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20" tabRatio="911" firstSheet="2" activeTab="3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'DL1'!$A$1:$AU$110</definedName>
    <definedName name="_xlnm.Print_Area" localSheetId="5">'DL2'!$A$1:$AH$84</definedName>
    <definedName name="_xlnm.Print_Area" localSheetId="2">GV!$A$1:$AF$940</definedName>
    <definedName name="_xlnm.Print_Area" localSheetId="26">'HS2'!$A$1:$AE$436</definedName>
    <definedName name="_xlnm.Print_Area" localSheetId="12">'KT1'!$A$1:$AH$44</definedName>
    <definedName name="_xlnm.Print_Area" localSheetId="20">QLP!$A$1:$AE$372</definedName>
    <definedName name="_xlnm.Print_Area" localSheetId="14">'XD1'!$A$1:$AH$12</definedName>
    <definedName name="_xlnm.Print_Area" localSheetId="15">'XD2'!$A$1:$AH$68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62913"/>
</workbook>
</file>

<file path=xl/calcChain.xml><?xml version="1.0" encoding="utf-8"?>
<calcChain xmlns="http://schemas.openxmlformats.org/spreadsheetml/2006/main">
  <c r="AH8" i="75" l="1"/>
  <c r="AI1126" i="86" l="1"/>
  <c r="AH1126" i="86"/>
  <c r="D1126" i="86"/>
  <c r="AI1125" i="86"/>
  <c r="AH1125" i="86"/>
  <c r="D1125" i="86"/>
  <c r="AI1124" i="86"/>
  <c r="AH1124" i="86"/>
  <c r="D1124" i="86"/>
  <c r="AI1123" i="86"/>
  <c r="AH1123" i="86"/>
  <c r="D1123" i="86"/>
  <c r="AI1122" i="86"/>
  <c r="AH1122" i="86"/>
  <c r="D1122" i="86"/>
  <c r="B1122" i="86"/>
  <c r="AI1121" i="86" s="1"/>
  <c r="AH1121" i="86"/>
  <c r="D1121" i="86"/>
  <c r="B1121" i="86"/>
  <c r="AF3" i="77" l="1"/>
  <c r="AI1120" i="86" l="1"/>
  <c r="AH1120" i="86"/>
  <c r="D1120" i="86"/>
  <c r="AI1119" i="86"/>
  <c r="AH1119" i="86"/>
  <c r="D1119" i="86"/>
  <c r="AI1118" i="86"/>
  <c r="AH1118" i="86"/>
  <c r="D1118" i="86"/>
  <c r="AI1117" i="86"/>
  <c r="AH1117" i="86"/>
  <c r="D1117" i="86"/>
  <c r="AI1116" i="86"/>
  <c r="AH1116" i="86"/>
  <c r="D1116" i="86"/>
  <c r="B1116" i="86"/>
  <c r="AI1115" i="86" s="1"/>
  <c r="AH1115" i="86"/>
  <c r="B1115" i="86" s="1"/>
  <c r="D1115" i="86"/>
  <c r="AH101" i="69" l="1"/>
  <c r="AH102" i="69"/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B1109" i="86" s="1"/>
  <c r="D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1100" i="86" l="1"/>
  <c r="AH37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44" i="86"/>
  <c r="AI1143" i="86"/>
  <c r="AI1142" i="86"/>
  <c r="AI1141" i="86"/>
  <c r="AI1140" i="86"/>
  <c r="AI1139" i="86"/>
  <c r="AI1138" i="86"/>
  <c r="AI1137" i="86"/>
  <c r="AI1136" i="86"/>
  <c r="AI1135" i="86"/>
  <c r="AI1134" i="86"/>
  <c r="AI1133" i="86"/>
  <c r="AI1132" i="86"/>
  <c r="AI1131" i="86"/>
  <c r="AI1130" i="86"/>
  <c r="AI1129" i="86"/>
  <c r="AI1128" i="86"/>
  <c r="AI1127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>
  <authors>
    <author>LaptopAZ.vn</author>
  </authors>
  <commentList>
    <comment ref="L72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LaptopAZ.vn</author>
  </authors>
  <commentList>
    <comment ref="L252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<sst xmlns="http://schemas.openxmlformats.org/spreadsheetml/2006/main" count="38299" uniqueCount="10393">
  <si>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</si>
  <si>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</si>
  <si>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</si>
  <si>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</si>
  <si>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</si>
  <si>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</si>
  <si>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</si>
  <si>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</si>
  <si>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</si>
  <si>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</si>
  <si>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</si>
  <si>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</si>
  <si>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</si>
  <si>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</si>
  <si>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</si>
  <si>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</si>
  <si>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</si>
  <si>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</si>
  <si>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</si>
  <si>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</si>
  <si>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</si>
  <si>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</si>
  <si>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</si>
  <si>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</si>
  <si>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</si>
  <si>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</si>
  <si>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</si>
  <si>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</si>
  <si>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</si>
  <si>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</si>
  <si>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</si>
  <si>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</si>
  <si>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</si>
  <si>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</si>
  <si>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</si>
  <si>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</si>
  <si>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</si>
  <si>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</si>
  <si>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</si>
  <si>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</si>
  <si>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</si>
  <si>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</si>
  <si>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</si>
  <si>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</si>
  <si>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</si>
  <si>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</si>
  <si>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</si>
  <si>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</si>
  <si>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</si>
  <si>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</si>
  <si>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</si>
  <si>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</si>
  <si>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</si>
  <si>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</si>
  <si>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</si>
  <si>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</si>
  <si>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</si>
  <si>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</si>
  <si>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</si>
  <si>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</si>
  <si>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</si>
  <si>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</si>
  <si>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</si>
  <si>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</si>
  <si>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</si>
  <si>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</si>
  <si>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</si>
  <si>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</si>
  <si>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</si>
  <si>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</si>
  <si>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</si>
  <si>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</si>
  <si>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</si>
  <si>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</si>
  <si>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</si>
  <si>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</si>
  <si>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</si>
  <si>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</si>
  <si>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</si>
  <si>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</si>
  <si>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</si>
  <si>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</si>
  <si>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</si>
  <si>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</si>
  <si>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</si>
  <si>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</si>
  <si>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</si>
  <si>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</si>
  <si>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</si>
  <si>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</si>
  <si>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</si>
  <si>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</si>
  <si>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</si>
  <si>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</si>
  <si>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</si>
  <si>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</si>
  <si>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</si>
  <si>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</si>
  <si>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</si>
  <si>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</si>
  <si>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</si>
  <si>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</si>
  <si>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</si>
  <si>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</si>
  <si>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</si>
  <si>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</si>
  <si>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</si>
  <si>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</si>
  <si>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</si>
  <si>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</si>
  <si>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</si>
  <si>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</si>
  <si>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</si>
  <si>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</si>
  <si>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</si>
  <si>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</si>
  <si>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</si>
  <si>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</si>
  <si>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</si>
  <si>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</si>
  <si>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</si>
  <si>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</si>
  <si>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</si>
  <si>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</si>
  <si>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</si>
  <si>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</si>
  <si>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</si>
  <si>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</si>
  <si>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</si>
  <si>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</si>
  <si>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</si>
  <si>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</si>
  <si>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</si>
  <si>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</si>
  <si>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</si>
  <si>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</si>
  <si>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</si>
  <si>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</si>
  <si>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</si>
  <si>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</si>
  <si>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</si>
  <si>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</si>
  <si>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</si>
  <si>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</si>
  <si>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</si>
  <si>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</si>
  <si>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</si>
  <si>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</si>
  <si>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</si>
  <si>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</si>
  <si>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</si>
  <si>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</si>
  <si>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</si>
  <si>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</si>
  <si>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</si>
  <si>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</si>
  <si>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</si>
  <si>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</si>
  <si>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</si>
  <si>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</si>
  <si>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</si>
  <si>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</si>
  <si>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</si>
  <si>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</si>
  <si>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</si>
  <si>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</si>
  <si>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</si>
  <si>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</si>
  <si>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</si>
  <si>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</si>
  <si>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</si>
  <si>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</si>
  <si>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</si>
  <si>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</si>
  <si>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</si>
  <si>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</si>
  <si>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</si>
  <si>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</si>
  <si>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</si>
  <si>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</si>
  <si>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</si>
  <si>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</si>
  <si>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</si>
  <si>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</si>
  <si>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</si>
  <si>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</si>
  <si>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</si>
  <si>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</si>
  <si>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</si>
  <si>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</si>
  <si>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</si>
  <si>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</si>
  <si>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</si>
  <si>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</si>
  <si>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</si>
  <si>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</si>
  <si>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</si>
  <si>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</si>
  <si>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</si>
  <si>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</si>
  <si>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</si>
  <si>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</si>
  <si>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</si>
  <si>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</si>
  <si>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</si>
  <si>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</si>
  <si>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</si>
  <si>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</si>
  <si>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</si>
  <si>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</si>
  <si>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</si>
  <si>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</si>
  <si>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</si>
  <si>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</si>
  <si>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</si>
  <si>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</si>
  <si>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</si>
  <si>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</si>
  <si>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</si>
  <si>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</si>
  <si>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</si>
  <si>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</si>
  <si>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</si>
  <si>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</si>
  <si>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</si>
  <si>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</si>
  <si>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</si>
  <si>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</si>
  <si>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</si>
  <si>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</si>
  <si>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</si>
  <si>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</si>
  <si>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</si>
  <si>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</si>
  <si>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</si>
  <si>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</si>
  <si>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</si>
  <si>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</si>
  <si>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</si>
  <si>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</si>
  <si>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</si>
  <si>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</si>
  <si>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</si>
  <si>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</si>
  <si>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</si>
  <si>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</si>
  <si>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</si>
  <si>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</si>
  <si>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</si>
  <si>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</si>
  <si>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</si>
  <si>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</si>
  <si>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</si>
  <si>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</si>
  <si>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</si>
  <si>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</si>
  <si>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</si>
  <si>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</si>
  <si>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</si>
  <si>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</si>
  <si>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</si>
  <si>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</si>
  <si>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</si>
  <si>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</si>
  <si>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</si>
  <si>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</si>
  <si>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</si>
  <si>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</si>
  <si>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</si>
  <si>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</si>
  <si>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</si>
  <si>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</si>
  <si>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</si>
  <si>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</si>
  <si>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</si>
  <si>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</si>
  <si>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</si>
  <si>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</si>
  <si>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</si>
  <si>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</si>
  <si>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</si>
  <si>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</si>
  <si>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</si>
  <si>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</si>
  <si>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</si>
  <si>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</si>
  <si>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</si>
  <si>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</si>
  <si>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</si>
  <si>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</si>
  <si>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</si>
  <si>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</si>
  <si>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</si>
  <si>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</si>
  <si>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</si>
  <si>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</si>
  <si>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</si>
  <si>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</si>
  <si>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</si>
  <si>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</si>
  <si>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</si>
  <si>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</si>
  <si>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</si>
  <si>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</si>
  <si>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</si>
  <si>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</si>
  <si>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</si>
  <si>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</si>
  <si>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</si>
  <si>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</si>
  <si>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</si>
  <si>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</si>
  <si>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</si>
  <si>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</si>
  <si>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</si>
  <si>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</si>
  <si>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</si>
  <si>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</si>
  <si>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</si>
  <si>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</si>
  <si>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</si>
  <si>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</si>
  <si>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</si>
  <si>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</si>
  <si>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</si>
  <si>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</si>
  <si>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</si>
  <si>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</si>
  <si>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</si>
  <si>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</si>
  <si>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</si>
  <si>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</si>
  <si>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</si>
  <si>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</si>
  <si>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</si>
  <si>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</si>
  <si>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</si>
  <si>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</si>
  <si>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</si>
  <si>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</si>
  <si>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</si>
  <si>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</si>
  <si>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</si>
  <si>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</si>
  <si>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</si>
  <si>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</si>
  <si>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</si>
  <si>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</si>
  <si>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</si>
  <si>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</si>
  <si>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</si>
  <si>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</si>
  <si>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</si>
  <si>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</si>
  <si>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</si>
  <si>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</si>
  <si>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</si>
  <si>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</si>
  <si>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</si>
  <si>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</si>
  <si>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</si>
  <si>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</si>
  <si>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</si>
  <si>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</si>
  <si>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</si>
  <si>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</si>
  <si>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</si>
  <si>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</si>
  <si>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</si>
  <si>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</si>
  <si>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</si>
  <si>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</si>
  <si>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</si>
  <si>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</si>
  <si>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</si>
  <si>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</si>
  <si>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</si>
  <si>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</si>
  <si>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</si>
  <si>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</si>
  <si>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</si>
  <si>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</si>
  <si>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</si>
  <si>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</si>
  <si>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</si>
  <si>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</si>
  <si>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</si>
  <si>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</si>
  <si>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</si>
  <si>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</si>
  <si>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</si>
  <si>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</si>
  <si>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</si>
  <si>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</si>
  <si>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</si>
  <si>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</si>
  <si>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</si>
  <si>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</si>
  <si>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</si>
  <si>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</si>
  <si>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</si>
  <si>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</si>
  <si>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</si>
  <si>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</si>
  <si>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</si>
  <si>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</si>
  <si>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</si>
  <si>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</si>
  <si>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</si>
  <si>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</si>
  <si>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</si>
  <si>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</si>
  <si>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</si>
  <si>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</si>
  <si>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</si>
  <si>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</si>
  <si>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</si>
  <si>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</si>
  <si>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</si>
  <si>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</si>
  <si>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</si>
  <si>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</si>
  <si>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</si>
  <si>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</si>
  <si>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</si>
  <si>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</si>
  <si>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</si>
  <si>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</si>
  <si>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</si>
  <si>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</si>
  <si>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</si>
  <si>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</si>
  <si>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</si>
  <si>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</si>
  <si>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</si>
  <si>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</si>
  <si>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</si>
  <si>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</si>
  <si>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</si>
  <si>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</si>
  <si>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</si>
  <si>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</si>
  <si>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</si>
  <si>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</si>
  <si>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</si>
  <si>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</si>
  <si>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</si>
  <si>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</si>
  <si>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</si>
  <si>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</si>
  <si>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</si>
  <si>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</si>
  <si>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</si>
  <si>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</si>
  <si>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</si>
  <si>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</si>
  <si>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</si>
  <si>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</si>
  <si>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</si>
  <si>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</si>
  <si>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</si>
  <si>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</si>
  <si>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</si>
  <si>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</si>
  <si>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</si>
  <si>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</si>
  <si>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</si>
  <si>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</si>
  <si>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</si>
  <si>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</si>
  <si>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</si>
  <si>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</si>
  <si>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</si>
  <si>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</si>
  <si>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</si>
  <si>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</si>
  <si>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</si>
  <si>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</si>
  <si>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</si>
  <si>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</si>
  <si>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</si>
  <si>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</si>
  <si>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</si>
  <si>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</si>
  <si>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</si>
  <si>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</si>
  <si>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</si>
  <si>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</si>
  <si>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</si>
  <si>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</si>
  <si>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</si>
  <si>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</si>
  <si>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</si>
  <si>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</si>
  <si>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</si>
  <si>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</si>
  <si>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</si>
  <si>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</si>
  <si>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</si>
  <si>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</si>
  <si>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</si>
  <si>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</si>
  <si>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</si>
  <si>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</si>
  <si>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</si>
  <si>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</si>
  <si>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</si>
  <si>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</si>
  <si>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</si>
  <si>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</si>
  <si>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</si>
  <si>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</si>
  <si>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</si>
  <si>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</si>
  <si>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</si>
  <si>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</si>
  <si>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</si>
  <si>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</si>
  <si>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</si>
  <si>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</si>
  <si>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</si>
  <si>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</si>
  <si>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</si>
  <si>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</si>
  <si>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</si>
  <si>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</si>
  <si>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</si>
  <si>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</si>
  <si>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</si>
  <si>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</si>
  <si>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</si>
  <si>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</si>
  <si>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</si>
  <si>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</si>
  <si>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</si>
  <si>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</si>
  <si>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</si>
  <si>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</si>
  <si>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</si>
  <si>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</si>
  <si>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</si>
  <si>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</si>
  <si>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</si>
  <si>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</si>
  <si>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</si>
  <si>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</si>
  <si>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</si>
  <si>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</si>
  <si>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</si>
  <si>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</si>
  <si>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</si>
  <si>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</si>
  <si>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</si>
  <si>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</si>
  <si>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</si>
  <si>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</si>
  <si>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</si>
  <si>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</si>
  <si>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</si>
  <si>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</si>
  <si>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</si>
  <si>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</si>
  <si>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</si>
  <si>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</si>
  <si>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</si>
  <si>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</si>
  <si>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</si>
  <si>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</si>
  <si>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</si>
  <si>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</si>
  <si>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</si>
  <si>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</si>
  <si>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</si>
  <si>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</si>
  <si>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</si>
  <si>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</si>
  <si>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</si>
  <si>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</si>
  <si>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</si>
  <si>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</si>
  <si>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</si>
  <si>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</si>
  <si>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</si>
  <si>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</si>
  <si>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</si>
  <si>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</si>
  <si>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</si>
  <si>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</si>
  <si>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</si>
  <si>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</si>
  <si>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</si>
  <si>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</si>
  <si>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</si>
  <si>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</si>
  <si>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</si>
  <si>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</si>
  <si>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</si>
  <si>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</si>
  <si>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</si>
  <si>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</si>
  <si>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</si>
  <si>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</si>
  <si>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</si>
  <si>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</si>
  <si>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</si>
  <si>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</si>
  <si>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</si>
  <si>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</si>
  <si>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</si>
  <si>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</si>
  <si>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</si>
  <si>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</si>
  <si>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</si>
  <si>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</si>
  <si>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</si>
  <si>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</si>
  <si>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</si>
  <si>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</si>
  <si>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</si>
  <si>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</si>
  <si>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</si>
  <si>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</si>
  <si>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</si>
  <si>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</si>
  <si>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</si>
  <si>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</si>
  <si>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</si>
  <si>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</si>
  <si>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</si>
  <si>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</si>
  <si>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</si>
  <si>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</si>
  <si>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</si>
  <si>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</si>
  <si>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</si>
  <si>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</si>
  <si>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</si>
  <si>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</si>
  <si>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</si>
  <si>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</si>
  <si>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</si>
  <si>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</si>
  <si>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</si>
  <si>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</si>
  <si>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</si>
  <si>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</si>
  <si>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</si>
  <si>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</si>
  <si>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</si>
  <si>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</si>
  <si>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</si>
  <si>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</si>
  <si>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</si>
  <si>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</si>
  <si>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</si>
  <si>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</si>
  <si>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</si>
  <si>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</si>
  <si>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</si>
  <si>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</si>
  <si>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</si>
  <si>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</si>
  <si>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</si>
  <si>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</si>
  <si>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</si>
  <si>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</si>
  <si>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</si>
  <si>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</si>
  <si>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</si>
  <si>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</si>
  <si>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</si>
  <si>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</si>
  <si>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</si>
  <si>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</si>
  <si>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</si>
  <si>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</si>
  <si>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</si>
  <si>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</si>
  <si>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</si>
  <si>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</si>
  <si>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</si>
  <si>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</si>
  <si>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</si>
  <si>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</si>
  <si>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</si>
  <si>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</si>
  <si>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</si>
  <si>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</si>
  <si>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</si>
  <si>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</si>
  <si>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</si>
  <si>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</si>
  <si>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</si>
  <si>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</si>
  <si>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</si>
  <si>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</si>
  <si>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</si>
  <si>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</si>
  <si>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</si>
  <si>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</si>
  <si>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</si>
  <si>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</si>
  <si>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</si>
  <si>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</si>
  <si>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</si>
  <si>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</si>
  <si>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</si>
  <si>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</si>
  <si>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</si>
  <si>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</si>
  <si>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</si>
  <si>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</si>
  <si>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</si>
  <si>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</si>
  <si>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</si>
  <si>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</si>
  <si>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</si>
  <si>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</si>
  <si>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</si>
  <si>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</si>
  <si>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</si>
  <si>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</si>
  <si>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</si>
  <si>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</si>
  <si>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</si>
  <si>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</si>
  <si>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</si>
  <si>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</si>
  <si>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</si>
  <si>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</si>
  <si>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</si>
  <si>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</si>
  <si>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</si>
  <si>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</si>
  <si>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</si>
  <si>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</si>
  <si>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</si>
  <si>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</si>
  <si>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</si>
  <si>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</si>
  <si>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</si>
  <si>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</si>
  <si>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</si>
  <si>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</si>
  <si>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</si>
  <si>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</si>
  <si>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</si>
  <si>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</si>
  <si>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</si>
  <si>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</si>
  <si>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</si>
  <si>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</si>
  <si>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</si>
  <si>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</si>
  <si>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</si>
  <si>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</si>
  <si>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</si>
  <si>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</si>
  <si>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</si>
  <si>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</si>
  <si>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</si>
  <si>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</si>
  <si>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</si>
  <si>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</si>
  <si>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</si>
  <si>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</si>
  <si>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</si>
  <si>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</si>
  <si>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</si>
  <si>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</si>
  <si>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</si>
  <si>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</si>
  <si>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</si>
  <si>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</si>
  <si>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</si>
  <si>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</si>
  <si>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</si>
  <si>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</si>
  <si>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</si>
  <si>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</si>
  <si>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</si>
  <si>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</si>
  <si>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</si>
  <si>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</si>
  <si>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</si>
  <si>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</si>
  <si>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</si>
  <si>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</si>
  <si>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</si>
  <si>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</si>
  <si>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</si>
  <si>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</si>
  <si>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</si>
  <si>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</si>
  <si>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</si>
  <si>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</si>
  <si>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</si>
  <si>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</si>
  <si>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</si>
  <si>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</si>
  <si>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</si>
  <si>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</si>
  <si>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</si>
  <si>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</si>
  <si>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</si>
  <si>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</si>
  <si>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</si>
  <si>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</si>
  <si>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</si>
  <si>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</si>
  <si>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</si>
  <si>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</si>
  <si>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</si>
  <si>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</si>
  <si>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</si>
  <si>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</si>
  <si>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</si>
  <si>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</si>
  <si>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</si>
  <si>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</si>
  <si>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</si>
  <si>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</si>
  <si>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</si>
  <si>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</si>
  <si>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</si>
  <si>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</si>
  <si>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</si>
  <si>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</si>
  <si>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</si>
  <si>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</si>
  <si>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</si>
  <si>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</si>
  <si>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</si>
  <si>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</si>
  <si>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</si>
  <si>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</si>
  <si>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</si>
  <si>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</si>
  <si>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</si>
  <si>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</si>
  <si>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</si>
  <si>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</si>
  <si>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</si>
  <si>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</si>
  <si>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</si>
  <si>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</si>
  <si>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</si>
  <si>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</si>
  <si>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</si>
  <si>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</si>
  <si>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</si>
  <si>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</si>
  <si>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</si>
  <si>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</si>
  <si>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</si>
  <si>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</si>
  <si>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</si>
  <si>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</si>
  <si>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</si>
  <si>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</si>
  <si>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</si>
  <si>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</si>
  <si>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</si>
  <si>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</si>
  <si>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</si>
  <si>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</si>
  <si>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</si>
  <si>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</si>
  <si>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</si>
  <si>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</si>
  <si>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</si>
  <si>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</si>
  <si>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</si>
  <si>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</si>
  <si>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</si>
  <si>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</si>
  <si>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</si>
  <si>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</si>
  <si>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</si>
  <si>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</si>
  <si>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</si>
  <si>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</si>
  <si>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</si>
  <si>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</si>
  <si>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</si>
  <si>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</si>
  <si>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</si>
  <si>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</si>
  <si>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</si>
  <si>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</si>
  <si>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</si>
  <si>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</si>
  <si>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</si>
  <si>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</si>
  <si>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</si>
  <si>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</si>
  <si>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</si>
  <si>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</si>
  <si>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</si>
  <si>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</si>
  <si>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</si>
  <si>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</si>
  <si>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</si>
  <si>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</si>
  <si>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</si>
  <si>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</si>
  <si>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</si>
  <si>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</si>
  <si>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</si>
  <si>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</si>
  <si>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</si>
  <si>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</si>
  <si>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</si>
  <si>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</si>
  <si>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</si>
  <si>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</si>
  <si>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</si>
  <si>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</si>
  <si>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</si>
  <si>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</si>
  <si>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</si>
  <si>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</si>
  <si>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</si>
  <si>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</si>
  <si>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</si>
  <si>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</si>
  <si>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</si>
  <si>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</si>
  <si>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</si>
  <si>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</si>
  <si>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</si>
  <si>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</si>
  <si>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</si>
  <si>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</si>
  <si>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</si>
  <si>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</si>
  <si>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</si>
  <si>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</si>
  <si>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</si>
  <si>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</si>
  <si>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</si>
  <si>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</si>
  <si>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</si>
  <si>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</si>
  <si>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</si>
  <si>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</si>
  <si>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</si>
  <si>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</si>
  <si>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</si>
  <si>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</si>
  <si>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</si>
  <si>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</si>
  <si>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</si>
  <si>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</si>
  <si>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</si>
  <si>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</si>
  <si>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</si>
  <si>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</si>
  <si>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</si>
  <si>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</si>
  <si>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</si>
  <si>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</si>
  <si>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</si>
  <si>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</si>
  <si>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</si>
  <si>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</si>
  <si>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</si>
  <si>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</si>
  <si>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</si>
  <si>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</si>
  <si>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</si>
  <si>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</si>
  <si>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</si>
  <si>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</si>
  <si>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</si>
  <si>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</si>
  <si>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</si>
  <si>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</si>
  <si>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</si>
  <si>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</si>
  <si>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</si>
  <si>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</si>
  <si>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</si>
  <si>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</si>
  <si>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</si>
  <si>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</si>
  <si>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</si>
  <si>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</si>
  <si>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</si>
  <si>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</si>
  <si>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</si>
  <si>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</si>
  <si>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</si>
  <si>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</si>
  <si>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</si>
  <si>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</si>
  <si>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</si>
  <si>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</si>
  <si>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</si>
  <si>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</si>
  <si>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</si>
  <si>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</si>
  <si>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</si>
  <si>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</si>
  <si>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</si>
  <si>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</si>
  <si>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</si>
  <si>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</si>
  <si>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</si>
  <si>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</si>
  <si>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</si>
  <si>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</si>
  <si>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</si>
  <si>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</si>
  <si>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</si>
  <si>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</si>
  <si>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</si>
  <si>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</si>
  <si>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</si>
  <si>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</si>
  <si>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</si>
  <si>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</si>
  <si>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</si>
  <si>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</si>
  <si>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</si>
  <si>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</si>
  <si>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</si>
  <si>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</si>
  <si>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</si>
  <si>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</si>
  <si>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</si>
  <si>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</si>
  <si>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</si>
  <si>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</si>
  <si>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</si>
  <si>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</si>
  <si>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</si>
  <si>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</si>
  <si>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</si>
  <si>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</si>
  <si>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</si>
  <si>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</si>
  <si>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</si>
  <si>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</si>
  <si>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</si>
  <si>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</si>
  <si>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</si>
  <si>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</si>
  <si>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</si>
  <si>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</si>
  <si>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</si>
  <si>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</si>
  <si>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</si>
  <si>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</si>
  <si>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</si>
  <si>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</si>
  <si>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</si>
  <si>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</si>
  <si>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</si>
  <si>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</si>
  <si>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</si>
  <si>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</si>
  <si>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</si>
  <si>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</si>
  <si>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</si>
  <si>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</si>
  <si>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</si>
  <si>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</si>
  <si>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</si>
  <si>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</si>
  <si>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</si>
  <si>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</si>
  <si>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</si>
  <si>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</si>
  <si>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</si>
  <si>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</si>
  <si>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</si>
  <si>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</si>
  <si>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</si>
  <si>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</si>
  <si>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</si>
  <si>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</si>
  <si>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</si>
  <si>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</si>
  <si>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</si>
  <si>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</si>
  <si>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</si>
  <si>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</si>
  <si>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</si>
  <si>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</si>
  <si>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</si>
  <si>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</si>
  <si>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</si>
  <si>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</si>
  <si>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</si>
  <si>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</si>
  <si>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</si>
  <si>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</si>
  <si>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</si>
  <si>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</si>
  <si>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</si>
  <si>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</si>
  <si>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</si>
  <si>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</si>
  <si>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</si>
  <si>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</si>
  <si>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</si>
  <si>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</si>
  <si>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</si>
  <si>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</si>
  <si>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</si>
  <si>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</si>
  <si>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</si>
  <si>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</si>
  <si>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</si>
  <si>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</si>
  <si>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</si>
  <si>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</si>
  <si>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</si>
  <si>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</si>
  <si>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</si>
  <si>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</si>
  <si>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</si>
  <si>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</si>
  <si>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</si>
  <si>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</si>
  <si>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</si>
  <si>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</si>
  <si>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</si>
  <si>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</si>
  <si>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</si>
  <si>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</si>
  <si>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</si>
  <si>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</si>
  <si>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</si>
  <si>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</si>
  <si>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</si>
  <si>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</si>
  <si>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</si>
  <si>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</si>
  <si>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</si>
  <si>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</si>
  <si>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</si>
  <si>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</si>
  <si>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</si>
  <si>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</si>
  <si>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</si>
  <si>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</si>
  <si>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</si>
  <si>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</si>
  <si>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</si>
  <si>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</si>
  <si>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</si>
  <si>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</si>
  <si>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</si>
  <si>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</si>
  <si>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</si>
  <si>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</si>
  <si>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</si>
  <si>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</si>
  <si>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</si>
  <si>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</si>
  <si>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</si>
  <si>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</si>
  <si>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</si>
  <si>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</si>
  <si>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</si>
  <si>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</si>
  <si>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</si>
  <si>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</si>
  <si>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</si>
  <si>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</si>
  <si>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</si>
  <si>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</si>
  <si>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</si>
  <si>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</si>
  <si>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</si>
  <si>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</si>
  <si>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</si>
  <si>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</si>
  <si>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</si>
  <si>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</si>
  <si>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</si>
  <si>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</si>
  <si>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</si>
  <si>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</si>
  <si>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</si>
  <si>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</si>
  <si>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</si>
  <si>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</si>
  <si>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</si>
  <si>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</si>
  <si>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</si>
  <si>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</si>
  <si>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</si>
  <si>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</si>
  <si>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</si>
  <si>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</si>
  <si>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</si>
  <si>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</si>
  <si>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</si>
  <si>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</si>
  <si>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</si>
  <si>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</si>
  <si>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</si>
  <si>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</si>
  <si>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</si>
  <si>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</si>
  <si>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</si>
  <si>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</si>
  <si>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</si>
  <si>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</si>
  <si>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</si>
  <si>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</si>
  <si>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</si>
  <si>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</si>
  <si>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</si>
  <si>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</si>
  <si>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</si>
  <si>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</si>
  <si>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</si>
  <si>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</si>
  <si>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</si>
  <si>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</si>
  <si>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</si>
  <si>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</si>
  <si>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</si>
  <si>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</si>
  <si>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</si>
  <si>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</si>
  <si>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</si>
  <si>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</si>
  <si>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</si>
  <si>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</si>
  <si>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</si>
  <si>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</si>
  <si>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</si>
  <si>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</si>
  <si>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</si>
  <si>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</si>
  <si>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</si>
  <si>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</si>
  <si>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</si>
  <si>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</si>
  <si>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</si>
  <si>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</si>
  <si>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</si>
  <si>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</si>
  <si>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</si>
  <si>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</si>
  <si>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</si>
  <si>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</si>
  <si>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</si>
  <si>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</si>
  <si>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</si>
  <si>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</si>
  <si>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</si>
  <si>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</si>
  <si>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</si>
  <si>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</si>
  <si>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</si>
  <si>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</si>
  <si>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</si>
  <si>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</si>
  <si>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</si>
  <si>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</si>
  <si>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</si>
  <si>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</si>
  <si>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</si>
  <si>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</si>
  <si>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</si>
  <si>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</si>
  <si>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</si>
  <si>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</si>
  <si>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</si>
  <si>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</si>
  <si>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</si>
  <si>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</si>
  <si>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</si>
  <si>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</si>
  <si>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</si>
  <si>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</si>
  <si>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</si>
  <si>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</si>
  <si>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</si>
  <si>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</si>
  <si>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</si>
  <si>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</si>
  <si>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</si>
  <si>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</si>
  <si>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</si>
  <si>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</si>
  <si>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</si>
  <si>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</si>
  <si>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</si>
  <si>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</si>
  <si>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</si>
  <si>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</si>
  <si>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</si>
  <si>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</si>
  <si>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</si>
  <si>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</si>
  <si>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</si>
  <si>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</si>
  <si>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</si>
  <si>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</si>
  <si>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</si>
  <si>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</si>
  <si>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</si>
  <si>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</si>
  <si>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</si>
  <si>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</si>
  <si>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</si>
  <si>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</si>
  <si>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</si>
  <si>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</si>
  <si>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</si>
  <si>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</si>
  <si>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</si>
  <si>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</si>
  <si>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</si>
  <si>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</si>
  <si>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</si>
  <si>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</si>
  <si>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</si>
  <si>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</si>
  <si>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</si>
  <si>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</si>
  <si>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</si>
  <si>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</si>
  <si>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</si>
  <si>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</si>
  <si>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</si>
  <si>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</si>
  <si>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</si>
  <si>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</si>
  <si>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</si>
  <si>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</si>
  <si>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</si>
  <si>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</si>
  <si>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</si>
  <si>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</si>
  <si>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</si>
  <si>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</si>
  <si>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</si>
  <si>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</si>
  <si>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</si>
  <si>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</si>
  <si>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</si>
  <si>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</si>
  <si>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</si>
  <si>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</si>
  <si>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</si>
  <si>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</si>
  <si>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</si>
  <si>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</si>
  <si>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</si>
  <si>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</si>
  <si>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</si>
  <si>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</si>
  <si>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</si>
  <si>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</si>
  <si>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</si>
  <si>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</si>
  <si>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</si>
  <si>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</si>
  <si>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</si>
  <si>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</si>
  <si>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</si>
  <si>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</si>
  <si>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</si>
  <si>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</si>
  <si>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</si>
  <si>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</si>
  <si>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</si>
  <si>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</si>
  <si>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</si>
  <si>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</si>
  <si>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</si>
  <si>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</si>
  <si>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</si>
  <si>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</si>
  <si>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</si>
  <si>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</si>
  <si>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</si>
  <si>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</si>
  <si>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</si>
  <si>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</si>
  <si>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</si>
  <si>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</si>
  <si>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</si>
  <si>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</si>
  <si>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</si>
  <si>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</si>
  <si>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</si>
  <si>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</si>
  <si>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</si>
  <si>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</si>
  <si>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</si>
  <si>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</si>
  <si>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</si>
  <si>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</si>
  <si>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</si>
  <si>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</si>
  <si>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</si>
  <si>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</si>
  <si>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</si>
  <si>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</si>
  <si>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</si>
  <si>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</si>
  <si>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</si>
  <si>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</si>
  <si>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</si>
  <si>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</si>
  <si>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</si>
  <si>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</si>
  <si>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</si>
  <si>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</si>
  <si>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</si>
  <si>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</si>
  <si>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</si>
  <si>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</si>
  <si>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</si>
  <si>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</si>
  <si>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</si>
  <si>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</si>
  <si>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</si>
  <si>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</si>
  <si>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</si>
  <si>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</si>
  <si>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</si>
  <si>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</si>
  <si>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</si>
  <si>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</si>
  <si>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</si>
  <si>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</si>
  <si>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</si>
  <si>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</si>
  <si>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</si>
  <si>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</si>
  <si>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</si>
  <si>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</si>
  <si>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</si>
  <si>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</si>
  <si>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</si>
  <si>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</si>
  <si>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</si>
  <si>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</si>
  <si>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</si>
  <si>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</si>
  <si>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</si>
  <si>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</si>
  <si>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</si>
  <si>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</si>
  <si>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</si>
  <si>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</si>
  <si>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</si>
  <si>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</si>
  <si>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</si>
  <si>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</si>
  <si>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</si>
  <si>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</si>
  <si>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</si>
  <si>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</si>
  <si>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</si>
  <si>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</si>
  <si>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</si>
  <si>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</si>
  <si>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</si>
  <si>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</si>
  <si>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</si>
  <si>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</si>
  <si>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</si>
  <si>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</si>
  <si>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</si>
  <si>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</si>
  <si>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</si>
  <si>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</si>
  <si>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</si>
  <si>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</si>
  <si>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</si>
  <si>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</si>
  <si>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</si>
  <si>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</si>
  <si>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</si>
  <si>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</si>
  <si>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</si>
  <si>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</si>
  <si>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</si>
  <si>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</si>
  <si>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</si>
  <si>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</si>
  <si>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</si>
  <si>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</si>
  <si>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</si>
  <si>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</si>
  <si>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</si>
  <si>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</si>
  <si>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</si>
  <si>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</si>
  <si>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</si>
  <si>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</si>
  <si>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</si>
  <si>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</si>
  <si>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</si>
  <si>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</si>
  <si>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</si>
  <si>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</si>
  <si>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</si>
  <si>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</si>
  <si>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</si>
  <si>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</si>
  <si>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</si>
  <si>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</si>
  <si>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</si>
  <si>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</si>
  <si>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</si>
  <si>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</si>
  <si>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</si>
  <si>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</si>
  <si>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</si>
  <si>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</si>
  <si>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</si>
  <si>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</si>
  <si>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</si>
  <si>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</si>
  <si>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</si>
  <si>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</si>
  <si>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</si>
  <si>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</si>
  <si>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</si>
  <si>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</si>
  <si>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</si>
  <si>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</si>
  <si>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</si>
  <si>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</si>
  <si>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</si>
  <si>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</si>
  <si>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</si>
  <si>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</si>
  <si>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</si>
  <si>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</si>
  <si>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</si>
  <si>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</si>
  <si>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</si>
  <si>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</si>
  <si>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</si>
  <si>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</si>
  <si>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</si>
  <si>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</si>
  <si>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</si>
  <si>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</si>
  <si>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</si>
  <si>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</si>
  <si>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</si>
  <si>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</si>
  <si>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</si>
  <si>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</si>
  <si>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</si>
  <si>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</si>
  <si>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</si>
  <si>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</si>
  <si>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</si>
  <si>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</si>
  <si>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</si>
  <si>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</si>
  <si>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</si>
  <si>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</si>
  <si>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</si>
  <si>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</si>
  <si>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</si>
  <si>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</si>
  <si>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</si>
  <si>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</si>
  <si>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</si>
  <si>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</si>
  <si>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</si>
  <si>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</si>
  <si>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</si>
  <si>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</si>
  <si>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</si>
  <si>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</si>
  <si>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</si>
  <si>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</si>
  <si>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</si>
  <si>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</si>
  <si>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</si>
  <si>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</si>
  <si>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</si>
  <si>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</si>
  <si>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</si>
  <si>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</si>
  <si>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</si>
  <si>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</si>
  <si>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</si>
  <si>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</si>
  <si>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</si>
  <si>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</si>
  <si>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</si>
  <si>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</si>
  <si>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</si>
  <si>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</si>
  <si>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</si>
  <si>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</si>
  <si>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</si>
  <si>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</si>
  <si>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</si>
  <si>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</si>
  <si>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</si>
  <si>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</si>
  <si>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</si>
  <si>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</si>
  <si>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</si>
  <si>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</si>
  <si>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</si>
  <si>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</si>
  <si>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</si>
  <si>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</si>
  <si>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</si>
  <si>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</si>
  <si>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</si>
  <si>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</si>
  <si>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</si>
  <si>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</si>
  <si>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</si>
  <si>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</si>
  <si>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</si>
  <si>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</si>
  <si>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</si>
  <si>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</si>
  <si>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</si>
  <si>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</si>
  <si>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</si>
  <si>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</si>
  <si>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</si>
  <si>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</si>
  <si>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</si>
  <si>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</si>
  <si>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</si>
  <si>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</si>
  <si>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</si>
  <si>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</si>
  <si>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</si>
  <si>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</si>
  <si>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</si>
  <si>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</si>
  <si>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</si>
  <si>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</si>
  <si>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</si>
  <si>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</si>
  <si>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</si>
  <si>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</si>
  <si>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</si>
  <si>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</si>
  <si>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</si>
  <si>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</si>
  <si>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</si>
  <si>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</si>
  <si>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</si>
  <si>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</si>
  <si>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</si>
  <si>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</si>
  <si>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</si>
  <si>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</si>
  <si>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</si>
  <si>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</si>
  <si>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</si>
  <si>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</si>
  <si>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</si>
  <si>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</si>
  <si>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</si>
  <si>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</si>
  <si>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</si>
  <si>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</si>
  <si>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</si>
  <si>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</si>
  <si>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</si>
  <si>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</si>
  <si>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</si>
  <si>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</si>
  <si>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</si>
  <si>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</si>
  <si>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</si>
  <si>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</si>
  <si>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</si>
  <si>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</si>
  <si>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</si>
  <si>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</si>
  <si>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</si>
  <si>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</si>
  <si>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</si>
  <si>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</si>
  <si>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</si>
  <si>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</si>
  <si>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</si>
  <si>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</si>
  <si>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</si>
  <si>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</si>
  <si>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</si>
  <si>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</si>
  <si>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</si>
  <si>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</si>
  <si>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</si>
  <si>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</si>
  <si>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</si>
  <si>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</si>
  <si>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</si>
  <si>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</si>
  <si>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</si>
  <si>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</si>
  <si>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</si>
  <si>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</si>
  <si>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</si>
  <si>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</si>
  <si>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</si>
  <si>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</si>
  <si>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</si>
  <si>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</si>
  <si>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</si>
  <si>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</si>
  <si>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</si>
  <si>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</si>
  <si>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</si>
  <si>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</si>
  <si>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</si>
  <si>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</si>
  <si>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</si>
  <si>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</si>
  <si>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</si>
  <si>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</si>
  <si>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</si>
  <si>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</si>
  <si>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</si>
  <si>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</si>
  <si>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</si>
  <si>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</si>
  <si>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</si>
  <si>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</si>
  <si>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</si>
  <si>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</si>
  <si>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</si>
  <si>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</si>
  <si>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</si>
  <si>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</si>
  <si>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</si>
  <si>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</si>
  <si>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</si>
  <si>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</si>
  <si>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</si>
  <si>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</si>
  <si>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</si>
  <si>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</si>
  <si>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</si>
  <si>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</si>
  <si>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</si>
  <si>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</si>
  <si>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</si>
  <si>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</si>
  <si>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</si>
  <si>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</si>
  <si>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</si>
  <si>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</si>
  <si>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</si>
  <si>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</si>
  <si>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</si>
  <si>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</si>
  <si>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</si>
  <si>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</si>
  <si>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</si>
  <si>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</si>
  <si>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</si>
  <si>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</si>
  <si>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</si>
  <si>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</si>
  <si>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</si>
  <si>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</si>
  <si>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</si>
  <si>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</si>
  <si>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</si>
  <si>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</si>
  <si>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</si>
  <si>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</si>
  <si>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</si>
  <si>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</si>
  <si>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</si>
  <si>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</si>
  <si>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</si>
  <si>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</si>
  <si>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</si>
  <si>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</si>
  <si>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</si>
  <si>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</si>
  <si>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</si>
  <si>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</si>
  <si>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</si>
  <si>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</si>
  <si>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</si>
  <si>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</si>
  <si>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</si>
  <si>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</si>
  <si>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</si>
  <si>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</si>
  <si>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</si>
  <si>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</si>
  <si>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</si>
  <si>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</si>
  <si>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</si>
  <si>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</si>
  <si>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</si>
  <si>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</si>
  <si>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</si>
  <si>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</si>
  <si>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</si>
  <si>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</si>
  <si>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</si>
  <si>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</si>
  <si>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</si>
  <si>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</si>
  <si>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</si>
  <si>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</si>
  <si>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</si>
  <si>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</si>
  <si>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</si>
  <si>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</si>
  <si>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</si>
  <si>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</si>
  <si>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</si>
  <si>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</si>
  <si>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</si>
  <si>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</si>
  <si>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</si>
  <si>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</si>
  <si>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</si>
  <si>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</si>
  <si>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</si>
  <si>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</si>
  <si>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</si>
  <si>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</si>
  <si>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</si>
  <si>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</si>
  <si>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</si>
  <si>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</si>
  <si>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</si>
  <si>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</si>
  <si>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</si>
  <si>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</si>
  <si>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</si>
  <si>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</si>
  <si>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</si>
  <si>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</si>
  <si>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</si>
  <si>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</si>
  <si>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</si>
  <si>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</si>
  <si>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</si>
  <si>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</si>
  <si>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</si>
  <si>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</si>
  <si>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</si>
  <si>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</si>
  <si>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</si>
  <si>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</si>
  <si>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</si>
  <si>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</si>
  <si>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</si>
  <si>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</si>
  <si>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</si>
  <si>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</si>
  <si>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</si>
  <si>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</si>
  <si>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</si>
  <si>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</si>
  <si>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</si>
  <si>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</si>
  <si>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</si>
  <si>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</si>
  <si>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</si>
  <si>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</si>
  <si>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</si>
  <si>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</si>
  <si>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</si>
  <si>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</si>
  <si>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</si>
  <si>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</si>
  <si>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</si>
  <si>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</si>
  <si>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</si>
  <si>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</si>
  <si>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</si>
  <si>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</si>
  <si>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</si>
  <si>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</si>
  <si>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</si>
  <si>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</si>
  <si>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</si>
  <si>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</si>
  <si>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</si>
  <si>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</si>
  <si>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</si>
  <si>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</si>
  <si>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</si>
  <si>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</si>
  <si>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</si>
  <si>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</si>
  <si>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</si>
  <si>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</si>
  <si>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</si>
  <si>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</si>
  <si>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</si>
  <si>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</si>
  <si>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</si>
  <si>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</si>
  <si>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</si>
  <si>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</si>
  <si>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</si>
  <si>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</si>
  <si>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</si>
  <si>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</si>
  <si>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</si>
  <si>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</si>
  <si>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</si>
  <si>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</si>
  <si>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</si>
  <si>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</si>
  <si>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</si>
  <si>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</si>
  <si>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</si>
  <si>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</si>
  <si>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</si>
  <si>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</si>
  <si>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</si>
  <si>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</si>
  <si>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</si>
  <si>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</si>
  <si>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</si>
  <si>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</si>
  <si>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</si>
  <si>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</si>
  <si>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</si>
  <si>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</si>
  <si>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</si>
  <si>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</si>
  <si>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</si>
  <si>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</si>
  <si>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</si>
  <si>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</si>
  <si>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</si>
  <si>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</si>
  <si>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</si>
  <si>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</si>
  <si>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</si>
  <si>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</si>
  <si>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</si>
  <si>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</si>
  <si>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</si>
  <si>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</si>
  <si>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</si>
  <si>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</si>
  <si>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</si>
  <si>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</si>
  <si>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</si>
  <si>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</si>
  <si>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</si>
  <si>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</si>
  <si>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</si>
  <si>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</si>
  <si>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</si>
  <si>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</si>
  <si>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</si>
  <si>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</si>
  <si>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</si>
  <si>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</si>
  <si>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</si>
  <si>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</si>
  <si>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</si>
  <si>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</si>
  <si>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</si>
  <si>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</si>
  <si>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</si>
  <si>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</si>
  <si>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</si>
  <si>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</si>
  <si>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</si>
  <si>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</si>
  <si>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</si>
  <si>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</si>
  <si>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</si>
  <si>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</si>
  <si>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</si>
  <si>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</si>
  <si>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</si>
  <si>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</si>
  <si>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</si>
  <si>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</si>
  <si>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</si>
  <si>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</si>
  <si>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</si>
  <si>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</si>
  <si>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</si>
  <si>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</si>
  <si>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</si>
  <si>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</si>
  <si>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</si>
  <si>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</si>
  <si>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</si>
  <si>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</si>
  <si>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</si>
  <si>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</si>
  <si>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</si>
  <si>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</si>
  <si>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</si>
  <si>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</si>
  <si>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</si>
  <si>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</si>
  <si>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</si>
  <si>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</si>
  <si>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</si>
  <si>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</si>
  <si>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</si>
  <si>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</si>
  <si>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</si>
  <si>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</si>
  <si>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</si>
  <si>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</si>
  <si>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</si>
  <si>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</si>
  <si>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</si>
  <si>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</si>
  <si>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</si>
  <si>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</si>
  <si>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</si>
  <si>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</si>
  <si>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</si>
  <si>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</si>
  <si>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</si>
  <si>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</si>
  <si>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</si>
  <si>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</si>
  <si>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</si>
  <si>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</si>
  <si>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</si>
  <si>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</si>
  <si>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</si>
  <si>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</si>
  <si>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</si>
  <si>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</si>
  <si>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</si>
  <si>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</si>
  <si>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</si>
  <si>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</si>
  <si>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</si>
  <si>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</si>
  <si>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</si>
  <si>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</si>
  <si>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</si>
  <si>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</si>
  <si>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</si>
  <si>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</si>
  <si>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</si>
  <si>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</si>
  <si>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</si>
  <si>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</si>
  <si>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</si>
  <si>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</si>
  <si>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</si>
  <si>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</si>
  <si>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</si>
  <si>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</si>
  <si>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</si>
  <si>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</si>
  <si>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</si>
  <si>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</si>
  <si>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</si>
  <si>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</si>
  <si>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</si>
  <si>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</si>
  <si>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</si>
  <si>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</si>
  <si>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</si>
  <si>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</si>
  <si>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</si>
  <si>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</si>
  <si>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</si>
  <si>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</si>
  <si>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</si>
  <si>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</si>
  <si>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</si>
  <si>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</si>
  <si>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</si>
  <si>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</si>
  <si>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</si>
  <si>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</si>
  <si>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</si>
  <si>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</si>
  <si>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</si>
  <si>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</si>
  <si>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</si>
  <si>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</si>
  <si>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</si>
  <si>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</si>
  <si>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</si>
  <si>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</si>
  <si>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</si>
  <si>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</si>
  <si>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</si>
  <si>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</si>
  <si>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</si>
  <si>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</si>
  <si>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</si>
  <si>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</si>
  <si>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</si>
  <si>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</si>
  <si>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</si>
  <si>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</si>
  <si>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</si>
  <si>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</si>
  <si>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</si>
  <si>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</si>
  <si>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</si>
  <si>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</si>
  <si>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</si>
  <si>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</si>
  <si>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</si>
  <si>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</si>
  <si>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</si>
  <si>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</si>
  <si>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</si>
  <si>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</si>
  <si>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</si>
  <si>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</si>
  <si>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</si>
  <si>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</si>
  <si>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</si>
  <si>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</si>
  <si>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</si>
  <si>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</si>
  <si>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</si>
  <si>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</si>
  <si>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</si>
  <si>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</si>
  <si>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</si>
  <si>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</si>
  <si>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</si>
  <si>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</si>
  <si>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</si>
  <si>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</si>
  <si>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</si>
  <si>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</si>
  <si>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</si>
  <si>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</si>
  <si>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</si>
  <si>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</si>
  <si>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</si>
  <si>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</si>
  <si>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</si>
  <si>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</si>
  <si>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</si>
  <si>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</si>
  <si>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</si>
  <si>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</si>
  <si>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</si>
  <si>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</si>
  <si>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</si>
  <si>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</si>
  <si>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</si>
  <si>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</si>
  <si>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</si>
  <si>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</si>
  <si>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</si>
  <si>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</si>
  <si>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</si>
  <si>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</si>
  <si>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</si>
  <si>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</si>
  <si>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</si>
  <si>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</si>
  <si>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</si>
  <si>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</si>
  <si>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</si>
  <si>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</si>
  <si>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</si>
  <si>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</si>
  <si>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</si>
  <si>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</si>
  <si>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</si>
  <si>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</si>
  <si>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</si>
  <si>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</si>
  <si>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</si>
  <si>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</si>
  <si>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</si>
  <si>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</si>
  <si>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</si>
  <si>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</si>
  <si>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</si>
  <si>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</si>
  <si>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</si>
  <si>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</si>
  <si>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</si>
  <si>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</si>
  <si>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</si>
  <si>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</si>
  <si>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</si>
  <si>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</si>
  <si>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</si>
  <si>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</si>
  <si>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</si>
  <si>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</si>
  <si>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</si>
  <si>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</si>
  <si>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</si>
  <si>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</si>
  <si>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</si>
  <si>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</si>
  <si>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</si>
  <si>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</si>
  <si>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</si>
  <si>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</si>
  <si>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</si>
  <si>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</si>
  <si>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</si>
  <si>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</si>
  <si>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</si>
  <si>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</si>
  <si>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</si>
  <si>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</si>
  <si>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</si>
  <si>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</si>
  <si>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</si>
  <si>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</si>
  <si>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</si>
  <si>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</si>
  <si>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</si>
  <si>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</si>
  <si>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</si>
  <si>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</si>
  <si>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</si>
  <si>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</si>
  <si>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</si>
  <si>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</si>
  <si>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</si>
  <si>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</si>
  <si>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</si>
  <si>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</si>
  <si>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</si>
  <si>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</si>
  <si>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</si>
  <si>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</si>
  <si>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</si>
  <si>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</si>
  <si>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</si>
  <si>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</si>
  <si>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</si>
  <si>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</si>
  <si>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</si>
  <si>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</si>
  <si>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</si>
  <si>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</si>
  <si>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</si>
  <si>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</si>
  <si>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</si>
  <si>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</si>
  <si>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</si>
  <si>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</si>
  <si>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</si>
  <si>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</si>
  <si>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</si>
  <si>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</si>
  <si>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</si>
  <si>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</si>
  <si>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</si>
  <si>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</si>
  <si>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</si>
  <si>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</si>
  <si>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</si>
  <si>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</si>
  <si>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</si>
  <si>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</si>
  <si>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</si>
  <si>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</si>
  <si>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</si>
  <si>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</si>
  <si>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</si>
  <si>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</si>
  <si>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</si>
  <si>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</si>
  <si>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</si>
  <si>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</si>
  <si>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</si>
  <si>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</si>
  <si>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</si>
  <si>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</si>
  <si>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</si>
  <si>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</si>
  <si>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</si>
  <si>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</si>
  <si>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</si>
  <si>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</si>
  <si>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</si>
  <si>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</si>
  <si>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</si>
  <si>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</si>
  <si>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</si>
  <si>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</si>
  <si>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</si>
  <si>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</si>
  <si>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</si>
  <si>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</si>
  <si>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</si>
  <si>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</si>
  <si>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</si>
  <si>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</si>
  <si>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</si>
  <si>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</si>
  <si>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</si>
  <si>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</si>
  <si>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</si>
  <si>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</si>
  <si>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</si>
  <si>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</si>
  <si>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</si>
  <si>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</si>
  <si>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</si>
  <si>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</si>
  <si>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</si>
  <si>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</si>
  <si>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</si>
  <si>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</si>
  <si>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</si>
  <si>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</si>
  <si>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</si>
  <si>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</si>
  <si>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</si>
  <si>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</si>
  <si>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</si>
  <si>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</si>
  <si>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</si>
  <si>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</si>
  <si>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</si>
  <si>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</si>
  <si>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</si>
  <si>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</si>
  <si>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</si>
  <si>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</si>
  <si>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</si>
  <si>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</si>
  <si>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</si>
  <si>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</si>
  <si>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</si>
  <si>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</si>
  <si>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</si>
  <si>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</si>
  <si>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</si>
  <si>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</si>
  <si>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</si>
  <si>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</si>
  <si>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</si>
  <si>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</si>
  <si>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</si>
  <si>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</si>
  <si>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</si>
  <si>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</si>
  <si>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</si>
  <si>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</si>
  <si>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</si>
  <si>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</si>
  <si>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</si>
  <si>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</si>
  <si>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</si>
  <si>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</si>
  <si>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</si>
  <si>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</si>
  <si>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</si>
  <si>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</si>
  <si>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</si>
  <si>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</si>
  <si>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</si>
  <si>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</si>
  <si>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</si>
  <si>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</si>
  <si>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</si>
  <si>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</si>
  <si>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</si>
  <si>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</si>
  <si>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</si>
  <si>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</si>
  <si>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</si>
  <si>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</si>
  <si>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</si>
  <si>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</si>
  <si>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</si>
  <si>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</si>
  <si>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</si>
  <si>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</si>
  <si>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</si>
  <si>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</si>
  <si>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</si>
  <si>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</si>
  <si>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</si>
  <si>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</si>
  <si>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</si>
  <si>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</si>
  <si>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</si>
  <si>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</si>
  <si>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</si>
  <si>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</si>
  <si>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</si>
  <si>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</si>
  <si>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</si>
  <si>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</si>
  <si>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</si>
  <si>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</si>
  <si>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</si>
  <si>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</si>
  <si>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</si>
  <si>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</si>
  <si>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</si>
  <si>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</si>
  <si>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</si>
  <si>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</si>
  <si>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</si>
  <si>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</si>
  <si>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</si>
  <si>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</si>
  <si>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</si>
  <si>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</si>
  <si>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</si>
  <si>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</si>
  <si>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</si>
  <si>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</si>
  <si>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</si>
  <si>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</si>
  <si>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</si>
  <si>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</si>
  <si>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</si>
  <si>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</si>
  <si>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</si>
  <si>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</si>
  <si>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</si>
  <si>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</si>
  <si>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</si>
  <si>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</si>
  <si>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</si>
  <si>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</si>
  <si>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</si>
  <si>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</si>
  <si>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</si>
  <si>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</si>
  <si>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</si>
  <si>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</si>
  <si>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</si>
  <si>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</si>
  <si>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</si>
  <si>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</si>
  <si>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</si>
  <si>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</si>
  <si>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</si>
  <si>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</si>
  <si>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</si>
  <si>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</si>
  <si>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</si>
  <si>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</si>
  <si>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</si>
  <si>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</si>
  <si>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</si>
  <si>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</si>
  <si>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</si>
  <si>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</si>
  <si>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</si>
  <si>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</si>
  <si>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</si>
  <si>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</si>
  <si>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</si>
  <si>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</si>
  <si>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</si>
  <si>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</si>
  <si>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</si>
  <si>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</si>
  <si>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</si>
  <si>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</si>
  <si>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</si>
  <si>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</si>
  <si>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</si>
  <si>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</si>
  <si>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</si>
  <si>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</si>
  <si>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</si>
  <si>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</si>
  <si>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</si>
  <si>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</si>
  <si>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</si>
  <si>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</si>
  <si>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</si>
  <si>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</si>
  <si>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</si>
  <si>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</si>
  <si>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</si>
  <si>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</si>
  <si>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</si>
  <si>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</si>
  <si>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</si>
  <si>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</si>
  <si>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</si>
  <si>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</si>
  <si>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</si>
  <si>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</si>
  <si>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</si>
  <si>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</si>
  <si>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</si>
  <si>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</si>
  <si>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</si>
  <si>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</si>
  <si>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</si>
  <si>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</si>
  <si>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</si>
  <si>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</si>
  <si>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</si>
  <si>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</si>
  <si>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</si>
  <si>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</si>
  <si>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</si>
  <si>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</si>
  <si>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</si>
  <si>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</si>
  <si>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</si>
  <si>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</si>
  <si>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</si>
  <si>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</si>
  <si>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</si>
  <si>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</si>
  <si>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</si>
  <si>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</si>
  <si>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</si>
  <si>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</si>
  <si>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</si>
  <si>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</si>
  <si>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</si>
  <si>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</si>
  <si>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</si>
  <si>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</si>
  <si>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</si>
  <si>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</si>
  <si>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</si>
  <si>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</si>
  <si>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</si>
  <si>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</si>
  <si>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</si>
  <si>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</si>
  <si>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</si>
  <si>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</si>
  <si>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</si>
  <si>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</si>
  <si>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</si>
  <si>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</si>
  <si>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</si>
  <si>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</si>
  <si>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</si>
  <si>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</si>
  <si>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</si>
  <si>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</si>
  <si>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</si>
  <si>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</si>
  <si>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</si>
  <si>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</si>
  <si>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</si>
  <si>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</si>
  <si>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</si>
  <si>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</si>
  <si>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</si>
  <si>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</si>
  <si>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</si>
  <si>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</si>
  <si>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</si>
  <si>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</si>
  <si>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</si>
  <si>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</si>
  <si>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</si>
  <si>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</si>
  <si>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</si>
  <si>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</si>
  <si>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</si>
  <si>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</si>
  <si>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</si>
  <si>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</si>
  <si>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</si>
  <si>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</si>
  <si>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</si>
  <si>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</si>
  <si>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</si>
  <si>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</si>
  <si>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</si>
  <si>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</si>
  <si>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</si>
  <si>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</si>
  <si>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</si>
  <si>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</si>
  <si>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</si>
  <si>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</si>
  <si>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</si>
  <si>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</si>
  <si>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</si>
  <si>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</si>
  <si>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</si>
  <si>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</si>
  <si>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</si>
  <si>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</si>
  <si>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</si>
  <si>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</si>
  <si>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</si>
  <si>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</si>
  <si>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</si>
  <si>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</si>
  <si>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</si>
  <si>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</si>
  <si>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</si>
  <si>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</si>
  <si>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</si>
  <si>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</si>
  <si>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</si>
  <si>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</si>
  <si>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</si>
  <si>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</si>
  <si>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</si>
  <si>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</si>
  <si>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</si>
  <si>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</si>
  <si>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</si>
  <si>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</si>
  <si>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</si>
  <si>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</si>
  <si>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</si>
  <si>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</si>
  <si>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</si>
  <si>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</si>
  <si>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</si>
  <si>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</si>
  <si>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</si>
  <si>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</si>
  <si>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</si>
  <si>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</si>
  <si>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</si>
  <si>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</si>
  <si>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</si>
  <si>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</si>
  <si>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</si>
  <si>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</si>
  <si>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</si>
  <si>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</si>
  <si>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</si>
  <si>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</si>
  <si>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</si>
  <si>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</si>
  <si>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</si>
  <si>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</si>
  <si>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</si>
  <si>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</si>
  <si>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</si>
  <si>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</si>
  <si>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</si>
  <si>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</si>
  <si>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</si>
  <si>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</si>
  <si>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</si>
  <si>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</si>
  <si>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</si>
  <si>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</si>
  <si>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</si>
  <si>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</si>
  <si>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</si>
  <si>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</si>
  <si>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</si>
  <si>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</si>
  <si>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</si>
  <si>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</si>
  <si>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</si>
  <si>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</si>
  <si>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</si>
  <si>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</si>
  <si>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</si>
  <si>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</si>
  <si>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</si>
  <si>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</si>
  <si>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</si>
  <si>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</si>
  <si>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</si>
  <si>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</si>
  <si>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</si>
  <si>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</si>
  <si>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</si>
  <si>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</si>
  <si>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</si>
  <si>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</si>
  <si>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</si>
  <si>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</si>
  <si>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</si>
  <si>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</si>
  <si>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</si>
  <si>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</si>
  <si>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</si>
  <si>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</si>
  <si>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</si>
  <si>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</si>
  <si>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</si>
  <si>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</si>
  <si>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</si>
  <si>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</si>
  <si>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</si>
  <si>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</si>
  <si>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</si>
  <si>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</si>
  <si>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</si>
  <si>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</si>
  <si>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</si>
  <si>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</si>
  <si>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</si>
  <si>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</si>
  <si>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</si>
  <si>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</si>
  <si>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</si>
  <si>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</si>
  <si>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</si>
  <si>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</si>
  <si>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</si>
  <si>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</si>
  <si>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</si>
  <si>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</si>
  <si>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</si>
  <si>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</si>
  <si>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</si>
  <si>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</si>
  <si>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</si>
  <si>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</si>
  <si>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</si>
  <si>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</si>
  <si>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</si>
  <si>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</si>
  <si>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</si>
  <si>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</si>
  <si>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</si>
  <si>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</si>
  <si>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</si>
  <si>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</si>
  <si>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</si>
  <si>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</si>
  <si>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</si>
  <si>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</si>
  <si>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</si>
  <si>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</si>
  <si>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</si>
  <si>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</si>
  <si>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</si>
  <si>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</si>
  <si>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</si>
  <si>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</si>
  <si>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</si>
  <si>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</si>
  <si>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</si>
  <si>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</si>
  <si>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</si>
  <si>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</si>
  <si>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</si>
  <si>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</si>
  <si>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</si>
  <si>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</si>
  <si>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</si>
  <si>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</si>
  <si>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</si>
  <si>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</si>
  <si>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</si>
  <si>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</si>
  <si>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</si>
  <si>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</si>
  <si>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</si>
  <si>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</si>
  <si>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</si>
  <si>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</si>
  <si>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</si>
  <si>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</si>
  <si>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</si>
  <si>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</si>
  <si>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</si>
  <si>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</si>
  <si>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</si>
  <si>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</si>
  <si>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</si>
  <si>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</si>
  <si>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</si>
  <si>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</si>
  <si>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</si>
  <si>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</si>
  <si>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</si>
  <si>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</si>
  <si>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</si>
  <si>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</si>
  <si>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</si>
  <si>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</si>
  <si>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</si>
  <si>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</si>
  <si>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</si>
  <si>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</si>
  <si>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</si>
  <si>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</si>
  <si>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</si>
  <si>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</si>
  <si>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</si>
  <si>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</si>
  <si>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</si>
  <si>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</si>
  <si>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</si>
  <si>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</si>
  <si>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</si>
  <si>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</si>
  <si>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</si>
  <si>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</si>
  <si>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</si>
  <si>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</si>
  <si>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</si>
  <si>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</si>
  <si>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</si>
  <si>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</si>
  <si>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</si>
  <si>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</si>
  <si>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</si>
  <si>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</si>
  <si>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</si>
  <si>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</si>
  <si>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</si>
  <si>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</si>
  <si>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</si>
  <si>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</si>
  <si>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</si>
  <si>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</si>
  <si>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</si>
  <si>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</si>
  <si>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</si>
  <si>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</si>
  <si>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</si>
  <si>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</si>
  <si>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</si>
  <si>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</si>
  <si>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</si>
  <si>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</si>
  <si>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</si>
  <si>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</si>
  <si>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</si>
  <si>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</si>
  <si>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</si>
  <si>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</si>
  <si>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</si>
  <si>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</si>
  <si>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</si>
  <si>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</si>
  <si>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</si>
  <si>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</si>
  <si>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</si>
  <si>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</si>
  <si>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</si>
  <si>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</si>
  <si>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</si>
  <si>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</si>
  <si>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</si>
  <si>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</si>
  <si>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</si>
  <si>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</si>
  <si>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</si>
  <si>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</si>
  <si>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</si>
  <si>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</si>
  <si>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</si>
  <si>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</si>
  <si>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</si>
  <si>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</si>
  <si>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</si>
  <si>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</si>
  <si>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</si>
  <si>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</si>
  <si>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</si>
  <si>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</si>
  <si>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</si>
  <si>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</si>
  <si>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</si>
  <si>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</si>
  <si>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</si>
  <si>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</si>
  <si>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</si>
  <si>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</si>
  <si>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</si>
  <si>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</si>
  <si>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</si>
  <si>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</si>
  <si>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</si>
  <si>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</si>
  <si>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</si>
  <si>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</si>
  <si>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</si>
  <si>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</si>
  <si>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</si>
  <si>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</si>
  <si>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</si>
  <si>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</si>
  <si>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</si>
  <si>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</si>
  <si>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</si>
  <si>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</si>
  <si>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</si>
  <si>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</si>
  <si>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</si>
  <si>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</si>
  <si>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</si>
  <si>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</si>
  <si>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</si>
  <si>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</si>
  <si>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</si>
  <si>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</si>
  <si>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</si>
  <si>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</si>
  <si>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</si>
  <si>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</si>
  <si>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</si>
  <si>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</si>
  <si>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</si>
  <si>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</si>
  <si>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</si>
  <si>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</si>
  <si>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</si>
  <si>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</si>
  <si>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</si>
  <si>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</si>
  <si>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</si>
  <si>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</si>
  <si>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</si>
  <si>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</si>
  <si>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</si>
  <si>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</si>
  <si>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</si>
  <si>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</si>
  <si>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</si>
  <si>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</si>
  <si>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</si>
  <si>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</si>
  <si>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</si>
  <si>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</si>
  <si>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</si>
  <si>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</si>
  <si>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</si>
  <si>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</si>
  <si>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</si>
  <si>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</si>
  <si>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</si>
  <si>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</si>
  <si>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</si>
  <si>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</si>
  <si>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</si>
  <si>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</si>
  <si>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</si>
  <si>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</si>
  <si>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</si>
  <si>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</si>
  <si>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</si>
  <si>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</si>
  <si>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</si>
  <si>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</si>
  <si>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</si>
  <si>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</si>
  <si>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</si>
  <si>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</si>
  <si>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</si>
  <si>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</si>
  <si>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</si>
  <si>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</si>
  <si>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</si>
  <si>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</si>
  <si>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</si>
  <si>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</si>
  <si>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</si>
  <si>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</si>
  <si>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</si>
  <si>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</si>
  <si>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</si>
  <si>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</si>
  <si>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</si>
  <si>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</si>
  <si>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</si>
  <si>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</si>
  <si>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</si>
  <si>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</si>
  <si>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</si>
  <si>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</si>
  <si>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</si>
  <si>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</si>
  <si>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</si>
  <si>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</si>
  <si>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</si>
  <si>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</si>
  <si>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</si>
  <si>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</si>
  <si>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</si>
  <si>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</si>
  <si>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</si>
  <si>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</si>
  <si>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</si>
  <si>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</si>
  <si>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</si>
  <si>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</si>
  <si>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</si>
  <si>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</si>
  <si>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</si>
  <si>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</si>
  <si>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</si>
  <si>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</si>
  <si>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</si>
  <si>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</si>
  <si>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</si>
  <si>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</si>
  <si>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</si>
  <si>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</si>
  <si>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</si>
  <si>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</si>
  <si>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</si>
  <si>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</si>
  <si>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</si>
  <si>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</si>
  <si>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</si>
  <si>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</si>
  <si>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</si>
  <si>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</si>
  <si>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</si>
  <si>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</si>
  <si>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</si>
  <si>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</si>
  <si>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</si>
  <si>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</si>
  <si>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</si>
  <si>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</si>
  <si>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</si>
  <si>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</si>
  <si>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</si>
  <si>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</si>
  <si>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</si>
  <si>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</si>
  <si>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</si>
  <si>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</si>
  <si>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</si>
  <si>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</si>
  <si>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</si>
  <si>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</si>
  <si>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</si>
  <si>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</si>
  <si>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</si>
  <si>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</si>
  <si>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</si>
  <si>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</si>
  <si>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</si>
  <si>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</si>
  <si>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</si>
  <si>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</si>
  <si>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</si>
  <si>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</si>
  <si>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</si>
  <si>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</si>
  <si>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</si>
  <si>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</si>
  <si>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</si>
  <si>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</si>
  <si>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</si>
  <si>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</si>
  <si>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</si>
  <si>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</si>
  <si>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</si>
  <si>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</si>
  <si>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</si>
  <si>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</si>
  <si>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</si>
  <si>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</si>
  <si>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</si>
  <si>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</si>
  <si>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</si>
  <si>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</si>
  <si>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</si>
  <si>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</si>
  <si>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</si>
  <si>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</si>
  <si>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</si>
  <si>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</si>
  <si>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</si>
  <si>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</si>
  <si>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</si>
  <si>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</si>
  <si>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</si>
  <si>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</si>
  <si>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</si>
  <si>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</si>
  <si>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</si>
  <si>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</si>
  <si>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</si>
  <si>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</si>
  <si>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</si>
  <si>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</si>
  <si>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</si>
  <si>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</si>
  <si>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</si>
  <si>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</si>
  <si>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</si>
  <si>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</si>
  <si>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</si>
  <si>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</si>
  <si>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</si>
  <si>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</si>
  <si>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</si>
  <si>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</si>
  <si>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</si>
  <si>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</si>
  <si>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</si>
  <si>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</si>
  <si>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</si>
  <si>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</si>
  <si>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</si>
  <si>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</si>
  <si>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</si>
  <si>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</si>
  <si>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</si>
  <si>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</si>
  <si>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</si>
  <si>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</si>
  <si>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</si>
  <si>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</si>
  <si>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</si>
  <si>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</si>
  <si>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</si>
  <si>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</si>
  <si>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</si>
  <si>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</si>
  <si>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</si>
  <si>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</si>
  <si>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</si>
  <si>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</si>
  <si>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</si>
  <si>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</si>
  <si>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</si>
  <si>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</si>
  <si>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</si>
  <si>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</si>
  <si>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</si>
  <si>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</si>
  <si>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</si>
  <si>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</si>
  <si>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</si>
  <si>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</si>
  <si>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</si>
  <si>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</si>
  <si>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</si>
  <si>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</si>
  <si>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</si>
  <si>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</si>
  <si>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</si>
  <si>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</si>
  <si>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</si>
  <si>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</si>
  <si>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</si>
  <si>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</si>
  <si>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</si>
  <si>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</si>
  <si>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</si>
  <si>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</si>
  <si>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</si>
  <si>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</si>
  <si>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</si>
  <si>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</si>
  <si>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</si>
  <si>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</si>
  <si>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</si>
  <si>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</si>
  <si>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</si>
  <si>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</si>
  <si>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</si>
  <si>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</si>
  <si>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</si>
  <si>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</si>
  <si>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</si>
  <si>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</si>
  <si>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</si>
  <si>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</si>
  <si>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</si>
  <si>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</si>
  <si>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</si>
  <si>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</si>
  <si>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</si>
  <si>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</si>
  <si>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</si>
  <si>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</si>
  <si>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</si>
  <si>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</si>
  <si>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</si>
  <si>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</si>
  <si>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</si>
  <si>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</si>
  <si>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</si>
  <si>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</si>
  <si>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</si>
  <si>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</si>
  <si>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</si>
  <si>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</si>
  <si>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</si>
  <si>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</si>
  <si>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</si>
  <si>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</si>
  <si>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</si>
  <si>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</si>
  <si>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</si>
  <si>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</si>
  <si>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</si>
  <si>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</si>
  <si>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</si>
  <si>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</si>
  <si>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</si>
  <si>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</si>
  <si>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</si>
  <si>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</si>
  <si>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</si>
  <si>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</si>
  <si>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</si>
  <si>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</si>
  <si>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</si>
  <si>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</si>
  <si>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</si>
  <si>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</si>
  <si>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</si>
  <si>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</si>
  <si>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</si>
  <si>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</si>
  <si>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</si>
  <si>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</si>
  <si>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</si>
  <si>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</si>
  <si>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</si>
  <si>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</si>
  <si>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</si>
  <si>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</si>
  <si>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</si>
  <si>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</si>
  <si>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</si>
  <si>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</si>
  <si>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</si>
  <si>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</si>
  <si>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</si>
  <si>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</si>
  <si>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</si>
  <si>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</si>
  <si>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</si>
  <si>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</si>
  <si>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</si>
  <si>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</si>
  <si>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</si>
  <si>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</si>
  <si>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</si>
  <si>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</si>
  <si>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</si>
  <si>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</si>
  <si>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</si>
  <si>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</si>
  <si>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</si>
  <si>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</si>
  <si>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</si>
  <si>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</si>
  <si>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</si>
  <si>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</si>
  <si>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</si>
  <si>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</si>
  <si>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</si>
  <si>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</si>
  <si>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</si>
  <si>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</si>
  <si>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</si>
  <si>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</si>
  <si>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</si>
  <si>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</si>
  <si>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</si>
  <si>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</si>
  <si>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</si>
  <si>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</si>
  <si>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</si>
  <si>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</si>
  <si>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</si>
  <si>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</si>
  <si>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</si>
  <si>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</si>
  <si>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</si>
  <si>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</si>
  <si>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</si>
  <si>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</si>
  <si>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</si>
  <si>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</si>
  <si>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</si>
  <si>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</si>
  <si>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</si>
  <si>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</si>
  <si>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</si>
  <si>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</si>
  <si>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</si>
  <si>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</si>
  <si>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</si>
  <si>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</si>
  <si>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</si>
  <si>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</si>
  <si>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</si>
  <si>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</si>
  <si>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</si>
  <si>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</si>
  <si>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</si>
  <si>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</si>
  <si>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</si>
  <si>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</si>
  <si>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</si>
  <si>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</si>
  <si>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</si>
  <si>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</si>
  <si>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</si>
  <si>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</si>
  <si>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</si>
  <si>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</si>
  <si>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</si>
  <si>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</si>
  <si>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</si>
  <si>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</si>
  <si>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</si>
  <si>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</si>
  <si>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</si>
  <si>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</si>
  <si>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</si>
  <si>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</si>
  <si>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</si>
  <si>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</si>
  <si>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</si>
  <si>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</si>
  <si>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</si>
  <si>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</si>
  <si>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</si>
  <si>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</si>
  <si>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</si>
  <si>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</si>
  <si>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</si>
  <si>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</si>
  <si>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</si>
  <si>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</si>
  <si>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</si>
  <si>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</si>
  <si>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</si>
  <si>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</si>
  <si>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</si>
  <si>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</si>
  <si>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</si>
  <si>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</si>
  <si>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</si>
  <si>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</si>
  <si>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</si>
  <si>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</si>
  <si>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</si>
  <si>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</si>
  <si>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</si>
  <si>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</si>
  <si>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</si>
  <si>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</si>
  <si>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</si>
  <si>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</si>
  <si>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</si>
  <si>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</si>
  <si>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</si>
  <si>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</si>
  <si>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</si>
  <si>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</si>
  <si>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</si>
  <si>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</si>
  <si>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</si>
  <si>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</si>
  <si>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</si>
  <si>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</si>
  <si>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</si>
  <si>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</si>
  <si>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</si>
  <si>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</si>
  <si>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</si>
  <si>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</si>
  <si>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</si>
  <si>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</si>
  <si>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</si>
  <si>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</si>
  <si>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</si>
  <si>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</si>
  <si>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</si>
  <si>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</si>
  <si>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</si>
  <si>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</si>
  <si>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</si>
  <si>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</si>
  <si>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</si>
  <si>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</si>
  <si>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</si>
  <si>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</si>
  <si>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</si>
  <si>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</si>
  <si>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</si>
  <si>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</si>
  <si>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</si>
  <si>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</si>
  <si>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</si>
  <si>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</si>
  <si>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</si>
  <si>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</si>
  <si>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</si>
  <si>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</si>
  <si>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</si>
  <si>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</si>
  <si>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</si>
  <si>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</si>
  <si>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</si>
  <si>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</si>
  <si>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</si>
  <si>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</si>
  <si>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</si>
  <si>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</si>
  <si>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</si>
  <si>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</si>
  <si>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</si>
  <si>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</si>
  <si>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</si>
  <si>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</si>
  <si>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</si>
  <si>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</si>
  <si>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</si>
  <si>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</si>
  <si>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</si>
  <si>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</si>
  <si>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</si>
  <si>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</si>
  <si>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</si>
  <si>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</si>
  <si>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</si>
  <si>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</si>
  <si>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</si>
  <si>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</si>
  <si>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</si>
  <si>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</si>
  <si>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</si>
  <si>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</si>
  <si>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</si>
  <si>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</si>
  <si>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</si>
  <si>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</si>
  <si>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</si>
  <si>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</si>
  <si>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</si>
  <si>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</si>
  <si>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</si>
  <si>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</si>
  <si>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</si>
  <si>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</si>
  <si>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</si>
  <si>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</si>
  <si>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</si>
  <si>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</si>
  <si>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</si>
  <si>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</si>
  <si>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</si>
  <si>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</si>
  <si>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</si>
  <si>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</si>
  <si>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</si>
  <si>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</si>
  <si>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</si>
  <si>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</si>
  <si>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</si>
  <si>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</si>
  <si>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</si>
  <si>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</si>
  <si>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</si>
  <si>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</si>
  <si>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</si>
  <si>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</si>
  <si>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</si>
  <si>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</si>
  <si>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</si>
  <si>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</si>
  <si>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</si>
  <si>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</si>
  <si>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</si>
  <si>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</si>
  <si>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</si>
  <si>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</si>
  <si>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</si>
  <si>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</si>
  <si>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</si>
  <si>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</si>
  <si>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</si>
  <si>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</si>
  <si>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</si>
  <si>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</si>
  <si>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</si>
  <si>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</si>
  <si>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</si>
  <si>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</si>
  <si>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</si>
  <si>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</si>
  <si>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</si>
  <si>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</si>
  <si>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</si>
  <si>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</si>
  <si>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</si>
  <si>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</si>
  <si>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</si>
  <si>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</si>
  <si>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</si>
  <si>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</si>
  <si>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</si>
  <si>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</si>
  <si>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</si>
  <si>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</si>
  <si>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</si>
  <si>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</si>
  <si>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</si>
  <si>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</si>
  <si>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</si>
  <si>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</si>
  <si>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</si>
  <si>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</si>
  <si>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</si>
  <si>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</si>
  <si>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</si>
  <si>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</si>
  <si>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</si>
  <si>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</si>
  <si>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</si>
  <si>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</si>
  <si>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</si>
  <si>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</si>
  <si>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</si>
  <si>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</si>
  <si>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</si>
  <si>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</si>
  <si>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</si>
  <si>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</si>
  <si>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</si>
  <si>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</si>
  <si>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</si>
  <si>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</si>
  <si>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</si>
  <si>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</si>
  <si>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</si>
  <si>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</si>
  <si>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</si>
  <si>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</si>
  <si>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</si>
  <si>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</si>
  <si>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</si>
  <si>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</si>
  <si>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</si>
  <si>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</si>
  <si>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</si>
  <si>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</si>
  <si>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</si>
  <si>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</si>
  <si>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</si>
  <si>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</si>
  <si>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</si>
  <si>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</si>
  <si>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</si>
  <si>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</si>
  <si>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</si>
  <si>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</si>
  <si>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</si>
  <si>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</si>
  <si>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</si>
  <si>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</si>
  <si>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</si>
  <si>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</si>
  <si>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</si>
  <si>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</si>
  <si>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</si>
  <si>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</si>
  <si>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</si>
  <si>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</si>
  <si>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</si>
  <si>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</si>
  <si>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</si>
  <si>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</si>
  <si>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</si>
  <si>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</si>
  <si>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</si>
  <si>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</si>
  <si>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</si>
  <si>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</si>
  <si>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</si>
  <si>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</si>
  <si>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</si>
  <si>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</si>
  <si>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</si>
  <si>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</si>
  <si>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</si>
  <si>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</si>
  <si>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</si>
  <si>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</si>
  <si>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</si>
  <si>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</si>
  <si>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</si>
  <si>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</si>
  <si>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</si>
  <si>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</si>
  <si>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</si>
  <si>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</si>
  <si>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</si>
  <si>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</si>
  <si>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</si>
  <si>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</si>
  <si>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</si>
  <si>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</si>
  <si>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</si>
  <si>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</si>
  <si>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</si>
  <si>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</si>
  <si>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</si>
  <si>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</si>
  <si>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</si>
  <si>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</si>
  <si>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</si>
  <si>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</si>
  <si>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</si>
  <si>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</si>
  <si>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</si>
  <si>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</si>
  <si>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</si>
  <si>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</si>
  <si>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</si>
  <si>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</si>
  <si>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</si>
  <si>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</si>
  <si>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</si>
  <si>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</si>
  <si>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</si>
  <si>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</si>
  <si>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</si>
  <si>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</si>
  <si>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</si>
  <si>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</si>
  <si>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</si>
  <si>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</si>
  <si>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</si>
  <si>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</si>
  <si>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</si>
  <si>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</si>
  <si>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</si>
  <si>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</si>
  <si>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</si>
  <si>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</si>
  <si>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</si>
  <si>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</si>
  <si>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</si>
  <si>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</si>
  <si>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</si>
  <si>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</si>
  <si>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</si>
  <si>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</si>
  <si>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</si>
  <si>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</si>
  <si>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</si>
  <si>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</si>
  <si>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</si>
  <si>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</si>
  <si>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</si>
  <si>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</si>
  <si>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</si>
  <si>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</si>
  <si>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</si>
  <si>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</si>
  <si>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</si>
  <si>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</si>
  <si>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</si>
  <si>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</si>
  <si>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</si>
  <si>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</si>
  <si>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</si>
  <si>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</si>
  <si>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</si>
  <si>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</si>
  <si>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</si>
  <si>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</si>
  <si>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</si>
  <si>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</si>
  <si>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</si>
  <si>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</si>
  <si>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</si>
  <si>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</si>
  <si>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</si>
  <si>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</si>
  <si>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</si>
  <si>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</si>
  <si>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</si>
  <si>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</si>
  <si>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</si>
  <si>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</si>
  <si>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</si>
  <si>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</si>
  <si>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</si>
  <si>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</si>
  <si>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</si>
  <si>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</si>
  <si>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</si>
  <si>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</si>
  <si>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</si>
  <si>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</si>
  <si>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</si>
  <si>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</si>
  <si>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</si>
  <si>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</si>
  <si>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</si>
  <si>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</si>
  <si>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</si>
  <si>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</si>
  <si>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</si>
  <si>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</si>
  <si>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</si>
  <si>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</si>
  <si>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</si>
  <si>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</si>
  <si>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</si>
  <si>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</si>
  <si>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</si>
  <si>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</si>
  <si>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</si>
  <si>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</si>
  <si>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</si>
  <si>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</si>
  <si>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</si>
  <si>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</si>
  <si>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</si>
  <si>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</si>
  <si>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</si>
  <si>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</si>
  <si>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</si>
  <si>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</si>
  <si>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</si>
  <si>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</si>
  <si>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</si>
  <si>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</si>
  <si>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</si>
  <si>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</si>
  <si>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</si>
  <si>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</si>
  <si>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</si>
  <si>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</si>
  <si>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</si>
  <si>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</si>
  <si>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</si>
  <si>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</si>
  <si>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</si>
  <si>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</si>
  <si>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</si>
  <si>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</si>
  <si>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</si>
  <si>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</si>
  <si>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</si>
  <si>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</si>
  <si>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</si>
  <si>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</si>
  <si>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</si>
  <si>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</si>
  <si>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</si>
  <si>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</si>
  <si>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</si>
  <si>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</si>
  <si>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</si>
  <si>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</si>
  <si>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</si>
  <si>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</si>
  <si>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</si>
  <si>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</si>
  <si>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</si>
  <si>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</si>
  <si>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</si>
  <si>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</si>
  <si>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</si>
  <si>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</si>
  <si>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</si>
  <si>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</si>
  <si>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</si>
  <si>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</si>
  <si>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</si>
  <si>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</si>
  <si>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</si>
  <si>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</si>
  <si>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</si>
  <si>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</si>
  <si>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</si>
  <si>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</si>
  <si>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</si>
  <si>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</si>
  <si>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</si>
  <si>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</si>
  <si>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</si>
  <si>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</si>
  <si>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</si>
  <si>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</si>
  <si>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</si>
  <si>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</si>
  <si>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</si>
  <si>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</si>
  <si>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</si>
  <si>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</si>
  <si>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</si>
  <si>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</si>
  <si>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</si>
  <si>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</si>
  <si>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</si>
  <si>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</si>
  <si>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</si>
  <si>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</si>
  <si>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</si>
  <si>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</si>
  <si>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</si>
  <si>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</si>
  <si>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</si>
  <si>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</si>
  <si>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</si>
  <si>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</si>
  <si>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</si>
  <si>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</si>
  <si>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</si>
  <si>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</si>
  <si>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</si>
  <si>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</si>
  <si>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</si>
  <si>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</si>
  <si>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</si>
  <si>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</si>
  <si>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</si>
  <si>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</si>
  <si>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</si>
  <si>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</si>
  <si>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</si>
  <si>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</si>
  <si>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</si>
  <si>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</si>
  <si>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</si>
  <si>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</si>
  <si>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</si>
  <si>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</si>
  <si>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</si>
  <si>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</si>
  <si>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</si>
  <si>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</si>
  <si>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</si>
  <si>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</si>
  <si>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</si>
  <si>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</si>
  <si>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</si>
  <si>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</si>
  <si>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</si>
  <si>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</si>
  <si>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</si>
  <si>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</si>
  <si>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</si>
  <si>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</si>
  <si>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</si>
  <si>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</si>
  <si>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</si>
  <si>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</si>
  <si>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</si>
  <si>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</si>
  <si>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</si>
  <si>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</si>
  <si>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</si>
  <si>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</si>
  <si>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</si>
  <si>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</si>
  <si>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</si>
  <si>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</si>
  <si>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</si>
  <si>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</si>
  <si>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</si>
  <si>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</si>
  <si>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</si>
  <si>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</si>
  <si>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</si>
  <si>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</si>
  <si>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</si>
  <si>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</si>
  <si>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</si>
  <si>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</si>
  <si>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</si>
  <si>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</si>
  <si>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</si>
  <si>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</si>
  <si>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</si>
  <si>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</si>
  <si>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</si>
  <si>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</si>
  <si>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</si>
  <si>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</si>
  <si>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</si>
  <si>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</si>
  <si>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</si>
  <si>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</si>
  <si>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</si>
  <si>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</si>
  <si>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</si>
  <si>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</si>
  <si>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</si>
  <si>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</si>
  <si>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</si>
  <si>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</si>
  <si>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</si>
  <si>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</si>
  <si>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</si>
  <si>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</si>
  <si>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</si>
  <si>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</si>
  <si>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</si>
  <si>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</si>
  <si>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</si>
  <si>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</si>
  <si>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</si>
  <si>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</si>
  <si>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</si>
  <si>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</si>
  <si>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</si>
  <si>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</si>
  <si>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</si>
  <si>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</si>
  <si>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</si>
  <si>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</si>
  <si>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</si>
  <si>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</si>
  <si>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</si>
  <si>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</si>
  <si>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</si>
  <si>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</si>
  <si>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</si>
  <si>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</si>
  <si>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</si>
  <si>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</si>
  <si>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</si>
  <si>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</si>
  <si>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</si>
  <si>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</si>
  <si>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</si>
  <si>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</si>
  <si>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</si>
  <si>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</si>
  <si>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</si>
  <si>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</si>
  <si>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</si>
  <si>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</si>
  <si>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</si>
  <si>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</si>
  <si>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</si>
  <si>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</si>
  <si>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</si>
  <si>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</si>
  <si>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</si>
  <si>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</si>
  <si>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</si>
  <si>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</si>
  <si>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</si>
  <si>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</si>
  <si>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</si>
  <si>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</si>
  <si>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</si>
  <si>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</si>
  <si>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</si>
  <si>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</si>
  <si>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</si>
  <si>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</si>
  <si>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</si>
  <si>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</si>
  <si>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</si>
  <si>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</si>
  <si>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</si>
  <si>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</si>
  <si>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</si>
  <si>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</si>
  <si>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</si>
  <si>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</si>
  <si>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</si>
  <si>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</si>
  <si>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</si>
  <si>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</si>
  <si>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</si>
  <si>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</si>
  <si>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</si>
  <si>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</si>
  <si>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</si>
  <si>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</si>
  <si>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</si>
  <si>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</si>
  <si>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</si>
  <si>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</si>
  <si>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</si>
  <si>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</si>
  <si>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</si>
  <si>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</si>
  <si>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</si>
  <si>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</si>
  <si>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</si>
  <si>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</si>
  <si>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</si>
  <si>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</si>
  <si>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</si>
  <si>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</si>
  <si>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</si>
  <si>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</si>
  <si>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</si>
  <si>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</si>
  <si>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</si>
  <si>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</si>
  <si>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</si>
  <si>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</si>
  <si>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</si>
  <si>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</si>
  <si>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</si>
  <si>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</si>
  <si>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</si>
  <si>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</si>
  <si>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</si>
  <si>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</si>
  <si>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</si>
  <si>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</si>
  <si>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</si>
  <si>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</si>
  <si>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</si>
  <si>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</si>
  <si>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</si>
  <si>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</si>
  <si>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</si>
  <si>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</si>
  <si>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</si>
  <si>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</si>
  <si>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</si>
  <si>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</si>
  <si>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</si>
  <si>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</si>
  <si>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</si>
  <si>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</si>
  <si>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</si>
  <si>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</si>
  <si>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</si>
  <si>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</si>
  <si>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</si>
  <si>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</si>
  <si>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</si>
  <si>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</si>
  <si>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</si>
  <si>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</si>
  <si>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</si>
  <si>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</si>
  <si>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</si>
  <si>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</si>
  <si>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</si>
  <si>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</si>
  <si>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</si>
  <si>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</si>
  <si>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</si>
  <si>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</si>
  <si>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</si>
  <si>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</si>
  <si>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</si>
  <si>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</si>
  <si>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</si>
  <si>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</si>
  <si>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</si>
  <si>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</si>
  <si>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</si>
  <si>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</si>
  <si>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</si>
  <si>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</si>
  <si>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</si>
  <si>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</si>
  <si>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</si>
  <si>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</si>
  <si>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</si>
  <si>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</si>
  <si>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</si>
  <si>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</si>
  <si>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</si>
  <si>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</si>
  <si>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</si>
  <si>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</si>
  <si>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</si>
  <si>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</si>
  <si>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</si>
  <si>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</si>
  <si>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</si>
  <si>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</si>
  <si>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</si>
  <si>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</si>
  <si>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</si>
  <si>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</si>
  <si>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</si>
  <si>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</si>
  <si>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</si>
  <si>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</si>
  <si>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</si>
  <si>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</si>
  <si>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</si>
  <si>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</si>
  <si>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</si>
  <si>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</si>
  <si>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</si>
  <si>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</si>
  <si>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</si>
  <si>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</si>
  <si>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</si>
  <si>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</si>
  <si>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</si>
  <si>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</si>
  <si>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</si>
  <si>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</si>
  <si>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</si>
  <si>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</si>
  <si>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</si>
  <si>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</si>
  <si>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</si>
  <si>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</si>
  <si>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</si>
  <si>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</si>
  <si>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</si>
  <si>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</si>
  <si>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</si>
  <si>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</si>
  <si>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</si>
  <si>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</si>
  <si>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</si>
  <si>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</si>
  <si>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</si>
  <si>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</si>
  <si>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</si>
  <si>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</si>
  <si>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</si>
  <si>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</si>
  <si>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</si>
  <si>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</si>
  <si>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</si>
  <si>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</si>
  <si>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</si>
  <si>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</si>
  <si>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</si>
  <si>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</si>
  <si>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</si>
  <si>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</si>
  <si>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</si>
  <si>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</si>
  <si>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</si>
  <si>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</si>
  <si>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</si>
  <si>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</si>
  <si>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</si>
  <si>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</si>
  <si>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</si>
  <si>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</si>
  <si>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</si>
  <si>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</si>
  <si>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</si>
  <si>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</si>
  <si>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</si>
  <si>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</si>
  <si>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</si>
  <si>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</si>
  <si>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</si>
  <si>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</si>
  <si>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</si>
  <si>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</si>
  <si>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</si>
  <si>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</si>
  <si>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</si>
  <si>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</si>
  <si>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</si>
  <si>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</si>
  <si>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</si>
  <si>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</si>
  <si>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</si>
  <si>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</si>
  <si>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</si>
  <si>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</si>
  <si>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</si>
  <si>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</si>
  <si>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</si>
  <si>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</si>
  <si>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</si>
  <si>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</si>
  <si>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</si>
  <si>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</si>
  <si>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</si>
  <si>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</si>
  <si>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</si>
  <si>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</si>
  <si>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</si>
  <si>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</si>
  <si>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</si>
  <si>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</si>
  <si>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</si>
  <si>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</si>
  <si>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</si>
  <si>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</si>
  <si>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</si>
  <si>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</si>
  <si>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</si>
  <si>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</si>
  <si>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</si>
  <si>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</si>
  <si>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</si>
  <si>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</si>
  <si>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</si>
  <si>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</si>
  <si>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</si>
  <si>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</si>
  <si>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</si>
  <si>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</si>
  <si>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</si>
  <si>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</si>
  <si>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</si>
  <si>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</si>
  <si>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</si>
  <si>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</si>
  <si>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</si>
  <si>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</si>
  <si>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</si>
  <si>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</si>
  <si>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</si>
  <si>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</si>
  <si>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</si>
  <si>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</si>
  <si>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</si>
  <si>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</si>
  <si>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</si>
  <si>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</si>
  <si>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</si>
  <si>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</si>
  <si>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</si>
  <si>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</si>
  <si>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</si>
  <si>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</si>
  <si>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</si>
  <si>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</si>
  <si>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</si>
  <si>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</si>
  <si>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</si>
  <si>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</si>
  <si>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</si>
  <si>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</si>
  <si>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</si>
  <si>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</si>
  <si>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</si>
  <si>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</si>
  <si>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</si>
  <si>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</si>
  <si>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</si>
  <si>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</si>
  <si>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</si>
  <si>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</si>
  <si>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</si>
  <si>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</si>
  <si>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</si>
  <si>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</si>
  <si>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</si>
  <si>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</si>
  <si>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</si>
  <si>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</si>
  <si>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</si>
  <si>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</si>
  <si>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</si>
  <si>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</si>
  <si>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</si>
  <si>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</si>
  <si>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</si>
  <si>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</si>
  <si>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</si>
  <si>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</si>
  <si>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</si>
  <si>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</si>
  <si>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</si>
  <si>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</si>
  <si>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</si>
  <si>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</si>
  <si>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</si>
  <si>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</si>
  <si>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</si>
  <si>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</si>
  <si>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</si>
  <si>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</si>
  <si>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</si>
  <si>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</si>
  <si>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</si>
  <si>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</si>
  <si>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</si>
  <si>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</si>
  <si>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</si>
  <si>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</si>
  <si>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</si>
  <si>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</si>
  <si>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</si>
  <si>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</si>
  <si>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</si>
  <si>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</si>
  <si>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</si>
  <si>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</si>
  <si>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</si>
  <si>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</si>
  <si>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</si>
  <si>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</si>
  <si>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</si>
  <si>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</si>
  <si>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</si>
  <si>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</si>
  <si>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</si>
  <si>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</si>
  <si>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</si>
  <si>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</si>
  <si>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</si>
  <si>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</si>
  <si>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</si>
  <si>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</si>
  <si>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</si>
  <si>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</si>
  <si>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</si>
  <si>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</si>
  <si>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</si>
  <si>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</si>
  <si>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</si>
  <si>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</si>
  <si>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</si>
  <si>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</si>
  <si>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</si>
  <si>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</si>
  <si>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</si>
  <si>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</si>
  <si>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</si>
  <si>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</si>
  <si>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</si>
  <si>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</si>
  <si>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</si>
  <si>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</si>
  <si>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</si>
  <si>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</si>
  <si>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</si>
  <si>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</si>
  <si>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</si>
  <si>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</si>
  <si>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</si>
  <si>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</si>
  <si>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</si>
  <si>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</si>
  <si>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</si>
  <si>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</si>
  <si>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</si>
  <si>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</si>
  <si>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</si>
  <si>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</si>
  <si>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</si>
  <si>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</si>
  <si>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</si>
  <si>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</si>
  <si>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</si>
  <si>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</si>
  <si>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</si>
  <si>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</si>
  <si>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</si>
  <si>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</si>
  <si>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</si>
  <si>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</si>
  <si>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</si>
  <si>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</si>
  <si>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</si>
  <si>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</si>
  <si>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</si>
  <si>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</si>
  <si>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</si>
  <si>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</si>
  <si>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</si>
  <si>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</si>
  <si>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</si>
  <si>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</si>
  <si>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</si>
  <si>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</si>
  <si>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</si>
  <si>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</si>
  <si>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</si>
  <si>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</si>
  <si>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</si>
  <si>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</si>
  <si>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</si>
  <si>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</si>
  <si>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</si>
  <si>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</si>
  <si>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</si>
  <si>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</si>
  <si>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</si>
  <si>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</si>
  <si>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</si>
  <si>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</si>
  <si>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</si>
  <si>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</si>
  <si>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</si>
  <si>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</si>
  <si>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</si>
  <si>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</si>
  <si>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</si>
  <si>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</si>
  <si>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</si>
  <si>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</si>
  <si>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</si>
  <si>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</si>
  <si>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</si>
  <si>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</si>
  <si>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</si>
  <si>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</si>
  <si>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</si>
  <si>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</si>
  <si>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</si>
  <si>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</si>
  <si>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</si>
  <si>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</si>
  <si>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</si>
  <si>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</si>
  <si>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</si>
  <si>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</si>
  <si>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</si>
  <si>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</si>
  <si>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</si>
  <si>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</si>
  <si>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</si>
  <si>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</si>
  <si>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</si>
  <si>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</si>
  <si>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</si>
  <si>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</si>
  <si>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</si>
  <si>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</si>
  <si>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</si>
  <si>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</si>
  <si>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</si>
  <si>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</si>
  <si>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</si>
  <si>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</si>
  <si>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</si>
  <si>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</si>
  <si>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</si>
  <si>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</si>
  <si>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</si>
  <si>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</si>
  <si>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</si>
  <si>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</si>
  <si>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</si>
  <si>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</si>
  <si>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</si>
  <si>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</si>
  <si>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</si>
  <si>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</si>
  <si>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</si>
  <si>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</si>
  <si>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</si>
  <si>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</si>
  <si>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</si>
  <si>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</si>
  <si>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</si>
  <si>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</si>
  <si>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</si>
  <si>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</si>
  <si>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</si>
  <si>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</si>
  <si>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</si>
  <si>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</si>
  <si>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</si>
  <si>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</si>
  <si>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</si>
  <si>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</si>
  <si>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</si>
  <si>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</si>
  <si>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</si>
  <si>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</si>
  <si>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</si>
  <si>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</si>
  <si>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</si>
  <si>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</si>
  <si>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</si>
  <si>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</si>
  <si>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</si>
  <si>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</si>
  <si>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</si>
  <si>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</si>
  <si>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</si>
  <si>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</si>
  <si>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</si>
  <si>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</si>
  <si>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</si>
  <si>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</si>
  <si>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</si>
  <si>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</si>
  <si>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</si>
  <si>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</si>
  <si>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</si>
  <si>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</si>
  <si>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</si>
  <si>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</si>
  <si>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</si>
  <si>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</si>
  <si>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</si>
  <si>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</si>
  <si>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</si>
  <si>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</si>
  <si>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</si>
  <si>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</si>
  <si>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</si>
  <si>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</si>
  <si>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</si>
  <si>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</si>
  <si>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</si>
  <si>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</si>
  <si>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</si>
  <si>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</si>
  <si>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</si>
  <si>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</si>
  <si>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</si>
  <si>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</si>
  <si>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</si>
  <si>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</si>
  <si>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</si>
  <si>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</si>
  <si>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</si>
  <si>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</si>
  <si>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</si>
  <si>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</si>
  <si>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</si>
  <si>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</si>
  <si>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</si>
  <si>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</si>
  <si>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</si>
  <si>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</si>
  <si>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</si>
  <si>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</si>
  <si>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</si>
  <si>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</si>
  <si>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</si>
  <si>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</si>
  <si>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</si>
  <si>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</si>
  <si>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</si>
  <si>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</si>
  <si>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</si>
  <si>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</si>
  <si>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</si>
  <si>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</si>
  <si>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</si>
  <si>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</si>
  <si>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</si>
  <si>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</si>
  <si>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</si>
  <si>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</si>
  <si>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</si>
  <si>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</si>
  <si>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</si>
  <si>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</si>
  <si>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</si>
  <si>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</si>
  <si>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</si>
  <si>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</si>
  <si>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</si>
  <si>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</si>
  <si>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</si>
  <si>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</si>
  <si>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</si>
  <si>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</si>
  <si>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</si>
  <si>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</si>
  <si>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</si>
  <si>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</si>
  <si>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</si>
  <si>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</si>
  <si>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</si>
  <si>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</si>
  <si>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</si>
  <si>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</si>
  <si>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</si>
  <si>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</si>
  <si>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</si>
  <si>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</si>
  <si>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</si>
  <si>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</si>
  <si>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</si>
  <si>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</si>
  <si>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</si>
  <si>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</si>
  <si>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</si>
  <si>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</si>
  <si>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</si>
  <si>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</si>
  <si>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</si>
  <si>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</si>
  <si>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</si>
  <si>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</si>
  <si>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</si>
  <si>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</si>
  <si>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</si>
  <si>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</si>
  <si>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</si>
  <si>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</si>
  <si>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</si>
  <si>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</si>
  <si>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</si>
  <si>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</si>
  <si>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</si>
  <si>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</si>
  <si>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</si>
  <si>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</si>
  <si>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</si>
  <si>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</si>
  <si>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</si>
  <si>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</si>
  <si>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</si>
  <si>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</si>
  <si>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</si>
  <si>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</si>
  <si>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</si>
  <si>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</si>
  <si>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</si>
  <si>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</si>
  <si>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</si>
  <si>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</si>
  <si>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</si>
  <si>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</si>
  <si>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</si>
  <si>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</si>
  <si>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</si>
  <si>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</si>
  <si>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</si>
  <si>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</si>
  <si>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</si>
  <si>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</si>
  <si>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</si>
  <si>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</si>
  <si>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</si>
  <si>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</si>
  <si>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</si>
  <si>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</si>
  <si>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</si>
  <si>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</si>
  <si>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</si>
  <si>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</si>
  <si>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</si>
  <si>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</si>
  <si>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</si>
  <si>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</si>
  <si>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</si>
  <si>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</si>
  <si>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</si>
  <si>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</si>
  <si>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</si>
  <si>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</si>
  <si>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</si>
  <si>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</si>
  <si>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</si>
  <si>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</si>
  <si>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</si>
  <si>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</si>
  <si>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</si>
  <si>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</si>
  <si>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</si>
  <si>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</si>
  <si>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</si>
  <si>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</si>
  <si>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</si>
  <si>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</si>
  <si>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</si>
  <si>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</si>
  <si>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</si>
  <si>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</si>
  <si>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</si>
  <si>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</si>
  <si>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</si>
  <si>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</si>
  <si>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</si>
  <si>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</si>
  <si>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</si>
  <si>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</si>
  <si>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</si>
  <si>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</si>
  <si>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</si>
  <si>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</si>
  <si>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</si>
  <si>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</si>
  <si>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</si>
  <si>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</si>
  <si>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</si>
  <si>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</si>
  <si>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</si>
  <si>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</si>
  <si>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</si>
  <si>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</si>
  <si>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</si>
  <si>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</si>
  <si>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</si>
  <si>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</si>
  <si>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</si>
  <si>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</si>
  <si>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</si>
  <si>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</si>
  <si>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</si>
  <si>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</si>
  <si>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</si>
  <si>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</si>
  <si>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</si>
  <si>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</si>
  <si>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</si>
  <si>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</si>
  <si>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</si>
  <si>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</si>
  <si>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</si>
  <si>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</si>
  <si>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</si>
  <si>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</si>
  <si>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</si>
  <si>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</si>
  <si>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</si>
  <si>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</si>
  <si>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</si>
  <si>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</si>
  <si>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</si>
  <si>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</si>
  <si>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</si>
  <si>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</si>
  <si>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</si>
  <si>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</si>
  <si>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</si>
  <si>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</si>
  <si>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</si>
  <si>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</si>
  <si>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</si>
  <si>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</si>
  <si>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</si>
  <si>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</si>
  <si>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</si>
  <si>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</si>
  <si>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</si>
  <si>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</si>
  <si>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</si>
  <si>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</si>
  <si>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</si>
  <si>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</si>
  <si>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</si>
  <si>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</si>
  <si>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</si>
  <si>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</si>
  <si>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</si>
  <si>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</si>
  <si>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</si>
  <si>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</si>
  <si>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</si>
  <si>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</si>
  <si>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</si>
  <si>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</si>
  <si>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</si>
  <si>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</si>
  <si>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</si>
  <si>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</si>
  <si>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</si>
  <si>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</si>
  <si>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</si>
  <si>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</si>
  <si>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</si>
  <si>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</si>
  <si>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</si>
  <si>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</si>
  <si>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</si>
  <si>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</si>
  <si>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</si>
  <si>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</si>
  <si>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</si>
  <si>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</si>
  <si>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</si>
  <si>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</si>
  <si>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</si>
  <si>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</si>
  <si>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</si>
  <si>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</si>
  <si>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</si>
  <si>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</si>
  <si>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</si>
  <si>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</si>
  <si>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</si>
  <si>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</si>
  <si>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</si>
  <si>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</si>
  <si>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</si>
  <si>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</si>
  <si>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</si>
  <si>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</si>
  <si>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</si>
  <si>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</si>
  <si>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</si>
  <si>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</si>
  <si>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</si>
  <si>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</si>
  <si>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</si>
  <si>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</si>
  <si>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</si>
  <si>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</si>
  <si>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</si>
  <si>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</si>
  <si>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</si>
  <si>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</si>
  <si>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</si>
  <si>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</si>
  <si>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</si>
  <si>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</si>
  <si>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</si>
  <si>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</si>
  <si>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</si>
  <si>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</si>
  <si>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</si>
  <si>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</si>
  <si>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</si>
  <si>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</si>
  <si>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</si>
  <si>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</si>
  <si>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</si>
  <si>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</si>
  <si>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</si>
  <si>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</si>
  <si>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</si>
  <si>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</si>
  <si>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</si>
  <si>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</si>
  <si>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</si>
  <si>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</si>
  <si>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</si>
  <si>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</si>
  <si>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</si>
  <si>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</si>
  <si>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</si>
  <si>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</si>
  <si>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</si>
  <si>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</si>
  <si>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</si>
  <si>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</si>
  <si>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</si>
  <si>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</si>
  <si>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</si>
  <si>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</si>
  <si>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</si>
  <si>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</si>
  <si>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</si>
  <si>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</si>
  <si>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</si>
  <si>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</si>
  <si>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</si>
  <si>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</si>
  <si>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</si>
  <si>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</si>
  <si>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</si>
  <si>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</si>
  <si>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</si>
  <si>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</si>
  <si>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</si>
  <si>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</si>
  <si>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</si>
  <si>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</si>
  <si>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</si>
  <si>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</si>
  <si>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</si>
  <si>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</si>
  <si>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</si>
  <si>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</si>
  <si>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</si>
  <si>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</si>
  <si>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</si>
  <si>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</si>
  <si>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</si>
  <si>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</si>
  <si>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</si>
  <si>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</si>
  <si>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</si>
  <si>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</si>
  <si>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</si>
  <si>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</si>
  <si>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</si>
  <si>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</si>
  <si>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</si>
  <si>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</si>
  <si>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</si>
  <si>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</si>
  <si>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</si>
  <si>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</si>
  <si>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</si>
  <si>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</si>
  <si>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</si>
  <si>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</si>
  <si>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</si>
  <si>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</si>
  <si>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</si>
  <si>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</si>
  <si>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</si>
  <si>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</si>
  <si>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</si>
  <si>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</si>
  <si>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</si>
  <si>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</si>
  <si>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</si>
  <si>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</si>
  <si>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</si>
  <si>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</si>
  <si>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</si>
  <si>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</si>
  <si>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</si>
  <si>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</si>
  <si>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</si>
  <si>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</si>
  <si>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</si>
  <si>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</si>
  <si>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</si>
  <si>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</si>
  <si>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</si>
  <si>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</si>
  <si>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</si>
  <si>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</si>
  <si>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</si>
  <si>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</si>
  <si>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</si>
  <si>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</si>
  <si>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</si>
  <si>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</si>
  <si>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</si>
  <si>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</si>
  <si>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</si>
  <si>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</si>
  <si>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</si>
  <si>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</si>
  <si>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</si>
  <si>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</si>
  <si>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</si>
  <si>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</si>
  <si>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</si>
  <si>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</si>
  <si>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</si>
  <si>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</si>
  <si>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</si>
  <si>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</si>
  <si>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</si>
  <si>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</si>
  <si>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</si>
  <si>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</si>
  <si>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</si>
  <si>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</si>
  <si>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</si>
  <si>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</si>
  <si>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</si>
  <si>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</si>
  <si>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</si>
  <si>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</si>
  <si>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</si>
  <si>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</si>
  <si>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</si>
  <si>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</si>
  <si>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</si>
  <si>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</si>
  <si>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</si>
  <si>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</si>
  <si>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</si>
  <si>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</si>
  <si>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</si>
  <si>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</si>
  <si>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</si>
  <si>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</si>
  <si>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</si>
  <si>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</si>
  <si>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</si>
  <si>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</si>
  <si>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</si>
  <si>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</si>
  <si>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</si>
  <si>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</si>
  <si>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</si>
  <si>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</si>
  <si>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</si>
  <si>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</si>
  <si>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</si>
  <si>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</si>
  <si>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</si>
  <si>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</si>
  <si>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</si>
  <si>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</si>
  <si>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</si>
  <si>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</si>
  <si>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</si>
  <si>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</si>
  <si>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</si>
  <si>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</si>
  <si>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</si>
  <si>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</si>
  <si>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</si>
  <si>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</si>
  <si>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</si>
  <si>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</si>
  <si>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</si>
  <si>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</si>
  <si>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</si>
  <si>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</si>
  <si>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</si>
  <si>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</si>
  <si>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</si>
  <si>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</si>
  <si>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</si>
  <si>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</si>
  <si>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</si>
  <si>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</si>
  <si>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</si>
  <si>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</si>
  <si>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</si>
  <si>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</si>
  <si>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</si>
  <si>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</si>
  <si>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</si>
  <si>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</si>
  <si>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</si>
  <si>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</si>
  <si>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</si>
  <si>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</si>
  <si>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</si>
  <si>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</si>
  <si>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</si>
  <si>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</si>
  <si>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</si>
  <si>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</si>
  <si>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</si>
  <si>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</si>
  <si>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</si>
  <si>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</si>
  <si>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</si>
  <si>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</si>
  <si>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</si>
  <si>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</si>
  <si>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</si>
  <si>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</si>
  <si>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</si>
  <si>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</si>
  <si>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</si>
  <si>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</si>
  <si>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</si>
  <si>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</si>
  <si>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</si>
  <si>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</si>
  <si>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</si>
  <si>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</si>
  <si>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</si>
  <si>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</si>
  <si>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</si>
  <si>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</si>
  <si>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</si>
  <si>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</si>
  <si>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</si>
  <si>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</si>
  <si>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</si>
  <si>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</si>
  <si>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</si>
  <si>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</si>
  <si>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</si>
  <si>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</si>
  <si>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</si>
  <si>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</si>
  <si>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</si>
  <si>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</si>
  <si>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</si>
  <si>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</si>
  <si>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</si>
  <si>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</si>
  <si>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</si>
  <si>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</si>
  <si>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</si>
  <si>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</si>
  <si>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</si>
  <si>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</si>
  <si>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</si>
  <si>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</si>
  <si>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</si>
  <si>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</si>
  <si>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</si>
  <si>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</si>
  <si>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</si>
  <si>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</si>
  <si>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</si>
  <si>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</si>
  <si>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</si>
  <si>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</si>
  <si>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</si>
  <si>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</si>
  <si>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</si>
  <si>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</si>
  <si>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</si>
  <si>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</si>
  <si>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</si>
  <si>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</si>
  <si>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</si>
  <si>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</si>
  <si>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</si>
  <si>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</si>
  <si>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</si>
  <si>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</si>
  <si>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</si>
  <si>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</si>
  <si>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</si>
  <si>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</si>
  <si>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</si>
  <si>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</si>
  <si>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</si>
  <si>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</si>
  <si>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</si>
  <si>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</si>
  <si>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</si>
  <si>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</si>
  <si>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</si>
  <si>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</si>
  <si>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</si>
  <si>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</si>
  <si>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</si>
  <si>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</si>
  <si>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</si>
  <si>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</si>
  <si>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</si>
  <si>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</si>
  <si>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</si>
  <si>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</si>
  <si>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</si>
  <si>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</si>
  <si>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</si>
  <si>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</si>
  <si>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</si>
  <si>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</si>
  <si>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</si>
  <si>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</si>
  <si>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</si>
  <si>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</si>
  <si>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</si>
  <si>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</si>
  <si>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</si>
  <si>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</si>
  <si>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</si>
  <si>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</si>
  <si>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</si>
  <si>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</si>
  <si>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</si>
  <si>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</si>
  <si>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</si>
  <si>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</si>
  <si>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</si>
  <si>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</si>
  <si>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</si>
  <si>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</si>
  <si>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</si>
  <si>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</si>
  <si>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</si>
  <si>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</si>
  <si>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</si>
  <si>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</si>
  <si>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</si>
  <si>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</si>
  <si>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</si>
  <si>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</si>
  <si>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</si>
  <si>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</si>
  <si>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</si>
  <si>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</si>
  <si>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</si>
  <si>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</si>
  <si>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</si>
  <si>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</si>
  <si>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</si>
  <si>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</si>
  <si>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</si>
  <si>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</si>
  <si>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</si>
  <si>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</si>
  <si>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</si>
  <si>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</si>
  <si>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</si>
  <si>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</si>
  <si>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</si>
  <si>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</si>
  <si>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</si>
  <si>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</si>
  <si>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</si>
  <si>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</si>
  <si>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</si>
  <si>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</si>
  <si>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</si>
  <si>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</si>
  <si>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</si>
  <si>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</si>
  <si>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</si>
  <si>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</si>
  <si>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</si>
  <si>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</si>
  <si>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</si>
  <si>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</si>
  <si>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</si>
  <si>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</si>
  <si>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</si>
  <si>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</si>
  <si>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</si>
  <si>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</si>
  <si>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</si>
  <si>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</si>
  <si>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</si>
  <si>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</si>
  <si>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</si>
  <si>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</si>
  <si>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</si>
  <si>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</si>
  <si>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</si>
  <si>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</si>
  <si>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</si>
  <si>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</si>
  <si>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</si>
  <si>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</si>
  <si>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</si>
  <si>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</si>
  <si>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</si>
  <si>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</si>
  <si>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</si>
  <si>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</si>
  <si>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</si>
  <si>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</si>
  <si>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</si>
  <si>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</si>
  <si>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</si>
  <si>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</si>
  <si>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</si>
  <si>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</si>
  <si>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</si>
  <si>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</si>
  <si>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</si>
  <si>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</si>
  <si>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</si>
  <si>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</si>
  <si>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</si>
  <si>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</si>
  <si>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</si>
  <si>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</si>
  <si>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</si>
  <si>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</si>
  <si>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</si>
  <si>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</si>
  <si>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</si>
  <si>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</si>
  <si>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</si>
  <si>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</si>
  <si>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</si>
  <si>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</si>
  <si>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</si>
  <si>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</si>
  <si>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</si>
  <si>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</si>
  <si>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</si>
  <si>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</si>
  <si>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</si>
  <si>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</si>
  <si>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</si>
  <si>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</si>
  <si>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</si>
  <si>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</si>
  <si>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</si>
  <si>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</si>
  <si>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</si>
  <si>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</si>
  <si>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</si>
  <si>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</si>
  <si>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</si>
  <si>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</si>
  <si>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</si>
  <si>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</si>
  <si>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</si>
  <si>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</si>
  <si>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</si>
  <si>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</si>
  <si>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</si>
  <si>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</si>
  <si>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</si>
  <si>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</si>
  <si>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</si>
  <si>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</si>
  <si>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</si>
  <si>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</si>
  <si>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</si>
  <si>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</si>
  <si>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</si>
  <si>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</si>
  <si>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</si>
  <si>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</si>
  <si>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</si>
  <si>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</si>
  <si>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</si>
  <si>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</si>
  <si>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</si>
  <si>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</si>
  <si>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</si>
  <si>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</si>
  <si>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</si>
  <si>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</si>
  <si>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</si>
  <si>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</si>
  <si>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</si>
  <si>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</si>
  <si>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</si>
  <si>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</si>
  <si>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</si>
  <si>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</si>
  <si>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</si>
  <si>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</si>
  <si>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</si>
  <si>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</si>
  <si>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</si>
  <si>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</si>
  <si>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</si>
  <si>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</si>
  <si>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</si>
  <si>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</si>
  <si>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</si>
  <si>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</si>
  <si>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</si>
  <si>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</si>
  <si>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</si>
  <si>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</si>
  <si>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</si>
  <si>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</si>
  <si>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</si>
  <si>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</si>
  <si>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</si>
  <si>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</si>
  <si>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</si>
  <si>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</si>
  <si>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</si>
  <si>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</si>
  <si>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</si>
  <si>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</si>
  <si>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</si>
  <si>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</si>
  <si>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</si>
  <si>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</si>
  <si>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</si>
  <si>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</si>
  <si>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</si>
  <si>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</si>
  <si>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</si>
  <si>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</si>
  <si>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</si>
  <si>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</si>
  <si>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</si>
  <si>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</si>
  <si>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</si>
  <si>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</si>
  <si>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</si>
  <si>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</si>
  <si>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</si>
  <si>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</si>
  <si>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</si>
  <si>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</si>
  <si>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</si>
  <si>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</si>
  <si>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</si>
  <si>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</si>
  <si>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</si>
  <si>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</si>
  <si>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</si>
  <si>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</si>
  <si>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</si>
  <si>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</si>
  <si>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</si>
  <si>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</si>
  <si>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</si>
  <si>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</si>
  <si>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</si>
  <si>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</si>
  <si>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</si>
  <si>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</si>
  <si>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</si>
  <si>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</si>
  <si>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</si>
  <si>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</si>
  <si>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</si>
  <si>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</si>
  <si>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</si>
  <si>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</si>
  <si>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</si>
  <si>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</si>
  <si>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</si>
  <si>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</si>
  <si>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</si>
  <si>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</si>
  <si>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</si>
  <si>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</si>
  <si>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</si>
  <si>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</si>
  <si>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</si>
  <si>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</si>
  <si>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</si>
  <si>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</si>
  <si>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</si>
  <si>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</si>
  <si>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</si>
  <si>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</si>
  <si>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</si>
  <si>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</si>
  <si>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</si>
  <si>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</si>
  <si>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</si>
  <si>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</si>
  <si>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</si>
  <si>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</si>
  <si>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</si>
  <si>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</si>
  <si>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</si>
  <si>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</si>
  <si>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</si>
  <si>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</si>
  <si>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</si>
  <si>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</si>
  <si>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</si>
  <si>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</si>
  <si>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</si>
  <si>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</si>
  <si>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</si>
  <si>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</si>
  <si>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</si>
  <si>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</si>
  <si>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</si>
  <si>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</si>
  <si>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</si>
  <si>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</si>
  <si>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</si>
  <si>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</si>
  <si>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</si>
  <si>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</si>
  <si>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</si>
  <si>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</si>
  <si>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</si>
  <si>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</si>
  <si>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</si>
  <si>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</si>
  <si>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</si>
  <si>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</si>
  <si>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</si>
  <si>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</si>
  <si>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</si>
  <si>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</si>
  <si>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</si>
  <si>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</si>
  <si>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</si>
  <si>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</si>
  <si>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</si>
  <si>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</si>
  <si>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</si>
  <si>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</si>
  <si>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</si>
  <si>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</si>
  <si>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</si>
  <si>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</si>
  <si>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</si>
  <si>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</si>
  <si>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</si>
  <si>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</si>
  <si>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</si>
  <si>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</si>
  <si>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</si>
  <si>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</si>
  <si>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</si>
  <si>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</si>
  <si>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</si>
  <si>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</si>
  <si>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</si>
  <si>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</si>
  <si>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</si>
  <si>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</si>
  <si>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</si>
  <si>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</si>
  <si>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</si>
  <si>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</si>
  <si>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</si>
  <si>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</si>
  <si>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</si>
  <si>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</si>
  <si>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</si>
  <si>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</si>
  <si>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</si>
  <si>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</si>
  <si>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</si>
  <si>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</si>
  <si>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</si>
  <si>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</si>
  <si>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</si>
  <si>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</si>
  <si>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</si>
  <si>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</si>
  <si>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</si>
  <si>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</si>
  <si>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</si>
  <si>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</si>
  <si>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</si>
  <si>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</si>
  <si>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</si>
  <si>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</si>
  <si>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</si>
  <si>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</si>
  <si>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</si>
  <si>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</si>
  <si>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</si>
  <si>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</si>
  <si>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</si>
  <si>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</si>
  <si>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</si>
  <si>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</si>
  <si>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</si>
  <si>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</si>
  <si>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</si>
  <si>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</si>
  <si>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</si>
  <si>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</si>
  <si>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</si>
  <si>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</si>
  <si>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</si>
  <si>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</si>
  <si>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</si>
  <si>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</si>
  <si>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</si>
  <si>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</si>
  <si>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</si>
  <si>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</si>
  <si>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</si>
  <si>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</si>
  <si>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</si>
  <si>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</si>
  <si>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</si>
  <si>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</si>
  <si>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</si>
  <si>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</si>
  <si>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</si>
  <si>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</si>
  <si>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</si>
  <si>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</si>
  <si>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</si>
  <si>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</si>
  <si>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</si>
  <si>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</si>
  <si>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</si>
  <si>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</si>
  <si>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</si>
  <si>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</si>
  <si>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</si>
  <si>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</si>
  <si>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</si>
  <si>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</si>
  <si>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</si>
  <si>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</si>
  <si>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</si>
  <si>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</si>
  <si>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</si>
  <si>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</si>
  <si>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</si>
  <si>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</si>
  <si>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</si>
  <si>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</si>
  <si>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</si>
  <si>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</si>
  <si>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</si>
  <si>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</si>
  <si>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</si>
  <si>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</si>
  <si>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</si>
  <si>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</si>
  <si>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</si>
  <si>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</si>
  <si>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</si>
  <si>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</si>
  <si>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</si>
  <si>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</si>
  <si>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</si>
  <si>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</si>
  <si>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</si>
  <si>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</si>
  <si>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</si>
  <si>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</si>
  <si>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</si>
  <si>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</si>
  <si>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</si>
  <si>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</si>
  <si>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</si>
  <si>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</si>
  <si>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</si>
  <si>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</si>
  <si>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</si>
  <si>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</si>
  <si>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</si>
  <si>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</si>
  <si>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</si>
  <si>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</si>
  <si>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</si>
  <si>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</si>
  <si>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</si>
  <si>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</si>
  <si>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</si>
  <si>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</si>
  <si>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</si>
  <si>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</si>
  <si>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</si>
  <si>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</si>
  <si>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</si>
  <si>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</si>
  <si>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</si>
  <si>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</si>
  <si>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</si>
  <si>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</si>
  <si>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</si>
  <si>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</si>
  <si>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</si>
  <si>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</si>
  <si>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</si>
  <si>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</si>
  <si>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</si>
  <si>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</si>
  <si>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</si>
  <si>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</si>
  <si>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</si>
  <si>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</si>
  <si>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</si>
  <si>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</si>
  <si>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</si>
  <si>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</si>
  <si>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</si>
  <si>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</si>
  <si>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</si>
  <si>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</si>
  <si>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</si>
  <si>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</si>
  <si>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</si>
  <si>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</si>
  <si>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</si>
  <si>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</si>
  <si>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</si>
  <si>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</si>
  <si>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</si>
  <si>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</si>
  <si>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</si>
  <si>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</si>
  <si>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</si>
  <si>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</si>
  <si>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</si>
  <si>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</si>
  <si>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</si>
  <si>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</si>
  <si>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</si>
  <si>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</si>
  <si>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</si>
  <si>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</si>
  <si>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</si>
  <si>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</si>
  <si>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</si>
  <si>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</si>
  <si>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</si>
  <si>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</si>
  <si>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</si>
  <si>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</si>
  <si>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</si>
  <si>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</si>
  <si>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</si>
  <si>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</si>
  <si>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</si>
  <si>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</si>
  <si>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</si>
  <si>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</si>
  <si>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</si>
  <si>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</si>
  <si>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</si>
  <si>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</si>
  <si>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</si>
  <si>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</si>
  <si>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</si>
  <si>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</si>
  <si>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</si>
  <si>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</si>
  <si>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</si>
  <si>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</si>
  <si>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</si>
  <si>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</si>
  <si>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</si>
  <si>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</si>
  <si>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</si>
  <si>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</si>
  <si>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</si>
  <si>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</si>
  <si>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</si>
  <si>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</si>
  <si>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</si>
  <si>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</si>
  <si>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</si>
  <si>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</si>
  <si>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</si>
  <si>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</si>
  <si>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</si>
  <si>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</si>
  <si>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</si>
  <si>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</si>
  <si>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</si>
  <si>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</si>
  <si>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</si>
  <si>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</si>
  <si>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</si>
  <si>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</si>
  <si>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</si>
  <si>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</si>
  <si>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</si>
  <si>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</si>
  <si>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</si>
  <si>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</si>
  <si>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</si>
  <si>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</si>
  <si>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</si>
  <si>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</si>
  <si>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</si>
  <si>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</si>
  <si>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</si>
  <si>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</si>
  <si>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</si>
  <si>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</si>
  <si>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</si>
  <si>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</si>
  <si>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</si>
  <si>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</si>
  <si>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</si>
  <si>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</si>
  <si>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</si>
  <si>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</si>
  <si>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</si>
  <si>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</si>
  <si>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</si>
  <si>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</si>
  <si>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</si>
  <si>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</si>
  <si>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</si>
  <si>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</si>
  <si>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</si>
  <si>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</si>
  <si>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</si>
  <si>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</si>
  <si>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</si>
  <si>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</si>
  <si>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</si>
  <si>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</si>
  <si>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</si>
  <si>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</si>
  <si>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</si>
  <si>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</si>
  <si>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</si>
  <si>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</si>
  <si>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</si>
  <si>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</si>
  <si>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</si>
  <si>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</si>
  <si>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</si>
  <si>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</si>
  <si>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</si>
  <si>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</si>
  <si>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</si>
  <si>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</si>
  <si>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</si>
  <si>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</si>
  <si>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</si>
  <si>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</si>
  <si>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</si>
  <si>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</si>
  <si>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</si>
  <si>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</si>
  <si>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</si>
  <si>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</si>
  <si>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</si>
  <si>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</si>
  <si>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</si>
  <si>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</si>
  <si>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</si>
  <si>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</si>
  <si>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</si>
  <si>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</si>
  <si>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</si>
  <si>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</si>
  <si>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</si>
  <si>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</si>
  <si>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</si>
  <si>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</si>
  <si>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</si>
  <si>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</si>
  <si>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</si>
  <si>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</si>
  <si>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</si>
  <si>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</si>
  <si>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</si>
  <si>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</si>
  <si>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</si>
  <si>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</si>
  <si>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</si>
  <si>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</si>
  <si>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</si>
  <si>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</si>
  <si>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</si>
  <si>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</si>
  <si>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</si>
  <si>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</si>
  <si>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</si>
  <si>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</si>
  <si>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</si>
  <si>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</si>
  <si>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</si>
  <si>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</si>
  <si>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</si>
  <si>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</si>
  <si>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</si>
  <si>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</si>
  <si>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</si>
  <si>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</si>
  <si>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</si>
  <si>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</si>
  <si>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</si>
  <si>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</si>
  <si>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</si>
  <si>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</si>
  <si>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</si>
  <si>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</si>
  <si>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</si>
  <si>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</si>
  <si>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</si>
  <si>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</si>
  <si>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</si>
  <si>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</si>
  <si>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</si>
  <si>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</si>
  <si>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</si>
  <si>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</si>
  <si>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</si>
  <si>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</si>
  <si>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</si>
  <si>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</si>
  <si>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</si>
  <si>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</si>
  <si>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</si>
  <si>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</si>
  <si>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</si>
  <si>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</si>
  <si>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</si>
  <si>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</si>
  <si>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</si>
  <si>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</si>
  <si>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</si>
  <si>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</si>
  <si>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</si>
  <si>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</si>
  <si>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</si>
  <si>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</si>
  <si>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</si>
  <si>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</si>
  <si>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</si>
  <si>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</si>
  <si>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</si>
  <si>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</si>
  <si>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</si>
  <si>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</si>
  <si>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</si>
  <si>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</si>
  <si>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</si>
  <si>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</si>
  <si>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</si>
  <si>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</si>
  <si>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</si>
  <si>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</si>
  <si>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</si>
  <si>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</si>
  <si>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</si>
  <si>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</si>
  <si>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</si>
  <si>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</si>
  <si>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</si>
  <si>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</si>
  <si>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</si>
  <si>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</si>
  <si>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</si>
  <si>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</si>
  <si>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</si>
  <si>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</si>
  <si>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</si>
  <si>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</si>
  <si>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</si>
  <si>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</si>
  <si>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</si>
  <si>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</si>
  <si>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</si>
  <si>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</si>
  <si>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</si>
  <si>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</si>
  <si>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</si>
  <si>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</si>
  <si>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</si>
  <si>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</si>
  <si>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</si>
  <si>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</si>
  <si>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</si>
  <si>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</si>
  <si>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</si>
  <si>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</si>
  <si>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</si>
  <si>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</si>
  <si>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</si>
  <si>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</si>
  <si>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</si>
  <si>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</si>
  <si>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</si>
  <si>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</si>
  <si>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</si>
  <si>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</si>
  <si>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</si>
  <si>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</si>
  <si>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</si>
  <si>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</si>
  <si>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</si>
  <si>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</si>
  <si>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</si>
  <si>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</si>
  <si>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</si>
  <si>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</si>
  <si>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</si>
  <si>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</si>
  <si>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</si>
  <si>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</si>
  <si>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</si>
  <si>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</si>
  <si>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</si>
  <si>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</si>
  <si>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</si>
  <si>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</si>
  <si>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</si>
  <si>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</si>
  <si>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</si>
  <si>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</si>
  <si>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</si>
  <si>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</si>
  <si>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</si>
  <si>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</si>
  <si>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</si>
  <si>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</si>
  <si>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</si>
  <si>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</si>
  <si>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</si>
  <si>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</si>
  <si>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</si>
  <si>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</si>
  <si>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</si>
  <si>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</si>
  <si>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</si>
  <si>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</si>
  <si>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</si>
  <si>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</si>
  <si>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</si>
  <si>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</si>
  <si>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</si>
  <si>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</si>
  <si>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</si>
  <si>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</si>
  <si>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</si>
  <si>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</si>
  <si>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</si>
  <si>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</si>
  <si>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</si>
  <si>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</si>
  <si>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</si>
  <si>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</si>
  <si>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</si>
  <si>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</si>
  <si>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</si>
  <si>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</si>
  <si>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</si>
  <si>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</si>
  <si>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</si>
  <si>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</si>
  <si>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</si>
  <si>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</si>
  <si>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</si>
  <si>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</si>
  <si>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</si>
  <si>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</si>
  <si>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</si>
  <si>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</si>
  <si>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</si>
  <si>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</si>
  <si>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</si>
  <si>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</si>
  <si>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</si>
  <si>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</si>
  <si>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</si>
  <si>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</si>
  <si>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</si>
  <si>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</si>
  <si>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</si>
  <si>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</si>
  <si>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</si>
  <si>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</si>
  <si>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</si>
  <si>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</si>
  <si>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</si>
  <si>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</si>
  <si>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</si>
  <si>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</si>
  <si>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</si>
  <si>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</si>
  <si>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</si>
  <si>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</si>
  <si>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</si>
  <si>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</si>
  <si>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</si>
  <si>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</si>
  <si>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</si>
  <si>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</si>
  <si>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</si>
  <si>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</si>
  <si>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</si>
  <si>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</si>
  <si>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</si>
  <si>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</si>
  <si>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</si>
  <si>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</si>
  <si>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</si>
  <si>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</si>
  <si>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</si>
  <si>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</si>
  <si>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</si>
  <si>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</si>
  <si>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</si>
  <si>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</si>
  <si>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</si>
  <si>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</si>
  <si>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</si>
  <si>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</si>
  <si>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</si>
  <si>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</si>
  <si>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</si>
  <si>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</si>
  <si>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</si>
  <si>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</si>
  <si>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</si>
  <si>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</si>
  <si>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</si>
  <si>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</si>
  <si>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</si>
  <si>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</si>
  <si>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</si>
  <si>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</si>
  <si>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</si>
  <si>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</si>
  <si>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</si>
  <si>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</si>
  <si>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</si>
  <si>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</si>
  <si>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</si>
  <si>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</si>
  <si>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</si>
  <si>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</si>
  <si>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</si>
  <si>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</si>
  <si>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</si>
  <si>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</si>
  <si>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</si>
  <si>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</si>
  <si>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</si>
  <si>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</si>
  <si>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</si>
  <si>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</si>
  <si>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</si>
  <si>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</si>
  <si>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</si>
  <si>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</si>
  <si>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</si>
  <si>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</si>
  <si>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</si>
  <si>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</si>
  <si>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</si>
  <si>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</si>
  <si>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</si>
  <si>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</si>
  <si>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</si>
  <si>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</si>
  <si>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</si>
  <si>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</si>
  <si>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</si>
  <si>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</si>
  <si>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</si>
  <si>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</si>
  <si>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</si>
  <si>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</si>
  <si>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</si>
  <si>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</si>
  <si>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</si>
  <si>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</si>
  <si>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</si>
  <si>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</si>
  <si>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</si>
  <si>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</si>
  <si>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</si>
  <si>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</si>
  <si>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</si>
  <si>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</si>
  <si>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</si>
  <si>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</si>
  <si>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</si>
  <si>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</si>
  <si>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</si>
  <si>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</si>
  <si>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</si>
  <si>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</si>
  <si>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</si>
  <si>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</si>
  <si>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</si>
  <si>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</si>
  <si>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</si>
  <si>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</si>
  <si>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</si>
  <si>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</si>
  <si>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</si>
  <si>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</si>
  <si>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</si>
  <si>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</si>
  <si>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</si>
  <si>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</si>
  <si>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</si>
  <si>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</si>
  <si>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</si>
  <si>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</si>
  <si>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</si>
  <si>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</si>
  <si>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</si>
  <si>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</si>
  <si>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</si>
  <si>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</si>
  <si>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</si>
  <si>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</si>
  <si>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</si>
  <si>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</si>
  <si>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</si>
  <si>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</si>
  <si>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</si>
  <si>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</si>
  <si>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</si>
  <si>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</si>
  <si>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</si>
  <si>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</si>
  <si>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</si>
  <si>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</si>
  <si>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</si>
  <si>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</si>
  <si>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</si>
  <si>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</si>
  <si>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</si>
  <si>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</si>
  <si>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</si>
  <si>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</si>
  <si>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</si>
  <si>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</si>
  <si>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</si>
  <si>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</si>
  <si>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</si>
  <si>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</si>
  <si>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</si>
  <si>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</si>
  <si>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</si>
  <si>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</si>
  <si>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</si>
  <si>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</si>
  <si>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</si>
  <si>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</si>
  <si>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</si>
  <si>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</si>
  <si>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</si>
  <si>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</si>
  <si>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</si>
  <si>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</si>
  <si>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</si>
  <si>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</si>
  <si>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</si>
  <si>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</si>
  <si>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</si>
  <si>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</si>
  <si>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</si>
  <si>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</si>
  <si>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</si>
  <si>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</si>
  <si>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</si>
  <si>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</si>
  <si>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</si>
  <si>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</si>
  <si>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</si>
  <si>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</si>
  <si>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</si>
  <si>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</si>
  <si>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</si>
  <si>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</si>
  <si>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</si>
  <si>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</si>
  <si>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</si>
  <si>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</si>
  <si>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</si>
  <si>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</si>
  <si>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</si>
  <si>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</si>
  <si>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</si>
  <si>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</si>
  <si>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</si>
  <si>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</si>
  <si>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</si>
  <si>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</si>
  <si>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</si>
  <si>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</si>
  <si>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</si>
  <si>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</si>
  <si>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</si>
  <si>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</si>
  <si>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</si>
  <si>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</si>
  <si>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</si>
  <si>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</si>
  <si>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</si>
  <si>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</si>
  <si>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</si>
  <si>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</si>
  <si>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</si>
  <si>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</si>
  <si>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</si>
  <si>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</si>
  <si>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</si>
  <si>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</si>
  <si>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</si>
  <si>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</si>
  <si>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</si>
  <si>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</si>
  <si>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</si>
  <si>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</si>
  <si>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</si>
  <si>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</si>
  <si>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</si>
  <si>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</si>
  <si>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</si>
  <si>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</si>
  <si>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</si>
  <si>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</si>
  <si>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</si>
  <si>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</si>
  <si>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</si>
  <si>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</si>
  <si>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</si>
  <si>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</si>
  <si>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</si>
  <si>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</si>
  <si>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</si>
  <si>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</si>
  <si>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</si>
  <si>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</si>
  <si>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</si>
  <si>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</si>
  <si>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</si>
  <si>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</si>
  <si>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</si>
  <si>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</si>
  <si>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</si>
  <si>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</si>
  <si>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</si>
  <si>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</si>
  <si>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</si>
  <si>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</si>
  <si>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</si>
  <si>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</si>
  <si>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</si>
  <si>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</si>
  <si>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</si>
  <si>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</si>
  <si>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</si>
  <si>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</si>
  <si>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</si>
  <si>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</si>
  <si>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</si>
  <si>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</si>
  <si>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</si>
  <si>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</si>
  <si>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</si>
  <si>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</si>
  <si>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</si>
  <si>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</si>
  <si>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</si>
  <si>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</si>
  <si>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</si>
  <si>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</si>
  <si>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</si>
  <si>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</si>
  <si>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</si>
  <si>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</si>
  <si>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</si>
  <si>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</si>
  <si>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</si>
  <si>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</si>
  <si>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</si>
  <si>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</si>
  <si>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</si>
  <si>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</si>
  <si>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</si>
  <si>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</si>
  <si>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</si>
  <si>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</si>
  <si>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</si>
  <si>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</si>
  <si>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</si>
  <si>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</si>
  <si>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</si>
  <si>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</si>
  <si>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</si>
  <si>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</si>
  <si>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</si>
  <si>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</si>
  <si>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</si>
  <si>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</si>
  <si>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</si>
  <si>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</si>
  <si>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</si>
  <si>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</si>
  <si>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</si>
  <si>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</si>
  <si>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</si>
  <si>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</si>
  <si>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</si>
  <si>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</si>
  <si>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</si>
  <si>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</si>
  <si>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</si>
  <si>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</si>
  <si>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</si>
  <si>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</si>
  <si>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</si>
  <si>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</si>
  <si>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</si>
  <si>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</si>
  <si>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</si>
  <si>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</si>
  <si>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</si>
  <si>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</si>
  <si>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</si>
  <si>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</si>
  <si>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</si>
  <si>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</si>
  <si>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</si>
  <si>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</si>
  <si>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</si>
  <si>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</si>
  <si>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</si>
  <si>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</si>
  <si>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</si>
  <si>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</si>
  <si>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</si>
  <si>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</si>
  <si>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</si>
  <si>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</si>
  <si>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</si>
  <si>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</si>
  <si>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</si>
  <si>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</si>
  <si>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</si>
  <si>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</si>
  <si>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</si>
  <si>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</si>
  <si>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</si>
  <si>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</si>
  <si>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</si>
  <si>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</si>
  <si>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</si>
  <si>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</si>
  <si>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</si>
  <si>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</si>
  <si>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</si>
  <si>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</si>
  <si>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</si>
  <si>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</si>
  <si>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</si>
  <si>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</si>
  <si>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</si>
  <si>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</si>
  <si>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</si>
  <si>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</si>
  <si>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</si>
  <si>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</si>
  <si>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</si>
  <si>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</si>
  <si>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</si>
  <si>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</si>
  <si>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</si>
  <si>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</si>
  <si>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</si>
  <si>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</si>
  <si>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</si>
  <si>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</si>
  <si>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</si>
  <si>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</si>
  <si>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</si>
  <si>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</si>
  <si>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</si>
  <si>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</si>
  <si>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</si>
  <si>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</si>
  <si>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</si>
  <si>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</si>
  <si>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</si>
  <si>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</si>
  <si>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</si>
  <si>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</si>
  <si>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</si>
  <si>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</si>
  <si>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</si>
  <si>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</si>
  <si>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</si>
  <si>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</si>
  <si>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</si>
  <si>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</si>
  <si>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</si>
  <si>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</si>
  <si>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</si>
  <si>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</si>
  <si>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</si>
  <si>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</si>
  <si>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</si>
  <si>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</si>
  <si>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</si>
  <si>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</si>
  <si>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</si>
  <si>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</si>
  <si>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</si>
  <si>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</si>
  <si>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</si>
  <si>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</si>
  <si>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</si>
  <si>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</si>
  <si>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</si>
  <si>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</si>
  <si>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</si>
  <si>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</si>
  <si>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</si>
  <si>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</si>
  <si>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</si>
  <si>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</si>
  <si>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</si>
  <si>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</si>
  <si>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</si>
  <si>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</si>
  <si>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</si>
  <si>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</si>
  <si>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</si>
  <si>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</si>
  <si>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</si>
  <si>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</si>
  <si>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</si>
  <si>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</si>
  <si>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</si>
  <si>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</si>
  <si>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</si>
  <si>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</si>
  <si>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</si>
  <si>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</si>
  <si>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</si>
  <si>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</si>
  <si>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</si>
  <si>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</si>
  <si>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</si>
  <si>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</si>
  <si>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</si>
  <si>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</si>
  <si>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</si>
  <si>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</si>
  <si>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</si>
  <si>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</si>
  <si>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</si>
  <si>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</si>
  <si>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</si>
  <si>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</si>
  <si>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</si>
  <si>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</si>
  <si>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</si>
  <si>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</si>
  <si>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</si>
  <si>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</si>
  <si>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</si>
  <si>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</si>
  <si>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</si>
  <si>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</si>
  <si>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</si>
  <si>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</si>
  <si>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</si>
  <si>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</si>
  <si>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</si>
  <si>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</si>
  <si>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</si>
  <si>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</si>
  <si>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</si>
  <si>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</si>
  <si>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</si>
  <si>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</si>
  <si>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</si>
  <si>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</si>
  <si>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</si>
  <si>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</si>
  <si>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</si>
  <si>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</si>
  <si>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</si>
  <si>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</si>
  <si>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</si>
  <si>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</si>
  <si>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</si>
  <si>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</si>
  <si>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</si>
  <si>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</si>
  <si>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</si>
  <si>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</si>
  <si>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</si>
  <si>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</si>
  <si>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</si>
  <si>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</si>
  <si>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</si>
  <si>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</si>
  <si>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</si>
  <si>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</si>
  <si>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</si>
  <si>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</si>
  <si>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</si>
  <si>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</si>
  <si>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</si>
  <si>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</si>
  <si>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</si>
  <si>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</si>
  <si>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</si>
  <si>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</si>
  <si>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</si>
  <si>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</si>
  <si>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</si>
  <si>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</si>
  <si>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</si>
  <si>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</si>
  <si>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</si>
  <si>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</si>
  <si>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</si>
  <si>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</si>
  <si>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</si>
  <si>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</si>
  <si>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</si>
  <si>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</si>
  <si>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</si>
  <si>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</si>
  <si>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</si>
  <si>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</si>
  <si>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</si>
  <si>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</si>
  <si>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</si>
  <si>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</si>
  <si>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</si>
  <si>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</si>
  <si>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</si>
  <si>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</si>
  <si>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</si>
  <si>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</si>
  <si>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</si>
  <si>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</si>
  <si>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</si>
  <si>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</si>
  <si>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</si>
  <si>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</si>
  <si>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</si>
  <si>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</si>
  <si>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</si>
  <si>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</si>
  <si>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</si>
  <si>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</si>
  <si>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</si>
  <si>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</si>
  <si>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</si>
  <si>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</si>
  <si>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</si>
  <si>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</si>
  <si>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</si>
  <si>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</si>
  <si>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</si>
  <si>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</si>
  <si>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</si>
  <si>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</si>
  <si>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</si>
  <si>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</si>
  <si>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</si>
  <si>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</si>
  <si>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</si>
  <si>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</si>
  <si>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</si>
  <si>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</si>
  <si>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</si>
  <si>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</si>
  <si>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</si>
  <si>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</si>
  <si>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</si>
  <si>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</si>
  <si>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</si>
  <si>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</si>
  <si>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</si>
  <si>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</si>
  <si>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</si>
  <si>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</si>
  <si>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</si>
  <si>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</si>
  <si>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</si>
  <si>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</si>
  <si>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</si>
  <si>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</si>
  <si>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</si>
  <si>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</si>
  <si>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</si>
  <si>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</si>
  <si>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</si>
  <si>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</si>
  <si>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</si>
  <si>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</si>
  <si>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</si>
  <si>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</si>
  <si>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</si>
  <si>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</si>
  <si>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</si>
  <si>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</si>
  <si>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</si>
  <si>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</si>
  <si>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</si>
  <si>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</si>
  <si>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</si>
  <si>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</si>
  <si>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</si>
  <si>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</si>
  <si>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</si>
  <si>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</si>
  <si>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</si>
  <si>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</si>
  <si>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</si>
  <si>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</si>
  <si>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</si>
  <si>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</si>
  <si>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</si>
  <si>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</si>
  <si>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</si>
  <si>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</si>
  <si>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</si>
  <si>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</si>
  <si>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</si>
  <si>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</si>
  <si>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</si>
  <si>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</si>
  <si>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</si>
  <si>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</si>
  <si>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</si>
  <si>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</si>
  <si>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</si>
  <si>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</si>
  <si>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</si>
  <si>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</si>
  <si>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</si>
  <si>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</si>
  <si>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</si>
  <si>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</si>
  <si>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</si>
  <si>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</si>
  <si>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</si>
  <si>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</si>
  <si>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</si>
  <si>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</si>
  <si>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</si>
  <si>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</si>
  <si>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</si>
  <si>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</si>
  <si>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</si>
  <si>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</si>
  <si>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</si>
  <si>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</si>
  <si>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</si>
  <si>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</si>
  <si>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</si>
  <si>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</si>
  <si>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</si>
  <si>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</si>
  <si>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</si>
  <si>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</si>
  <si>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</si>
  <si>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</si>
  <si>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</si>
  <si>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</si>
  <si>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</si>
  <si>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</si>
  <si>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</si>
  <si>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</si>
  <si>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</si>
  <si>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</si>
  <si>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</si>
  <si>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</si>
  <si>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</si>
  <si>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</si>
  <si>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</si>
  <si>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</si>
  <si>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</si>
  <si>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</si>
  <si>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</si>
  <si>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</si>
  <si>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</si>
  <si>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</si>
  <si>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</si>
  <si>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</si>
  <si>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</si>
  <si>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</si>
  <si>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</si>
  <si>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</si>
  <si>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</si>
  <si>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</si>
  <si>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</si>
  <si>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</si>
  <si>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</si>
  <si>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</si>
  <si>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</si>
  <si>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</si>
  <si>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</si>
  <si>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</si>
  <si>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</si>
  <si>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</si>
  <si>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</si>
  <si>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</si>
  <si>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</si>
  <si>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</si>
  <si>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</si>
  <si>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</si>
  <si>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</si>
  <si>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</si>
  <si>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</si>
  <si>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</si>
  <si>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</si>
  <si>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</si>
  <si>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</si>
  <si>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</si>
  <si>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</si>
  <si>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</si>
  <si>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</si>
  <si>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</si>
  <si>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</si>
  <si>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</si>
  <si>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</si>
  <si>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</si>
  <si>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</si>
  <si>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</si>
  <si>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</si>
  <si>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</si>
  <si>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</si>
  <si>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</si>
  <si>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</si>
  <si>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</si>
  <si>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</si>
  <si>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</si>
  <si>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</si>
  <si>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</si>
  <si>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</si>
  <si>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</si>
  <si>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</si>
  <si>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</si>
  <si>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</si>
  <si>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</si>
  <si>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</si>
  <si>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</si>
  <si>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</si>
  <si>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</si>
  <si>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</si>
  <si>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</si>
  <si>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</si>
  <si>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</si>
  <si>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</si>
  <si>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</si>
  <si>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</si>
  <si>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</si>
  <si>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</si>
  <si>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</si>
  <si>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</si>
  <si>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</si>
  <si>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</si>
  <si>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</si>
  <si>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</si>
  <si>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</si>
  <si>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</si>
  <si>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</si>
  <si>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</si>
  <si>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</si>
  <si>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</si>
  <si>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</si>
  <si>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</si>
  <si>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</si>
  <si>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</si>
  <si>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</si>
  <si>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</si>
  <si>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</si>
  <si>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</si>
  <si>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</si>
  <si>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</si>
  <si>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</si>
  <si>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</si>
  <si>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</si>
  <si>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</si>
  <si>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</si>
  <si>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</si>
  <si>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</si>
  <si>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</si>
  <si>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</si>
  <si>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</si>
  <si>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</si>
  <si>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</si>
  <si>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</si>
  <si>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</si>
  <si>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</si>
  <si>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</si>
  <si>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</si>
  <si>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</si>
  <si>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</si>
  <si>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</si>
  <si>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</si>
  <si>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</si>
  <si>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</si>
  <si>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</si>
  <si>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</si>
  <si>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</si>
  <si>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</si>
  <si>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</si>
  <si>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</si>
  <si>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</si>
  <si>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</si>
  <si>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</si>
  <si>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</si>
  <si>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</si>
  <si>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</si>
  <si>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</si>
  <si>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</si>
  <si>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</si>
  <si>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</si>
  <si>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</si>
  <si>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</si>
  <si>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</si>
  <si>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</si>
  <si>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</si>
  <si>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</si>
  <si>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</si>
  <si>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</si>
  <si>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</si>
  <si>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</si>
  <si>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</si>
  <si>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</si>
  <si>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</si>
  <si>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</si>
  <si>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</si>
  <si>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</si>
  <si>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</si>
  <si>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</si>
  <si>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</si>
  <si>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</si>
  <si>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</si>
  <si>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</si>
  <si>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</si>
  <si>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</si>
  <si>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</si>
  <si>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</si>
  <si>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</si>
  <si>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</si>
  <si>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</si>
  <si>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</si>
  <si>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</si>
  <si>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</si>
  <si>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</si>
  <si>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</si>
  <si>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</si>
  <si>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</si>
  <si>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</si>
  <si>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</si>
  <si>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</si>
  <si>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</si>
  <si>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</si>
  <si>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</si>
  <si>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</si>
  <si>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</si>
  <si>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</si>
  <si>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</si>
  <si>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</si>
  <si>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</si>
  <si>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</si>
  <si>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</si>
  <si>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</si>
  <si>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</si>
  <si>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</si>
  <si>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</si>
  <si>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</si>
  <si>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</si>
  <si>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</si>
  <si>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</si>
  <si>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</si>
  <si>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</si>
  <si>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</si>
  <si>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</si>
  <si>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</si>
  <si>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</si>
  <si>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</si>
  <si>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</si>
  <si>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</si>
  <si>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</si>
  <si>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</si>
  <si>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</si>
  <si>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</si>
  <si>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</si>
  <si>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</si>
  <si>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</si>
  <si>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</si>
  <si>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</si>
  <si>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</si>
  <si>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</si>
  <si>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</si>
  <si>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</si>
  <si>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</si>
  <si>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</si>
  <si>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</si>
  <si>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</si>
  <si>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</si>
  <si>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</si>
  <si>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</si>
  <si>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</si>
  <si>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</si>
  <si>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</si>
  <si>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</si>
  <si>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</si>
  <si>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</si>
  <si>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</si>
  <si>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</si>
  <si>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</si>
  <si>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</si>
  <si>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</si>
  <si>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</si>
  <si>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</si>
  <si>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</si>
  <si>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</si>
  <si>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</si>
  <si>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</si>
  <si>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</si>
  <si>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</si>
  <si>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</si>
  <si>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</si>
  <si>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</si>
  <si>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</si>
  <si>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</si>
  <si>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</si>
  <si>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</si>
  <si>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</si>
  <si>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</si>
  <si>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</si>
  <si>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</si>
  <si>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</si>
  <si>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</si>
  <si>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</si>
  <si>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</si>
  <si>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</si>
  <si>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</si>
  <si>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</si>
  <si>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</si>
  <si>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</si>
  <si>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</si>
  <si>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</si>
  <si>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</si>
  <si>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</si>
  <si>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</si>
  <si>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</si>
  <si>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</si>
  <si>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</si>
  <si>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</si>
  <si>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</si>
  <si>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</si>
  <si>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</si>
  <si>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</si>
  <si>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</si>
  <si>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</si>
  <si>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</si>
  <si>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</si>
  <si>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</si>
  <si>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</si>
  <si>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</si>
  <si>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</si>
  <si>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</si>
  <si>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</si>
  <si>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</si>
  <si>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</si>
  <si>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</si>
  <si>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</si>
  <si>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</si>
  <si>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</si>
  <si>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</si>
  <si>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</si>
  <si>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</si>
  <si>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</si>
  <si>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</si>
  <si>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</si>
  <si>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</si>
  <si>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</si>
  <si>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</si>
  <si>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</si>
  <si>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</si>
  <si>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</si>
  <si>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</si>
  <si>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</si>
  <si>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</si>
  <si>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</si>
  <si>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</si>
  <si>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</si>
  <si>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</si>
  <si>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</si>
  <si>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</si>
  <si>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</si>
  <si>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</si>
  <si>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</si>
  <si>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</si>
  <si>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</si>
  <si>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</si>
  <si>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</si>
  <si>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</si>
  <si>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</si>
  <si>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</si>
  <si>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</si>
  <si>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</si>
  <si>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</si>
  <si>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</si>
  <si>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</si>
  <si>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</si>
  <si>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</si>
  <si>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</si>
  <si>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</si>
  <si>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</si>
  <si>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</si>
  <si>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</si>
  <si>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</si>
  <si>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</si>
  <si>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</si>
  <si>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</si>
  <si>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</si>
  <si>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</si>
  <si>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</si>
  <si>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</si>
  <si>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</si>
  <si>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</si>
  <si>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</si>
  <si>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</si>
  <si>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</si>
  <si>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</si>
  <si>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</si>
  <si>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</si>
  <si>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</si>
  <si>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</si>
  <si>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</si>
  <si>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</si>
  <si>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</si>
  <si>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</si>
  <si>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</si>
  <si>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</si>
  <si>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</si>
  <si>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</si>
  <si>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</si>
  <si>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</si>
  <si>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</si>
  <si>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</si>
  <si>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</si>
  <si>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</si>
  <si>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</si>
  <si>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</si>
  <si>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</si>
  <si>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</si>
  <si>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</si>
  <si>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</si>
  <si>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</si>
  <si>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</si>
  <si>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</si>
  <si>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</si>
  <si>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</si>
  <si>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</si>
  <si>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</si>
  <si>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</si>
  <si>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</si>
  <si>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</si>
  <si>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</si>
  <si>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</si>
  <si>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</si>
  <si>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</si>
  <si>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</si>
  <si>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</si>
  <si>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</si>
  <si>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</si>
  <si>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</si>
  <si>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</si>
  <si>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</si>
  <si>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</si>
  <si>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</si>
  <si>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</si>
  <si>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</si>
  <si>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</si>
  <si>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</si>
  <si>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</si>
  <si>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</si>
  <si>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</si>
  <si>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</si>
  <si>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</si>
  <si>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</si>
  <si>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</si>
  <si>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</si>
  <si>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</si>
  <si>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</si>
  <si>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</si>
  <si>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</si>
  <si>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</si>
  <si>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</si>
  <si>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</si>
  <si>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</si>
  <si>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</si>
  <si>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</si>
  <si>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</si>
  <si>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</si>
  <si>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</si>
  <si>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</si>
  <si>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</si>
  <si>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</si>
  <si>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</si>
  <si>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</si>
  <si>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</si>
  <si>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</si>
  <si>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</si>
  <si>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</si>
  <si>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</si>
  <si>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</si>
  <si>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</si>
  <si>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</si>
  <si>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</si>
  <si>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</si>
  <si>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</si>
  <si>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</si>
  <si>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</si>
  <si>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</si>
  <si>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</si>
  <si>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</si>
  <si>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</si>
  <si>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</si>
  <si>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</si>
  <si>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</si>
  <si>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</si>
  <si>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</si>
  <si>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</si>
  <si>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</si>
  <si>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</si>
  <si>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</si>
  <si>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</si>
  <si>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</si>
  <si>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</si>
  <si>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</si>
  <si>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</si>
  <si>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</si>
  <si>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</si>
  <si>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</si>
  <si>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</si>
  <si>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</si>
  <si>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</si>
  <si>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</si>
  <si>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</si>
  <si>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</si>
  <si>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</si>
  <si>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</si>
  <si>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</si>
  <si>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</si>
  <si>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</si>
  <si>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</si>
  <si>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</si>
  <si>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</si>
  <si>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</si>
  <si>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</si>
  <si>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</si>
  <si>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</si>
  <si>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</si>
  <si>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</si>
  <si>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</si>
  <si>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</si>
  <si>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</si>
  <si>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</si>
  <si>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</si>
  <si>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</si>
  <si>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</si>
  <si>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</si>
  <si>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</si>
  <si>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</si>
  <si>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</si>
  <si>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</si>
  <si>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</si>
  <si>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</si>
  <si>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</si>
  <si>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</si>
  <si>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</si>
  <si>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</si>
  <si>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</si>
  <si>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</si>
  <si>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</si>
  <si>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</si>
  <si>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</si>
  <si>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</si>
  <si>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</si>
  <si>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</si>
  <si>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</si>
  <si>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</si>
  <si>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</si>
  <si>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</si>
  <si>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</si>
  <si>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</si>
  <si>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</si>
  <si>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</si>
  <si>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</si>
  <si>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</si>
  <si>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</si>
  <si>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</si>
  <si>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</si>
  <si>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</si>
  <si>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</si>
  <si>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</si>
  <si>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</si>
  <si>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</si>
  <si>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</si>
  <si>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</si>
  <si>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</si>
  <si>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</si>
  <si>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</si>
  <si>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</si>
  <si>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</si>
  <si>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</si>
  <si>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</si>
  <si>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</si>
  <si>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</si>
  <si>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</si>
  <si>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</si>
  <si>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</si>
  <si>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</si>
  <si>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</si>
  <si>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</si>
  <si>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</si>
  <si>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</si>
  <si>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</si>
  <si>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</si>
  <si>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</si>
  <si>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</si>
  <si>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</si>
  <si>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</si>
  <si>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</si>
  <si>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</si>
  <si>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</si>
  <si>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</si>
  <si>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</si>
  <si>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</si>
  <si>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</si>
  <si>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</si>
  <si>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</si>
  <si>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</si>
  <si>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</si>
  <si>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</si>
  <si>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</si>
  <si>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</si>
  <si>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</si>
  <si>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</si>
  <si>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</si>
  <si>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</si>
  <si>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</si>
  <si>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</si>
  <si>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</si>
  <si>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</si>
  <si>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</si>
  <si>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</si>
  <si>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</si>
  <si>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</si>
  <si>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</si>
  <si>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</si>
  <si>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</si>
  <si>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</si>
  <si>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</si>
  <si>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</si>
  <si>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</si>
  <si>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</si>
  <si>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</si>
  <si>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</si>
  <si>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</si>
  <si>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</si>
  <si>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</si>
  <si>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</si>
  <si>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</si>
  <si>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</si>
  <si>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</si>
  <si>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</si>
  <si>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</si>
  <si>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</si>
  <si>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</si>
  <si>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</si>
  <si>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</si>
  <si>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</si>
  <si>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</si>
  <si>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</si>
  <si>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</si>
  <si>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</si>
  <si>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</si>
  <si>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</si>
  <si>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</si>
  <si>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</si>
  <si>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</si>
  <si>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</si>
  <si>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</si>
  <si>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</si>
  <si>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</si>
  <si>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</si>
  <si>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</si>
  <si>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</si>
  <si>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</si>
  <si>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</si>
  <si>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</si>
  <si>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</si>
  <si>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</si>
  <si>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</si>
  <si>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</si>
  <si>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</si>
  <si>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</si>
  <si>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</si>
  <si>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</si>
  <si>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</si>
  <si>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</si>
  <si>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</si>
  <si>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</si>
  <si>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</si>
  <si>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</si>
  <si>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</si>
  <si>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</si>
  <si>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</si>
  <si>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</si>
  <si>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</si>
  <si>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</si>
  <si>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</si>
  <si>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</si>
  <si>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</si>
  <si>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</si>
  <si>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</si>
  <si>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</si>
  <si>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</si>
  <si>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</si>
  <si>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</si>
  <si>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</si>
  <si>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</si>
  <si>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</si>
  <si>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</si>
  <si>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</si>
  <si>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</si>
  <si>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</si>
  <si>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</si>
  <si>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</si>
  <si>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</si>
  <si>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</si>
  <si>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</si>
  <si>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</si>
  <si>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</si>
  <si>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</si>
  <si>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</si>
  <si>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</si>
  <si>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</si>
  <si>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</si>
  <si>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</si>
  <si>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</si>
  <si>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</si>
  <si>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</si>
  <si>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</si>
  <si>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</si>
  <si>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</si>
  <si>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</si>
  <si>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</si>
  <si>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</si>
  <si>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</si>
  <si>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</si>
  <si>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</si>
  <si>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</si>
  <si>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</si>
  <si>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</si>
  <si>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</si>
  <si>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</si>
  <si>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</si>
  <si>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</si>
  <si>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</si>
  <si>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</si>
  <si>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</si>
  <si>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</si>
  <si>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</si>
  <si>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</si>
  <si>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</si>
  <si>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</si>
  <si>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</si>
  <si>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</si>
  <si>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</si>
  <si>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</si>
  <si>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</si>
  <si>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</si>
  <si>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</si>
  <si>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</si>
  <si>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</si>
  <si>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</si>
  <si>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</si>
  <si>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</si>
  <si>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</si>
  <si>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</si>
  <si>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</si>
  <si>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</si>
  <si>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</si>
  <si>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</si>
  <si>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</si>
  <si>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</si>
  <si>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</si>
  <si>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</si>
  <si>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</si>
  <si>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</si>
  <si>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</si>
  <si>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</si>
  <si>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</si>
  <si>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</si>
  <si>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</si>
  <si>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</si>
  <si>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</si>
  <si>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</si>
  <si>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</si>
  <si>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</si>
  <si>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</si>
  <si>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</si>
  <si>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</si>
  <si>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</si>
  <si>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</si>
  <si>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</si>
  <si>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</si>
  <si>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</si>
  <si>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</si>
  <si>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</si>
  <si>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</si>
  <si>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</si>
  <si>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</si>
  <si>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</si>
  <si>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</si>
  <si>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</si>
  <si>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</si>
  <si>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</si>
  <si>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</si>
  <si>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</si>
  <si>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</si>
  <si>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</si>
  <si>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</si>
  <si>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</si>
  <si>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</si>
  <si>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</si>
  <si>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</si>
  <si>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</si>
  <si>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</si>
  <si>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</si>
  <si>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</si>
  <si>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</si>
  <si>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</si>
  <si>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</si>
  <si>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</si>
  <si>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</si>
  <si>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</si>
  <si>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</si>
  <si>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</si>
  <si>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</si>
  <si>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</si>
  <si>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</si>
  <si>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</si>
  <si>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</si>
  <si>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</si>
  <si>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</si>
  <si>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</si>
  <si>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</si>
  <si>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</si>
  <si>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</si>
  <si>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</si>
  <si>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</si>
  <si>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</si>
  <si>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</si>
  <si>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</si>
  <si>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</si>
  <si>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</si>
  <si>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</si>
  <si>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</si>
  <si>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</si>
  <si>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</si>
  <si>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</si>
  <si>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</si>
  <si>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</si>
  <si>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</si>
  <si>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</si>
  <si>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</si>
  <si>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</si>
  <si>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</si>
  <si>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</si>
  <si>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</si>
  <si>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</si>
  <si>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</si>
  <si>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</si>
  <si>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</si>
  <si>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</si>
  <si>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</si>
  <si>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</si>
  <si>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</si>
  <si>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</si>
  <si>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</si>
  <si>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</si>
  <si>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</si>
  <si>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</si>
  <si>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</si>
  <si>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</si>
  <si>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</si>
  <si>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</si>
  <si>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</si>
  <si>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</si>
  <si>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</si>
  <si>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</si>
  <si>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</si>
  <si>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</si>
  <si>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</si>
  <si>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</si>
  <si>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</si>
  <si>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</si>
  <si>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</si>
  <si>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</si>
  <si>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</si>
  <si>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</si>
  <si>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</si>
  <si>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</si>
  <si>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</si>
  <si>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</si>
  <si>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</si>
  <si>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</si>
  <si>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</si>
  <si>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</si>
  <si>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</si>
  <si>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</si>
  <si>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</si>
  <si>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</si>
  <si>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</si>
  <si>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</si>
  <si>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</si>
  <si>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</si>
  <si>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</si>
  <si>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</si>
  <si>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</si>
  <si>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</si>
  <si>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</si>
  <si>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</si>
  <si>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</si>
  <si>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</si>
  <si>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</si>
  <si>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</si>
  <si>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</si>
  <si>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</si>
  <si>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</si>
  <si>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</si>
  <si>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</si>
  <si>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</si>
  <si>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</si>
  <si>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</si>
  <si>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</si>
  <si>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</si>
  <si>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</si>
  <si>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</si>
  <si>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</si>
  <si>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</si>
  <si>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</si>
  <si>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</si>
  <si>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</si>
  <si>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</si>
  <si>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</si>
  <si>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</si>
  <si>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</si>
  <si>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</si>
  <si>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</si>
  <si>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</si>
  <si>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</si>
  <si>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</si>
  <si>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</si>
  <si>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</si>
  <si>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</si>
  <si>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</si>
  <si>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</si>
  <si>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</si>
  <si>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</si>
  <si>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</si>
  <si>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</si>
  <si>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</si>
  <si>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</si>
  <si>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</si>
  <si>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</si>
  <si>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</si>
  <si>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</si>
  <si>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</si>
  <si>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</si>
  <si>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</si>
  <si>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</si>
  <si>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</si>
  <si>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</si>
  <si>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</si>
  <si>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</si>
  <si>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</si>
  <si>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</si>
  <si>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</si>
  <si>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</si>
  <si>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</si>
  <si>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</si>
  <si>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</si>
  <si>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</si>
  <si>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</si>
  <si>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</si>
  <si>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</si>
  <si>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</si>
  <si>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</si>
  <si>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</si>
  <si>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</si>
  <si>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</si>
  <si>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</si>
  <si>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</si>
  <si>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</si>
  <si>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</si>
  <si>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</si>
  <si>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</si>
  <si>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</si>
  <si>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</si>
  <si>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</si>
  <si>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</si>
  <si>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</si>
  <si>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</si>
  <si>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</si>
  <si>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</si>
  <si>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</si>
  <si>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</si>
  <si>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</si>
  <si>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</si>
  <si>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</si>
  <si>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</si>
  <si>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</si>
  <si>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</si>
  <si>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</si>
  <si>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</si>
  <si>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</si>
  <si>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</si>
  <si>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</si>
  <si>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</si>
  <si>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</si>
  <si>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</si>
  <si>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</si>
  <si>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</si>
  <si>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</si>
  <si>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</si>
  <si>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</si>
  <si>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</si>
  <si>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</si>
  <si>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</si>
  <si>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</si>
  <si>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</si>
  <si>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</si>
  <si>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</si>
  <si>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</si>
  <si>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</si>
  <si>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</si>
  <si>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</si>
  <si>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</si>
  <si>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</si>
  <si>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</si>
  <si>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</si>
  <si>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</si>
  <si>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</si>
  <si>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</si>
  <si>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</si>
  <si>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</si>
  <si>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</si>
  <si>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</si>
  <si>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</si>
  <si>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</si>
  <si>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</si>
  <si>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</si>
  <si>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</si>
  <si>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</si>
  <si>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</si>
  <si>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</si>
  <si>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</si>
  <si>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</si>
  <si>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</si>
  <si>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</si>
  <si>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</si>
  <si>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</si>
  <si>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</si>
  <si>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</si>
  <si>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</si>
  <si>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</si>
  <si>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</si>
  <si>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</si>
  <si>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</si>
  <si>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</si>
  <si>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</si>
  <si>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</si>
  <si>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</si>
  <si>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</si>
  <si>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</si>
  <si>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</si>
  <si>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</si>
  <si>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</si>
  <si>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</si>
  <si>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</si>
  <si>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</si>
  <si>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</si>
  <si>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</si>
  <si>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</si>
  <si>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</si>
  <si>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</si>
  <si>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</si>
  <si>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</si>
  <si>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</si>
  <si>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</si>
  <si>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</si>
  <si>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</si>
  <si>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</si>
  <si>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</si>
  <si>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</si>
  <si>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</si>
  <si>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</si>
  <si>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</si>
  <si>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</si>
  <si>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</si>
  <si>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</si>
  <si>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</si>
  <si>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</si>
  <si>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</si>
  <si>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</si>
  <si>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</si>
  <si>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</si>
  <si>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</si>
  <si>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</si>
  <si>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</si>
  <si>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</si>
  <si>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</si>
  <si>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</si>
  <si>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</si>
  <si>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</si>
  <si>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</si>
  <si>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</si>
  <si>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</si>
  <si>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</si>
  <si>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</si>
  <si>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</si>
  <si>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</si>
  <si>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</si>
  <si>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</si>
  <si>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</si>
  <si>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</si>
  <si>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</si>
  <si>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</si>
  <si>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</si>
  <si>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</si>
  <si>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</si>
  <si>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</si>
  <si>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</si>
  <si>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</si>
  <si>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</si>
  <si>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</si>
  <si>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</si>
  <si>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</si>
  <si>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</si>
  <si>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</si>
  <si>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</si>
  <si>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</si>
  <si>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</si>
  <si>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</si>
  <si>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</si>
  <si>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</si>
  <si>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</si>
  <si>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</si>
  <si>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</si>
  <si>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</si>
  <si>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</si>
  <si>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</si>
  <si>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</si>
  <si>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</si>
  <si>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</si>
  <si>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</si>
  <si>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</si>
  <si>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</si>
  <si>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</si>
  <si>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</si>
  <si>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</si>
  <si>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</si>
  <si>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</si>
  <si>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</si>
  <si>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</si>
  <si>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</si>
  <si>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</si>
  <si>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</si>
  <si>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</si>
  <si>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</si>
  <si>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</si>
  <si>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</si>
  <si>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</si>
  <si>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</si>
  <si>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</si>
  <si>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</si>
  <si>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</si>
  <si>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</si>
  <si>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</si>
  <si>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</si>
  <si>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</si>
  <si>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</si>
  <si>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</si>
  <si>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</si>
  <si>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</si>
  <si>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</si>
  <si>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</si>
  <si>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</si>
  <si>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</si>
  <si>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</si>
  <si>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</si>
  <si>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</si>
  <si>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</si>
  <si>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</si>
  <si>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</si>
  <si>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</si>
  <si>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</si>
  <si>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</si>
  <si>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</si>
  <si>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</si>
  <si>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</si>
  <si>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</si>
  <si>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</si>
  <si>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</si>
  <si>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</si>
  <si>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</si>
  <si>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</si>
  <si>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</si>
  <si>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</si>
  <si>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</si>
  <si>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</si>
  <si>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</si>
  <si>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</si>
  <si>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</si>
  <si>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</si>
  <si>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</si>
  <si>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</si>
  <si>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</si>
  <si>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</si>
  <si>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</si>
  <si>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</si>
  <si>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</si>
  <si>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</si>
  <si>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</si>
  <si>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</si>
  <si>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</si>
  <si>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</si>
  <si>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</si>
  <si>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</si>
  <si>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</si>
  <si>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</si>
  <si>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</si>
  <si>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</si>
  <si>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</si>
  <si>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</si>
  <si>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</si>
  <si>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</si>
  <si>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</si>
  <si>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</si>
  <si>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</si>
  <si>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</si>
  <si>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</si>
  <si>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</si>
  <si>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</si>
  <si>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</si>
  <si>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</si>
  <si>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</si>
  <si>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</si>
  <si>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</si>
  <si>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</si>
  <si>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</si>
  <si>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</si>
  <si>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</si>
  <si>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</si>
  <si>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</si>
  <si>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</si>
  <si>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</si>
  <si>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</si>
  <si>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</si>
  <si>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</si>
  <si>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</si>
  <si>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</si>
  <si>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</si>
  <si>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</si>
  <si>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</si>
  <si>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</si>
  <si>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</si>
  <si>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</si>
  <si>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</si>
  <si>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</si>
  <si>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</si>
  <si>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</si>
  <si>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</si>
  <si>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</si>
  <si>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</si>
  <si>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</si>
  <si>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</si>
  <si>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</si>
  <si>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</si>
  <si>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</si>
  <si>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</si>
  <si>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</si>
  <si>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</si>
  <si>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</si>
  <si>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</si>
  <si>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</si>
  <si>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</si>
  <si>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</si>
  <si>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</si>
  <si>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</si>
  <si>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</si>
  <si>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</si>
  <si>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</si>
  <si>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</si>
  <si>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</si>
  <si>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</si>
  <si>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</si>
  <si>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</si>
  <si>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</si>
  <si>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</si>
  <si>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</si>
  <si>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</si>
  <si>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</si>
  <si>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</si>
  <si>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</si>
  <si>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</si>
  <si>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</si>
  <si>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</si>
  <si>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</si>
  <si>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</si>
  <si>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</si>
  <si>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</si>
  <si>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</si>
  <si>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</si>
  <si>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</si>
  <si>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</si>
  <si>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</si>
  <si>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</si>
  <si>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</si>
  <si>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</si>
  <si>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</si>
  <si>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</si>
  <si>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</si>
  <si>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</si>
  <si>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</si>
  <si>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</si>
  <si>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</si>
  <si>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</si>
  <si>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</si>
  <si>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</si>
  <si>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</si>
  <si>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</si>
  <si>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</si>
  <si>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</si>
  <si>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</si>
  <si>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</si>
  <si>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</si>
  <si>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</si>
  <si>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</si>
  <si>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</si>
  <si>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</si>
  <si>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</si>
  <si>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</si>
  <si>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</si>
  <si>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</si>
  <si>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</si>
  <si>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</si>
  <si>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</si>
  <si>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</si>
  <si>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</si>
  <si>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</si>
  <si>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</si>
  <si>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</si>
  <si>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</si>
  <si>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</si>
  <si>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</si>
  <si>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</si>
  <si>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</si>
  <si>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</si>
  <si>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</si>
  <si>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</si>
  <si>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</si>
  <si>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</si>
  <si>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</si>
  <si>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</si>
  <si>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</si>
  <si>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</si>
  <si>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</si>
  <si>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</si>
  <si>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</si>
  <si>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</si>
  <si>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</si>
  <si>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</si>
  <si>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</si>
  <si>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</si>
  <si>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</si>
  <si>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</si>
  <si>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</si>
  <si>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</si>
  <si>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</si>
  <si>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</si>
  <si>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</si>
  <si>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</si>
  <si>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</si>
  <si>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</si>
  <si>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</si>
  <si>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</si>
  <si>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</si>
  <si>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</si>
  <si>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</si>
  <si>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</si>
  <si>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</si>
  <si>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</si>
  <si>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</si>
  <si>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</si>
  <si>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</si>
  <si>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</si>
  <si>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</si>
  <si>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</si>
  <si>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</si>
  <si>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</si>
  <si>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</si>
  <si>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</si>
  <si>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</si>
  <si>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</si>
  <si>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</si>
  <si>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</si>
  <si>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</si>
  <si>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</si>
  <si>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</si>
  <si>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</si>
  <si>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</si>
  <si>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</si>
  <si>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</si>
  <si>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</si>
  <si>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</si>
  <si>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</si>
  <si>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</si>
  <si>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</si>
  <si>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</si>
  <si>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</si>
  <si>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</si>
  <si>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</si>
  <si>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</si>
  <si>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</si>
  <si>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</si>
  <si>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</si>
  <si>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</si>
  <si>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</si>
  <si>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</si>
  <si>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</si>
  <si>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</si>
  <si>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</si>
  <si>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</si>
  <si>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</si>
  <si>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</si>
  <si>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</si>
  <si>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</si>
  <si>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</si>
  <si>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</si>
  <si>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</si>
  <si>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</si>
  <si>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</si>
  <si>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</si>
  <si>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</si>
  <si>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</si>
  <si>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</si>
  <si>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</si>
  <si>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</si>
  <si>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</si>
  <si>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</si>
  <si>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</si>
  <si>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</si>
  <si>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</si>
  <si>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</si>
  <si>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</si>
  <si>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</si>
  <si>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</si>
  <si>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</si>
  <si>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</si>
  <si>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</si>
  <si>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</si>
  <si>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</si>
  <si>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</si>
  <si>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</si>
  <si>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</si>
  <si>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</si>
  <si>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</si>
  <si>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</si>
  <si>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</si>
  <si>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</si>
  <si>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</si>
  <si>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</si>
  <si>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</si>
  <si>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</si>
  <si>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</si>
  <si>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</si>
  <si>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</si>
  <si>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</si>
  <si>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</si>
  <si>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</si>
  <si>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</si>
  <si>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</si>
  <si>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</si>
  <si>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</si>
  <si>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</si>
  <si>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</si>
  <si>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</si>
  <si>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</si>
  <si>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</si>
  <si>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</si>
  <si>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</si>
  <si>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</si>
  <si>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</si>
  <si>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</si>
  <si>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</si>
  <si>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</si>
  <si>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</si>
  <si>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</si>
  <si>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</si>
  <si>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</si>
  <si>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</si>
  <si>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</si>
  <si>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</si>
  <si>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</si>
  <si>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</si>
  <si>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</si>
  <si>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</si>
  <si>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</si>
  <si>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</si>
  <si>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</si>
  <si>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</si>
  <si>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</si>
  <si>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</si>
  <si>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</si>
  <si>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</si>
  <si>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</si>
  <si>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</si>
  <si>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</si>
  <si>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</si>
  <si>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</si>
  <si>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</si>
  <si>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</si>
  <si>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</si>
  <si>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</si>
  <si>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</si>
  <si>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</si>
  <si>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</si>
  <si>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</si>
  <si>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</si>
  <si>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</si>
  <si>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</si>
  <si>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</si>
  <si>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</si>
  <si>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</si>
  <si>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</si>
  <si>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</si>
  <si>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</si>
  <si>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</si>
  <si>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</si>
  <si>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</si>
  <si>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</si>
  <si>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</si>
  <si>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</si>
  <si>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</si>
  <si>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</si>
  <si>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</si>
  <si>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</si>
  <si>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</si>
  <si>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</si>
  <si>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</si>
  <si>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</si>
  <si>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</si>
  <si>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</si>
  <si>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</si>
  <si>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</si>
  <si>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</si>
  <si>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</si>
  <si>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</si>
  <si>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</si>
  <si>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</si>
  <si>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</si>
  <si>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</si>
  <si>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</si>
  <si>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</si>
  <si>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</si>
  <si>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</si>
  <si>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</si>
  <si>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</si>
  <si>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</si>
  <si>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</si>
  <si>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</si>
  <si>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</si>
  <si>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</si>
  <si>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</si>
  <si>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</si>
  <si>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</si>
  <si>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</si>
  <si>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</si>
  <si>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</si>
  <si>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</si>
  <si>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</si>
  <si>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</si>
  <si>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</si>
  <si>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</si>
  <si>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</si>
  <si>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</si>
  <si>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</si>
  <si>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</si>
  <si>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</si>
  <si>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</si>
  <si>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</si>
  <si>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</si>
  <si>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</si>
  <si>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</si>
  <si>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</si>
  <si>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</si>
  <si>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</si>
  <si>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</si>
  <si>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</si>
  <si>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</si>
  <si>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</si>
  <si>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</si>
  <si>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</si>
  <si>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</si>
  <si>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</si>
  <si>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</si>
  <si>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</si>
  <si>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</si>
  <si>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</si>
  <si>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</si>
  <si>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</si>
  <si>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</si>
  <si>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</si>
  <si>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</si>
  <si>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</si>
  <si>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</si>
  <si>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</si>
  <si>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</si>
  <si>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</si>
  <si>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</si>
  <si>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</si>
  <si>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</si>
  <si>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</si>
  <si>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</si>
  <si>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</si>
  <si>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</si>
  <si>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</si>
  <si>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</si>
  <si>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</si>
  <si>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</si>
  <si>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</si>
  <si>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</si>
  <si>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</si>
  <si>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</si>
  <si>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</si>
  <si>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</si>
  <si>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</si>
  <si>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</si>
  <si>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</si>
  <si>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</si>
  <si>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</si>
  <si>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</si>
  <si>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</si>
  <si>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</si>
  <si>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</si>
  <si>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</si>
  <si>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</si>
  <si>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</si>
  <si>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</si>
  <si>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</si>
  <si>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</si>
  <si>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</si>
  <si>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</si>
  <si>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</si>
  <si>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</si>
  <si>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</si>
  <si>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</si>
  <si>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</si>
  <si>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</si>
  <si>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</si>
  <si>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</si>
  <si>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</si>
  <si>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</si>
  <si>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</si>
  <si>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</si>
  <si>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</si>
  <si>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</si>
  <si>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</si>
  <si>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</si>
  <si>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</si>
  <si>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</si>
  <si>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</si>
  <si>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</si>
  <si>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</si>
  <si>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</si>
  <si>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</si>
  <si>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</si>
  <si>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</si>
  <si>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</si>
  <si>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</si>
  <si>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</si>
  <si>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</si>
  <si>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</si>
  <si>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</si>
  <si>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</si>
  <si>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</si>
  <si>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</si>
  <si>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</si>
  <si>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</si>
  <si>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</si>
  <si>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</si>
  <si>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</si>
  <si>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</si>
  <si>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</si>
  <si>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</si>
  <si>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</si>
  <si>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</si>
  <si>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</si>
  <si>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</si>
  <si>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</si>
  <si>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</si>
  <si>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</si>
  <si>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</si>
  <si>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</si>
  <si>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</si>
  <si>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</si>
  <si>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</si>
  <si>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</si>
  <si>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</si>
  <si>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</si>
  <si>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</si>
  <si>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</si>
  <si>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</si>
  <si>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</si>
  <si>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</si>
  <si>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</si>
  <si>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</si>
  <si>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</si>
  <si>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</si>
  <si>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</si>
  <si>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</si>
  <si>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</si>
  <si>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</si>
  <si>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</si>
  <si>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</si>
  <si>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</si>
  <si>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</si>
  <si>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</si>
  <si>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</si>
  <si>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</si>
  <si>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</si>
  <si>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</si>
  <si>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</si>
  <si>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</si>
  <si>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</si>
  <si>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</si>
  <si>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</si>
  <si>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</si>
  <si>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</si>
  <si>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</si>
  <si>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</si>
  <si>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</si>
  <si>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</si>
  <si>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</si>
  <si>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</si>
  <si>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</si>
  <si>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</si>
  <si>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</si>
  <si>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</si>
  <si>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</si>
  <si>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</si>
  <si>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</si>
  <si>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</si>
  <si>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</si>
  <si>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</si>
  <si>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</si>
  <si>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</si>
  <si>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</si>
  <si>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</si>
  <si>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</si>
  <si>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</si>
  <si>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</si>
  <si>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</si>
  <si>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</si>
  <si>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</si>
  <si>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</si>
  <si>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</si>
  <si>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</si>
  <si>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</si>
  <si>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</si>
  <si>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</si>
  <si>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</si>
  <si>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</si>
  <si>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</si>
  <si>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</si>
  <si>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</si>
  <si>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</si>
  <si>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</si>
  <si>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</si>
  <si>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</si>
  <si>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</si>
  <si>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</si>
  <si>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</si>
  <si>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</si>
  <si>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</si>
  <si>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</si>
  <si>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</si>
  <si>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</si>
  <si>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</si>
  <si>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</si>
  <si>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</si>
  <si>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</si>
  <si>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</si>
  <si>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</si>
  <si>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</si>
  <si>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</si>
  <si>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</si>
  <si>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</si>
  <si>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</si>
  <si>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</si>
  <si>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</si>
  <si>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</si>
  <si>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</si>
  <si>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</si>
  <si>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</si>
  <si>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</si>
  <si>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</si>
  <si>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</si>
  <si>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</si>
  <si>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</si>
  <si>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</si>
  <si>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</si>
  <si>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</si>
  <si>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</si>
  <si>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</si>
  <si>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</si>
  <si>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</si>
  <si>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</si>
  <si>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</si>
  <si>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</si>
  <si>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</si>
  <si>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</si>
  <si>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</si>
  <si>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</si>
  <si>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</si>
  <si>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</si>
  <si>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</si>
  <si>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</si>
  <si>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</si>
  <si>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</si>
  <si>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</si>
  <si>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</si>
  <si>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</si>
  <si>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</si>
  <si>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</si>
  <si>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</si>
  <si>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</si>
  <si>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</si>
  <si>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</si>
  <si>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</si>
  <si>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</si>
  <si>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</si>
  <si>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</si>
  <si>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</si>
  <si>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</si>
  <si>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</si>
  <si>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</si>
  <si>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</si>
  <si>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</si>
  <si>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</si>
  <si>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</si>
  <si>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</si>
  <si>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</si>
  <si>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</si>
  <si>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</si>
  <si>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</si>
  <si>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</si>
  <si>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</si>
  <si>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</si>
  <si>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</si>
  <si>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</si>
  <si>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</si>
  <si>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</si>
  <si>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</si>
  <si>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</si>
  <si>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</si>
  <si>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</si>
  <si>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</si>
  <si>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</si>
  <si>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</si>
  <si>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</si>
  <si>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</si>
  <si>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</si>
  <si>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</si>
  <si>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</si>
  <si>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</si>
  <si>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</si>
  <si>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</si>
  <si>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</si>
  <si>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</si>
  <si>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</si>
  <si>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</si>
  <si>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</si>
  <si>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</si>
  <si>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</si>
  <si>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</si>
  <si>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</si>
  <si>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</si>
  <si>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</si>
  <si>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</si>
  <si>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</si>
  <si>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</si>
  <si>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</si>
  <si>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</si>
  <si>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</si>
  <si>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</si>
  <si>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</si>
  <si>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</si>
  <si>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</si>
  <si>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</si>
  <si>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</si>
  <si>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</si>
  <si>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</si>
  <si>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</si>
  <si>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</si>
  <si>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</si>
  <si>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</si>
  <si>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</si>
  <si>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</si>
  <si>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</si>
  <si>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</si>
  <si>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</si>
  <si>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</si>
  <si>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</si>
  <si>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</si>
  <si>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</si>
  <si>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</si>
  <si>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</si>
  <si>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</si>
  <si>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</si>
  <si>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</si>
  <si>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</si>
  <si>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</si>
  <si>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</si>
  <si>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</si>
  <si>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</si>
  <si>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</si>
  <si>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</si>
  <si>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</si>
  <si>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</si>
  <si>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</si>
  <si>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</si>
  <si>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</si>
  <si>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</si>
  <si>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</si>
  <si>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</si>
  <si>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</si>
  <si>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</si>
  <si>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</si>
  <si>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</si>
  <si>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</si>
  <si>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</si>
  <si>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</si>
  <si>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</si>
  <si>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</si>
  <si>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MH09.C5K27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</si>
  <si>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</si>
  <si>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</si>
  <si>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</si>
  <si>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</si>
  <si>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</si>
  <si>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</si>
  <si>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</si>
  <si>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</si>
  <si>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</si>
  <si>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</si>
  <si>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</si>
  <si>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</si>
  <si>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</si>
  <si>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</si>
  <si>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</si>
  <si>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</si>
  <si>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</si>
  <si>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</si>
  <si>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</si>
  <si>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</si>
  <si>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</si>
  <si>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</si>
  <si>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</si>
  <si>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</si>
  <si>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</si>
  <si>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</si>
  <si>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</si>
  <si>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</si>
  <si>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</si>
  <si>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</si>
  <si>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</si>
  <si>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</si>
  <si>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</si>
  <si>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</si>
  <si>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</si>
  <si>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</si>
  <si>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</si>
  <si>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</si>
  <si>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</si>
  <si>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</si>
  <si>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</si>
  <si>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</si>
  <si>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</si>
  <si>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</si>
  <si>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</si>
  <si>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</si>
  <si>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</si>
  <si>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</si>
  <si>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</si>
  <si>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</si>
  <si>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</si>
  <si>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</si>
  <si>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</si>
  <si>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</si>
  <si>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</si>
  <si>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</si>
  <si>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</si>
  <si>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</si>
  <si>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</si>
  <si>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</si>
  <si>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</si>
  <si>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</si>
  <si>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</si>
  <si>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</si>
  <si>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</si>
  <si>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</si>
  <si>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</si>
  <si>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</si>
  <si>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</si>
  <si>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</si>
  <si>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</si>
  <si>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</si>
  <si>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</si>
  <si>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</si>
  <si>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</si>
  <si>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</si>
  <si>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</si>
  <si>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</si>
  <si>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</si>
  <si>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</si>
  <si>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</si>
  <si>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</si>
  <si>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</si>
  <si>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</si>
  <si>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</si>
  <si>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</si>
  <si>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</si>
  <si>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</si>
  <si>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</si>
  <si>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</si>
  <si>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</si>
  <si>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</si>
  <si>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</si>
  <si>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</si>
  <si>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</si>
  <si>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</si>
  <si>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</si>
  <si>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</si>
  <si>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</si>
  <si>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</si>
  <si>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</si>
  <si>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</si>
  <si>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</si>
  <si>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</si>
  <si>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</si>
  <si>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</si>
  <si>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</si>
  <si>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</si>
  <si>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</si>
  <si>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</si>
  <si>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</si>
  <si>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</si>
  <si>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</si>
  <si>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</si>
  <si>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</si>
  <si>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</si>
  <si>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</si>
  <si>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</si>
  <si>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</si>
  <si>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</si>
  <si>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</si>
  <si>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</si>
  <si>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</si>
  <si>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</si>
  <si>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</si>
  <si>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</si>
  <si>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</si>
  <si>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</si>
  <si>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</si>
  <si>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</si>
  <si>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</si>
  <si>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</si>
  <si>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</si>
  <si>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</si>
  <si>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</si>
  <si>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</si>
  <si>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</si>
  <si>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</si>
  <si>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</si>
  <si>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</si>
  <si>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</si>
  <si>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</si>
  <si>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</si>
  <si>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</si>
  <si>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</si>
  <si>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</si>
  <si>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</si>
  <si>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</si>
  <si>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</si>
  <si>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</si>
  <si>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</si>
  <si>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</si>
  <si>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</si>
  <si>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</si>
  <si>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</si>
  <si>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</si>
  <si>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</si>
  <si>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</si>
  <si>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</si>
  <si>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</si>
  <si>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</si>
  <si>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</si>
  <si>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</si>
  <si>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</si>
  <si>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</si>
  <si>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</si>
  <si>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</si>
  <si>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</si>
  <si>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</si>
  <si>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</si>
  <si>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</si>
  <si>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</si>
  <si>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</si>
  <si>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</si>
  <si>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</si>
  <si>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</si>
  <si>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</si>
  <si>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</si>
  <si>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</si>
  <si>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</si>
  <si>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</si>
  <si>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</si>
  <si>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</si>
  <si>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</si>
  <si>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</si>
  <si>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</si>
  <si>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</si>
  <si>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</si>
  <si>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</si>
  <si>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</si>
  <si>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</si>
  <si>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</si>
  <si>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</si>
  <si>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</si>
  <si>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</si>
  <si>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</si>
  <si>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</si>
  <si>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</si>
  <si>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</si>
  <si>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</si>
  <si>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</si>
  <si>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</si>
  <si>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</si>
  <si>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</si>
  <si>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</si>
  <si>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</si>
  <si>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</si>
  <si>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</si>
  <si>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</si>
  <si>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</si>
  <si>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</si>
  <si>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</si>
  <si>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</si>
  <si>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</si>
  <si>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</si>
  <si>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</si>
  <si>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</si>
  <si>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</si>
  <si>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</si>
  <si>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</si>
  <si>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</si>
  <si>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</si>
  <si>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</si>
  <si>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</si>
  <si>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</si>
  <si>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</si>
  <si>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</si>
  <si>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</si>
  <si>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</si>
  <si>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</si>
  <si>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</si>
  <si>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</si>
  <si>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</si>
  <si>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</si>
  <si>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</si>
  <si>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</si>
  <si>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</si>
  <si>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</si>
  <si>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</si>
  <si>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</si>
  <si>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</si>
  <si>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</si>
  <si>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</si>
  <si>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</si>
  <si>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</si>
  <si>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</si>
  <si>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</si>
  <si>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</si>
  <si>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</si>
  <si>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</si>
  <si>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</si>
  <si>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</si>
  <si>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</si>
  <si>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</si>
  <si>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</si>
  <si>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</si>
  <si>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</si>
  <si>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</si>
  <si>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</si>
  <si>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</si>
  <si>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</si>
  <si>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</si>
  <si>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</si>
  <si>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</si>
  <si>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</si>
  <si>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</si>
  <si>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</si>
  <si>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</si>
  <si>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</si>
  <si>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</si>
  <si>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</si>
  <si>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</si>
  <si>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</si>
  <si>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</si>
  <si>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</si>
  <si>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</si>
  <si>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</si>
  <si>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</si>
  <si>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</si>
  <si>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</si>
  <si>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</si>
  <si>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</si>
  <si>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</si>
  <si>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</si>
  <si>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</si>
  <si>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</si>
  <si>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</si>
  <si>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</si>
  <si>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</si>
  <si>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</si>
  <si>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</si>
  <si>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</si>
  <si>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</si>
  <si>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</si>
  <si>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</si>
  <si>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</si>
  <si>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</si>
  <si>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</si>
  <si>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</si>
  <si>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</si>
  <si>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</si>
  <si>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</si>
  <si>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</si>
  <si>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</si>
  <si>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</si>
  <si>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</si>
  <si>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</si>
  <si>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</si>
  <si>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</si>
  <si>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</si>
  <si>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</si>
  <si>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</si>
  <si>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</si>
  <si>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</si>
  <si>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</si>
  <si>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</si>
  <si>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</si>
  <si>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</si>
  <si>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</si>
  <si>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</si>
  <si>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</si>
  <si>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</si>
  <si>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</si>
  <si>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</si>
  <si>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</si>
  <si>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</si>
  <si>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</si>
  <si>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</si>
  <si>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</si>
  <si>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</si>
  <si>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</si>
  <si>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</si>
  <si>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</si>
  <si>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</si>
  <si>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</si>
  <si>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</si>
  <si>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</si>
  <si>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</si>
  <si>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</si>
  <si>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</si>
  <si>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</si>
  <si>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</si>
  <si>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</si>
  <si>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</si>
  <si>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</si>
  <si>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</si>
  <si>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</si>
  <si>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</si>
  <si>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</si>
  <si>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</si>
  <si>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</si>
  <si>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</si>
  <si>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</si>
  <si>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</si>
  <si>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</si>
  <si>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</si>
  <si>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</si>
  <si>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</si>
  <si>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</si>
  <si>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</si>
  <si>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</si>
  <si>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</si>
  <si>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</si>
  <si>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</si>
  <si>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</si>
  <si>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</si>
  <si>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</si>
  <si>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</si>
  <si>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</si>
  <si>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</si>
  <si>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</si>
  <si>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</si>
  <si>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</si>
  <si>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</si>
  <si>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</si>
  <si>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</si>
  <si>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</si>
  <si>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</si>
  <si>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</si>
  <si>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</si>
  <si>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</si>
  <si>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</si>
  <si>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</si>
  <si>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</si>
  <si>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</si>
  <si>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</si>
  <si>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</si>
  <si>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</si>
  <si>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</si>
  <si>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</si>
  <si>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</si>
  <si>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</si>
  <si>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</si>
  <si>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</si>
  <si>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</si>
  <si>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</si>
  <si>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</si>
  <si>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</si>
  <si>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</si>
  <si>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</si>
  <si>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</si>
  <si>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</si>
  <si>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</si>
  <si>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</si>
  <si>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</si>
  <si>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</si>
  <si>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</si>
  <si>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</si>
  <si>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</si>
  <si>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</si>
  <si>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</si>
  <si>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</si>
  <si>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</si>
  <si>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</si>
  <si>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</si>
  <si>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</si>
  <si>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</si>
  <si>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</si>
  <si>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</si>
  <si>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</si>
  <si>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</si>
  <si>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</si>
  <si>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</si>
  <si>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</si>
  <si>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</si>
  <si>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</si>
  <si>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</si>
  <si>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</si>
  <si>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</si>
  <si>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</si>
  <si>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</si>
  <si>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</si>
  <si>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</si>
  <si>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</si>
  <si>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</si>
  <si>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</si>
  <si>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</si>
  <si>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</si>
  <si>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</si>
  <si>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</si>
  <si>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</si>
  <si>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</si>
  <si>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</si>
  <si>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</si>
  <si>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</si>
  <si>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</si>
  <si>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</si>
  <si>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</si>
  <si>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</si>
  <si>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</si>
  <si>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</si>
  <si>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</si>
  <si>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</si>
  <si>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</si>
  <si>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</si>
  <si>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</si>
  <si>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</si>
  <si>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</si>
  <si>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</si>
  <si>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</si>
  <si>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</si>
  <si>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</si>
  <si>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</si>
  <si>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</si>
  <si>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</si>
  <si>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</si>
  <si>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</si>
  <si>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</si>
  <si>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</si>
  <si>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</si>
  <si>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</si>
  <si>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</si>
  <si>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</si>
  <si>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</si>
  <si>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</si>
  <si>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</si>
  <si>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</si>
  <si>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</si>
  <si>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</si>
  <si>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</si>
  <si>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</si>
  <si>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</si>
  <si>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</si>
  <si>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</si>
  <si>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</si>
  <si>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</si>
  <si>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</si>
  <si>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</si>
  <si>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</si>
  <si>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</si>
  <si>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</si>
  <si>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</si>
  <si>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</si>
  <si>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</si>
  <si>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</si>
  <si>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</si>
  <si>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</si>
  <si>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</si>
  <si>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</si>
  <si>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</si>
  <si>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</si>
  <si>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</si>
  <si>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</si>
  <si>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</si>
  <si>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</si>
  <si>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</si>
  <si>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</si>
  <si>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</si>
  <si>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</si>
  <si>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</si>
  <si>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</si>
  <si>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</si>
  <si>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</si>
  <si>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</si>
  <si>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</si>
  <si>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</si>
  <si>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</si>
  <si>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</si>
  <si>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</si>
  <si>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</si>
  <si>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</si>
  <si>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</si>
  <si>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</si>
  <si>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</si>
  <si>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</si>
  <si>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</si>
  <si>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</si>
  <si>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</si>
  <si>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</si>
  <si>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</si>
  <si>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</si>
  <si>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</si>
  <si>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</si>
  <si>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</si>
  <si>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</si>
  <si>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</si>
  <si>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</si>
  <si>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</si>
  <si>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</si>
  <si>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</si>
  <si>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</si>
  <si>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</si>
  <si>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</si>
  <si>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</si>
  <si>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</si>
  <si>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</si>
  <si>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</si>
  <si>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</si>
  <si>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</si>
  <si>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</si>
  <si>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</si>
  <si>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</si>
  <si>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</si>
  <si>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</si>
  <si>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</si>
  <si>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</si>
  <si>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</si>
  <si>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</si>
  <si>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</si>
  <si>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</si>
  <si>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</si>
  <si>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</si>
  <si>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</si>
  <si>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</si>
  <si>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</si>
  <si>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</si>
  <si>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</si>
  <si>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</si>
  <si>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</si>
  <si>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</si>
  <si>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</si>
  <si>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</si>
  <si>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</si>
  <si>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</si>
  <si>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</si>
  <si>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</si>
  <si>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</si>
  <si>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</si>
  <si>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</si>
  <si>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</si>
  <si>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</si>
  <si>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</si>
  <si>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</si>
  <si>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</si>
  <si>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</si>
  <si>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</si>
  <si>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</si>
  <si>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</si>
  <si>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</si>
  <si>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</si>
  <si>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</si>
  <si>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</si>
  <si>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</si>
  <si>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</si>
  <si>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</si>
  <si>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</si>
  <si>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</si>
  <si>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</si>
  <si>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</si>
  <si>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</si>
  <si>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</si>
  <si>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</si>
  <si>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</si>
  <si>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</si>
  <si>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</si>
  <si>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</si>
  <si>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</si>
  <si>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</si>
  <si>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</si>
  <si>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</si>
  <si>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</si>
  <si>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</si>
  <si>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</si>
  <si>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</si>
  <si>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</si>
  <si>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</si>
  <si>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</si>
  <si>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</si>
  <si>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</si>
  <si>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</si>
  <si>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</si>
  <si>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</si>
  <si>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</si>
  <si>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</si>
  <si>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</si>
  <si>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</si>
  <si>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</si>
  <si>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</si>
  <si>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</si>
  <si>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</si>
  <si>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</si>
  <si>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</si>
  <si>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</si>
  <si>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</si>
  <si>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</si>
  <si>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</si>
  <si>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</si>
  <si>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MH09.21K27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</si>
  <si>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</si>
  <si>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</si>
  <si>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</si>
  <si>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</si>
  <si>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</si>
  <si>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</si>
  <si>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</si>
  <si>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</si>
  <si>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</si>
  <si>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</si>
  <si>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</si>
  <si>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</si>
  <si>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</si>
  <si>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</si>
  <si>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</si>
  <si>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</si>
  <si>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</si>
  <si>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</si>
  <si>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</si>
  <si>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</si>
  <si>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</si>
  <si>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</si>
  <si>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</si>
  <si>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</si>
  <si>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</si>
  <si>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</si>
  <si>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</si>
  <si>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</si>
  <si>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</si>
  <si>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</si>
  <si>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</si>
  <si>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</si>
  <si>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</si>
  <si>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</si>
  <si>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</si>
  <si>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</si>
  <si>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</si>
  <si>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</si>
  <si>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</si>
  <si>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</si>
  <si>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</si>
  <si>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</si>
  <si>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</si>
  <si>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</si>
  <si>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</si>
  <si>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</si>
  <si>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</si>
  <si>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</si>
  <si>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</si>
  <si>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</si>
  <si>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</si>
  <si>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</si>
  <si>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</si>
  <si>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</si>
  <si>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</si>
  <si>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</si>
  <si>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</si>
  <si>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</si>
  <si>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</si>
  <si>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</si>
  <si>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</si>
  <si>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</si>
  <si>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</si>
  <si>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</si>
  <si>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</si>
  <si>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</si>
  <si>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</si>
  <si>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</si>
  <si>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</si>
  <si>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</si>
  <si>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</si>
  <si>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</si>
  <si>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</si>
  <si>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</si>
  <si>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</si>
  <si>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</si>
  <si>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</si>
  <si>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</si>
  <si>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</si>
  <si>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</si>
  <si>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</si>
  <si>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</si>
  <si>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</si>
  <si>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</si>
  <si>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</si>
  <si>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</si>
  <si>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</si>
  <si>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</si>
  <si>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</si>
  <si>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</si>
  <si>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</si>
  <si>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</si>
  <si>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</si>
  <si>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</si>
  <si>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</si>
  <si>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</si>
  <si>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</si>
  <si>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</si>
  <si>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</si>
  <si>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</si>
  <si>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</si>
  <si>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</si>
  <si>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</si>
  <si>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</si>
  <si>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</si>
  <si>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</si>
  <si>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</si>
  <si>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</si>
  <si>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</si>
  <si>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</si>
  <si>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</si>
  <si>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</si>
  <si>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</si>
  <si>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</si>
  <si>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</si>
  <si>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</si>
  <si>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</si>
  <si>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</si>
  <si>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</si>
  <si>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</si>
  <si>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</si>
  <si>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</si>
  <si>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</si>
  <si>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</si>
  <si>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</si>
  <si>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</si>
  <si>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</si>
  <si>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</si>
  <si>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</si>
  <si>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</si>
  <si>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</si>
  <si>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</si>
  <si>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</si>
  <si>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</si>
  <si>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</si>
  <si>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</si>
  <si>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</si>
  <si>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</si>
  <si>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</si>
  <si>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</si>
  <si>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</si>
  <si>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</si>
  <si>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</si>
  <si>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</si>
  <si>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</si>
  <si>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</si>
  <si>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</si>
  <si>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</si>
  <si>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</si>
  <si>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</si>
  <si>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</si>
  <si>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</si>
  <si>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</si>
  <si>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</si>
  <si>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</si>
  <si>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</si>
  <si>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</si>
  <si>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</si>
  <si>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</si>
  <si>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</si>
  <si>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</si>
  <si>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</si>
  <si>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</si>
  <si>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</si>
  <si>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</si>
  <si>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</si>
  <si>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</si>
  <si>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</si>
  <si>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</si>
  <si>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</si>
  <si>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</si>
  <si>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</si>
  <si>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</si>
  <si>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</si>
  <si>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</si>
  <si>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</si>
  <si>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</si>
  <si>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</si>
  <si>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</si>
  <si>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</si>
  <si>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</si>
  <si>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</si>
  <si>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</si>
  <si>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</si>
  <si>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</si>
  <si>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</si>
  <si>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</si>
  <si>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</si>
  <si>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</si>
  <si>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</si>
  <si>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</si>
  <si>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</si>
  <si>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</si>
  <si>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</si>
  <si>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</si>
  <si>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</si>
  <si>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</si>
  <si>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</si>
  <si>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</si>
  <si>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</si>
  <si>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</si>
  <si>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</si>
  <si>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</si>
  <si>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</si>
  <si>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</si>
  <si>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</si>
  <si>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</si>
  <si>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</si>
  <si>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</si>
  <si>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</si>
  <si>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</si>
  <si>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</si>
  <si>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</si>
  <si>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</si>
  <si>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</si>
  <si>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</si>
  <si>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</si>
  <si>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</si>
  <si>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</si>
  <si>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</si>
  <si>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</si>
  <si>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</si>
  <si>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</si>
  <si>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</si>
  <si>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</si>
  <si>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</si>
  <si>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</si>
  <si>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</si>
  <si>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</si>
  <si>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</si>
  <si>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</si>
  <si>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</si>
  <si>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</si>
  <si>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</si>
  <si>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</si>
  <si>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</si>
  <si>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</si>
  <si>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</si>
  <si>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</si>
  <si>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</si>
  <si>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</si>
  <si>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</si>
  <si>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</si>
  <si>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</si>
  <si>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</si>
  <si>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</si>
  <si>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</si>
  <si>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</si>
  <si>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</si>
  <si>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</si>
  <si>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</si>
  <si>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</si>
  <si>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</si>
  <si>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</si>
  <si>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</si>
  <si>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</si>
  <si>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</si>
  <si>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</si>
  <si>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</si>
  <si>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</si>
  <si>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</si>
  <si>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</si>
  <si>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</si>
  <si>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</si>
  <si>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</si>
  <si>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</si>
  <si>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</si>
  <si>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</si>
  <si>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</si>
  <si>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</si>
  <si>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</si>
  <si>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</si>
  <si>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</si>
  <si>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</si>
  <si>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</si>
  <si>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</si>
  <si>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</si>
  <si>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</si>
  <si>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</si>
  <si>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</si>
  <si>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</si>
  <si>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</si>
  <si>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</si>
  <si>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</si>
  <si>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</si>
  <si>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</si>
  <si>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</si>
  <si>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</si>
  <si>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</si>
  <si>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</si>
  <si>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</si>
  <si>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</si>
  <si>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</si>
  <si>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</si>
  <si>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</si>
  <si>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</si>
  <si>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</si>
  <si>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</si>
  <si>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</si>
  <si>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</si>
  <si>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</si>
  <si>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</si>
  <si>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</si>
  <si>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</si>
  <si>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</si>
  <si>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</si>
  <si>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</si>
  <si>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</si>
  <si>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</si>
  <si>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</si>
  <si>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</si>
  <si>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</si>
  <si>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</si>
  <si>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</si>
  <si>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</si>
  <si>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</si>
  <si>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</si>
  <si>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</si>
  <si>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</si>
  <si>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</si>
  <si>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</si>
  <si>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</si>
  <si>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</si>
  <si>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</si>
  <si>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</si>
  <si>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</si>
  <si>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</si>
  <si>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</si>
  <si>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</si>
  <si>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</si>
  <si>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</si>
  <si>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</si>
  <si>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</si>
  <si>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</si>
  <si>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</si>
  <si>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</si>
  <si>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</si>
  <si>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</si>
  <si>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</si>
  <si>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</si>
  <si>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</si>
  <si>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</si>
  <si>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</si>
  <si>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</si>
  <si>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</si>
  <si>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</si>
  <si>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</si>
  <si>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</si>
  <si>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</si>
  <si>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</si>
  <si>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</si>
  <si>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</si>
  <si>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</si>
  <si>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</si>
  <si>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</si>
  <si>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</si>
  <si>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</si>
  <si>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</si>
  <si>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</si>
  <si>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</si>
  <si>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</si>
  <si>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</si>
  <si>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</si>
  <si>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</si>
  <si>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</si>
  <si>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</si>
  <si>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</si>
  <si>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</si>
  <si>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</si>
  <si>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</si>
  <si>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</si>
  <si>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</si>
  <si>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</si>
  <si>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</si>
  <si>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</si>
  <si>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</si>
  <si>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</si>
  <si>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</si>
  <si>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</si>
  <si>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</si>
  <si>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</si>
  <si>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</si>
  <si>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</si>
  <si>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</si>
  <si>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</si>
  <si>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</si>
  <si>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</si>
  <si>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</si>
  <si>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</si>
  <si>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</si>
  <si>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</si>
  <si>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</si>
  <si>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</si>
  <si>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</si>
  <si>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</si>
  <si>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</si>
  <si>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</si>
  <si>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</si>
  <si>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</si>
  <si>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</si>
  <si>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</si>
  <si>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</si>
  <si>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</si>
  <si>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</si>
  <si>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</si>
  <si>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</si>
  <si>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</si>
  <si>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</si>
  <si>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</si>
  <si>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</si>
  <si>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</si>
  <si>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</si>
  <si>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</si>
  <si>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</si>
  <si>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</si>
  <si>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</si>
  <si>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</si>
  <si>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</si>
  <si>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</si>
  <si>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</si>
  <si>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</si>
  <si>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</si>
  <si>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</si>
  <si>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</si>
  <si>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</si>
  <si>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</si>
  <si>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</si>
  <si>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</si>
  <si>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</si>
  <si>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</si>
  <si>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</si>
  <si>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</si>
  <si>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</si>
  <si>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</si>
  <si>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</si>
  <si>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</si>
  <si>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</si>
  <si>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</si>
  <si>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</si>
  <si>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</si>
  <si>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</si>
  <si>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</si>
  <si>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</si>
  <si>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</si>
  <si>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</si>
  <si>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</si>
  <si>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</si>
  <si>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</si>
  <si>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</si>
  <si>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</si>
  <si>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</si>
  <si>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</si>
  <si>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</si>
  <si>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</si>
  <si>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</si>
  <si>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</si>
  <si>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</si>
  <si>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</si>
  <si>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</si>
  <si>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</si>
  <si>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</si>
  <si>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</si>
  <si>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</si>
  <si>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</si>
  <si>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</si>
  <si>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</si>
  <si>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</si>
  <si>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</si>
  <si>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</si>
  <si>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</si>
  <si>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</si>
  <si>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</si>
  <si>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</si>
  <si>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</si>
  <si>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</si>
  <si>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</si>
  <si>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</si>
  <si>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</si>
  <si>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</si>
  <si>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</si>
  <si>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</si>
  <si>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</si>
  <si>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</si>
  <si>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</si>
  <si>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</si>
  <si>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</si>
  <si>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</si>
  <si>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</si>
  <si>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</si>
  <si>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</si>
  <si>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</si>
  <si>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</si>
  <si>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</si>
  <si>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</si>
  <si>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</si>
  <si>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</si>
  <si>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</si>
  <si>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</si>
  <si>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</si>
  <si>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</si>
  <si>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</si>
  <si>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</si>
  <si>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</si>
  <si>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</si>
  <si>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</si>
  <si>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</si>
  <si>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</si>
  <si>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</si>
  <si>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</si>
  <si>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</si>
  <si>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</si>
  <si>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</si>
  <si>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</si>
  <si>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</si>
  <si>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</si>
  <si>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</si>
  <si>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</si>
  <si>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</si>
  <si>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</si>
  <si>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</si>
  <si>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</si>
  <si>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</si>
  <si>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</si>
  <si>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</si>
  <si>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</si>
  <si>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</si>
  <si>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</si>
  <si>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</si>
  <si>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</si>
  <si>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</si>
  <si>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</si>
  <si>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</si>
  <si>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</si>
  <si>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</si>
  <si>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</si>
  <si>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</si>
  <si>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</si>
  <si>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</si>
  <si>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</si>
  <si>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</si>
  <si>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</si>
  <si>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</si>
  <si>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</si>
  <si>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</si>
  <si>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</si>
  <si>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</si>
  <si>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</si>
  <si>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</si>
  <si>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</si>
  <si>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</si>
  <si>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</si>
  <si>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</si>
  <si>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</si>
  <si>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</si>
  <si>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</si>
  <si>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</si>
  <si>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</si>
  <si>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</si>
  <si>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</si>
  <si>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</si>
  <si>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</si>
  <si>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</si>
  <si>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</si>
  <si>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</si>
  <si>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</si>
  <si>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</si>
  <si>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</si>
  <si>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</si>
  <si>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</si>
  <si>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</si>
  <si>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</si>
  <si>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</si>
  <si>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</si>
  <si>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</si>
  <si>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</si>
  <si>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</si>
  <si>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</si>
  <si>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</si>
  <si>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</si>
  <si>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</si>
  <si>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</si>
  <si>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</si>
  <si>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</si>
  <si>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</si>
  <si>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</si>
  <si>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</si>
  <si>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</si>
  <si>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</si>
  <si>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</si>
  <si>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</si>
  <si>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</si>
  <si>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</si>
  <si>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</si>
  <si>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</si>
  <si>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</si>
  <si>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</si>
  <si>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</si>
  <si>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</si>
  <si>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</si>
  <si>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</si>
  <si>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</si>
  <si>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</si>
  <si>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</si>
  <si>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</si>
  <si>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</si>
  <si>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</si>
  <si>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</si>
  <si>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</si>
  <si>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</si>
  <si>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</si>
  <si>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</si>
  <si>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</si>
  <si>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</si>
  <si>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</si>
  <si>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</si>
  <si>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</si>
  <si>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</si>
  <si>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</si>
  <si>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</si>
  <si>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</si>
  <si>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</si>
  <si>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</si>
  <si>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</si>
  <si>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</si>
  <si>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</si>
  <si>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</si>
  <si>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</si>
  <si>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</si>
  <si>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</si>
  <si>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</si>
  <si>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</si>
  <si>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</si>
  <si>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</si>
  <si>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</si>
  <si>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</si>
  <si>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</si>
  <si>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</si>
  <si>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</si>
  <si>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</si>
  <si>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</si>
  <si>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</si>
  <si>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</si>
  <si>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</si>
  <si>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</si>
  <si>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</si>
  <si>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</si>
  <si>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</si>
  <si>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</si>
  <si>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</si>
  <si>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</si>
  <si>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</si>
  <si>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</si>
  <si>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</si>
  <si>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</si>
  <si>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</si>
  <si>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</si>
  <si>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</si>
  <si>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</si>
  <si>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</si>
  <si>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</si>
  <si>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</si>
  <si>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C7AK27</t>
  </si>
  <si>
    <t>C6AK27</t>
  </si>
  <si>
    <t>C8AK27</t>
  </si>
  <si>
    <t>10AK26</t>
  </si>
  <si>
    <t>10BK26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</si>
  <si>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</si>
  <si>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</si>
  <si>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</si>
  <si>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</si>
  <si>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</si>
  <si>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</si>
  <si>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</si>
  <si>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</si>
  <si>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</si>
  <si>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</si>
  <si>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</si>
  <si>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</si>
  <si>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</si>
  <si>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</si>
  <si>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</si>
  <si>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</si>
  <si>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</si>
  <si>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</si>
  <si>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</si>
  <si>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</si>
  <si>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</si>
  <si>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</si>
  <si>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</si>
  <si>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5CK27N1,5CK27N2</t>
  </si>
  <si>
    <t>5CK26</t>
  </si>
  <si>
    <t>C15BK27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</si>
  <si>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</si>
  <si>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</si>
  <si>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</si>
  <si>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</si>
  <si>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</si>
  <si>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</si>
  <si>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</si>
  <si>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</si>
  <si>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</si>
  <si>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</si>
  <si>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</si>
  <si>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</si>
  <si>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</si>
  <si>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</si>
  <si>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</si>
  <si>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</si>
  <si>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</si>
  <si>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</si>
  <si>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</si>
  <si>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</si>
  <si>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</si>
  <si>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</si>
  <si>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</si>
  <si>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</si>
  <si>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</si>
  <si>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</si>
  <si>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</si>
  <si>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</si>
  <si>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</si>
  <si>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</si>
  <si>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</si>
  <si>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</si>
  <si>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</si>
  <si>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</si>
  <si>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</si>
  <si>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</si>
  <si>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</si>
  <si>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</si>
  <si>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</si>
  <si>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</si>
  <si>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</si>
  <si>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</si>
  <si>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</si>
  <si>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</si>
  <si>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</si>
  <si>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</si>
  <si>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</si>
  <si>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</si>
  <si>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</si>
  <si>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</si>
  <si>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</si>
  <si>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</si>
  <si>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</si>
  <si>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</si>
  <si>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</si>
  <si>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</si>
  <si>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</si>
  <si>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</si>
  <si>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</si>
  <si>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</si>
  <si>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</si>
  <si>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</si>
  <si>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</si>
  <si>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</si>
  <si>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</si>
  <si>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</si>
  <si>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</si>
  <si>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</si>
  <si>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</si>
  <si>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</si>
  <si>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</si>
  <si>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</si>
  <si>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</si>
  <si>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</si>
  <si>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</si>
  <si>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</si>
  <si>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5FK27N1</t>
  </si>
  <si>
    <t>5FK27N2</t>
  </si>
  <si>
    <t>5GK27N1</t>
  </si>
  <si>
    <t>5GK27N2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</si>
  <si>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</si>
  <si>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</si>
  <si>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</si>
  <si>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</si>
  <si>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</si>
  <si>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</si>
  <si>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</si>
  <si>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</si>
  <si>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</si>
  <si>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</si>
  <si>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</si>
  <si>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</si>
  <si>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</si>
  <si>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</si>
  <si>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MĐ32</t>
  </si>
  <si>
    <t>21.5</t>
  </si>
  <si>
    <t>34.5</t>
  </si>
  <si>
    <t>17A,21AK27</t>
  </si>
  <si>
    <t>5HK27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</si>
  <si>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</si>
  <si>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</si>
  <si>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</si>
  <si>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</si>
  <si>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</si>
  <si>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</si>
  <si>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</si>
  <si>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</si>
  <si>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</si>
  <si>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</si>
  <si>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</si>
  <si>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</si>
  <si>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</si>
  <si>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</si>
  <si>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</si>
  <si>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</si>
  <si>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</si>
  <si>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</si>
  <si>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</si>
  <si>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</si>
  <si>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</si>
  <si>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</si>
  <si>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</si>
  <si>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</si>
  <si>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</si>
  <si>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</si>
  <si>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</si>
  <si>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</si>
  <si>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</si>
  <si>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</si>
  <si>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</si>
  <si>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</si>
  <si>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</si>
  <si>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</si>
  <si>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</si>
  <si>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</si>
  <si>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</si>
  <si>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</si>
  <si>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</si>
  <si>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</si>
  <si>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</si>
  <si>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</si>
  <si>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</si>
  <si>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</si>
  <si>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</si>
  <si>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</si>
  <si>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</si>
  <si>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</si>
  <si>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</si>
  <si>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</si>
  <si>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</si>
  <si>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</si>
  <si>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</si>
  <si>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</si>
  <si>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</si>
  <si>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</si>
  <si>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</si>
  <si>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</si>
  <si>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</si>
  <si>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</si>
  <si>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</si>
  <si>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</si>
  <si>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</si>
  <si>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</si>
  <si>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</si>
  <si>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</si>
  <si>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</si>
  <si>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</si>
  <si>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</si>
  <si>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</si>
  <si>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</si>
  <si>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</si>
  <si>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</si>
  <si>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</si>
  <si>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</si>
  <si>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</si>
  <si>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</si>
  <si>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</si>
  <si>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</si>
  <si>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</si>
  <si>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</si>
  <si>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</si>
  <si>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</si>
  <si>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5GK26</t>
  </si>
  <si>
    <t>C5AK27N1,C5AK27N2,C8AK27</t>
  </si>
  <si>
    <t>Thực tập</t>
  </si>
  <si>
    <t>P-04</t>
  </si>
  <si>
    <t>TTTN.C6K25</t>
  </si>
  <si>
    <t>TTTN.6K26</t>
  </si>
  <si>
    <t>HD9</t>
  </si>
  <si>
    <t>10AK28</t>
  </si>
  <si>
    <t>GV dạy khoa CNTT</t>
  </si>
  <si>
    <t>C.Lê</t>
  </si>
  <si>
    <t>HD10</t>
  </si>
  <si>
    <t>Lê</t>
  </si>
  <si>
    <t>Kiều Thị Mỹ</t>
  </si>
  <si>
    <t>MĐ16.C7K27</t>
  </si>
  <si>
    <t xml:space="preserve"> TTTN</t>
  </si>
  <si>
    <t>9CK26</t>
  </si>
  <si>
    <t>MH39</t>
  </si>
  <si>
    <t>MH25</t>
  </si>
  <si>
    <t>MH23</t>
  </si>
  <si>
    <t>TTTN.5K26</t>
  </si>
  <si>
    <t>MĐ25.C7K26</t>
  </si>
  <si>
    <t>TTTN.C7K25</t>
  </si>
  <si>
    <t>MĐ28.C7K26</t>
  </si>
  <si>
    <t xml:space="preserve"> TTTN.24K26</t>
  </si>
  <si>
    <t>TTTN.21K26</t>
  </si>
  <si>
    <t>TTTN.15K26</t>
  </si>
  <si>
    <t>TTTN.25K26</t>
  </si>
  <si>
    <t>C5AK27N1,C5AK27N2</t>
  </si>
  <si>
    <t>7DK26N1,7DK26N2</t>
  </si>
  <si>
    <t>7DK27N1,7DK27N2</t>
  </si>
  <si>
    <t>10A,10BK26</t>
  </si>
  <si>
    <t>1AK27N1,1AK27N2</t>
  </si>
  <si>
    <t>MH16,MH10</t>
  </si>
  <si>
    <t>17A,21AK26</t>
  </si>
  <si>
    <t>MĐ42</t>
  </si>
  <si>
    <t>KHOA ĐIỆN- ĐIỆN TĐH</t>
  </si>
  <si>
    <t>Nguyễn Quang Kiều</t>
  </si>
  <si>
    <t xml:space="preserve"> Duyên</t>
  </si>
  <si>
    <t>HD11</t>
  </si>
  <si>
    <t>Tuần 31 (từ ngày 04/03/2024 đến ngày 10/03/2024)</t>
  </si>
  <si>
    <t>MH29</t>
  </si>
  <si>
    <t>Học tại Đại Dũng</t>
  </si>
  <si>
    <t>VH</t>
  </si>
  <si>
    <t>Môn chung</t>
  </si>
  <si>
    <t>TTTN.LC5K27</t>
  </si>
  <si>
    <t>MH04.C7K27</t>
  </si>
  <si>
    <t>MH14.C7K27</t>
  </si>
  <si>
    <t>TTTN.9K26</t>
  </si>
  <si>
    <t>MH12.10K28</t>
  </si>
  <si>
    <t>6FK27N1,6FK27N2</t>
  </si>
  <si>
    <t>10BK27N1,10BK27N2</t>
  </si>
  <si>
    <t>5BK27N1,5BK27N2</t>
  </si>
  <si>
    <t>C5AK27N1,C5AK27N2,C7A,C6A,C8AK27</t>
  </si>
  <si>
    <t>MĐ07</t>
  </si>
  <si>
    <t>24AK27N1</t>
  </si>
  <si>
    <t>24AK27N2</t>
  </si>
  <si>
    <t>24B,24CK27</t>
  </si>
  <si>
    <t>HD12</t>
  </si>
  <si>
    <t>Lê Thị</t>
  </si>
  <si>
    <t>Tuần 32 (từ ngày 11/03/2024 đến ngày 17/03/2024)</t>
  </si>
  <si>
    <t>OT</t>
  </si>
  <si>
    <t>MH01
Thi hết môn</t>
  </si>
  <si>
    <t>MH02
Thi hết môn</t>
  </si>
  <si>
    <t>KT môn</t>
  </si>
  <si>
    <t>(Ngọc Lặc)</t>
  </si>
  <si>
    <t>MH27</t>
  </si>
  <si>
    <t>Ôn Thi tốt nghiệp</t>
  </si>
  <si>
    <t>Thi chính trị</t>
  </si>
  <si>
    <t>Thi lý thuyết nghề</t>
  </si>
  <si>
    <t>Thi Thực hành</t>
  </si>
  <si>
    <t>Liên hệ thực tập tốt nghiệp</t>
  </si>
  <si>
    <t>Trả nợ môn</t>
  </si>
  <si>
    <t>TTTN.C5K25</t>
  </si>
  <si>
    <t>MH01.17N3</t>
  </si>
  <si>
    <t>MH04.17N3</t>
  </si>
  <si>
    <t>MĐ12.17N3</t>
  </si>
  <si>
    <t>MĐ27.C7K26</t>
  </si>
  <si>
    <t>MĐ17.C7K27</t>
  </si>
  <si>
    <t>TTTN.LC9K27</t>
  </si>
  <si>
    <t>21B,21CK27</t>
  </si>
  <si>
    <t>1AK27N1,1AK27N2,1BK27N1,1BK27N2,1BK27N3</t>
  </si>
  <si>
    <t>9A,15AK27</t>
  </si>
  <si>
    <t>6AK27N1,6AK27N2</t>
  </si>
  <si>
    <t>6EK26N1,6EK26N2</t>
  </si>
  <si>
    <t>6BK27N2,6CK27N1</t>
  </si>
  <si>
    <t>MHD9</t>
  </si>
  <si>
    <t>MHD9.C5K27</t>
  </si>
  <si>
    <t>MHD9.1K27</t>
  </si>
  <si>
    <t>MHD9.21K27</t>
  </si>
  <si>
    <t>MHD9.15K27</t>
  </si>
  <si>
    <t>MHD9.1K21</t>
  </si>
  <si>
    <t>MHD9.3K21</t>
  </si>
  <si>
    <t>MHD9.4K21</t>
  </si>
  <si>
    <t>MHD9.5K21</t>
  </si>
  <si>
    <t>MHD9.6K21</t>
  </si>
  <si>
    <t>MHD9.7K21</t>
  </si>
  <si>
    <t>MHD9.8K21</t>
  </si>
  <si>
    <t>MHD9.10K21</t>
  </si>
  <si>
    <t>MHD9.11K21</t>
  </si>
  <si>
    <t>MHD9.12K21</t>
  </si>
  <si>
    <t>MHD9.16K21</t>
  </si>
  <si>
    <t>MHD9.15K21</t>
  </si>
  <si>
    <t>MHD9.19K21</t>
  </si>
  <si>
    <t>MHD9.22K21</t>
  </si>
  <si>
    <t>MHD9.21K21</t>
  </si>
  <si>
    <t>MHD9.20K21</t>
  </si>
  <si>
    <t>MHD9.C4K21</t>
  </si>
  <si>
    <t>MHD9.C5K21</t>
  </si>
  <si>
    <t>MHD9.C6K21</t>
  </si>
  <si>
    <t>MHD9.C7K21</t>
  </si>
  <si>
    <t>MHD9.C8K21</t>
  </si>
  <si>
    <t>MHD9.C9K21</t>
  </si>
  <si>
    <t>MHD9.C10K21</t>
  </si>
  <si>
    <t>MHD9.C15K21</t>
  </si>
  <si>
    <t>MHD9.C19K21</t>
  </si>
  <si>
    <t>MHD9.C20K21</t>
  </si>
  <si>
    <t>MHD9.C21K21</t>
  </si>
  <si>
    <t>MHD9.1K22</t>
  </si>
  <si>
    <t>MHD9.3K22</t>
  </si>
  <si>
    <t>MHD9.4K22</t>
  </si>
  <si>
    <t>MHD9.C4K22</t>
  </si>
  <si>
    <t>MHD9.5K22</t>
  </si>
  <si>
    <t>MHD9.C5K22</t>
  </si>
  <si>
    <t>MHD9.6K22</t>
  </si>
  <si>
    <t>MHD9.C6K22</t>
  </si>
  <si>
    <t>MHD9.7K22</t>
  </si>
  <si>
    <t>MHD9.C7K22</t>
  </si>
  <si>
    <t>MHD9.C8K22</t>
  </si>
  <si>
    <t>MHD9.8K22</t>
  </si>
  <si>
    <t>MHD9.9K22</t>
  </si>
  <si>
    <t>MHD9.C9K22</t>
  </si>
  <si>
    <t>MHD9.18K22</t>
  </si>
  <si>
    <t>MHD9.C10K22</t>
  </si>
  <si>
    <t>MHD9.11K22</t>
  </si>
  <si>
    <t>MHD9.12K22</t>
  </si>
  <si>
    <t>MHD9.15K22</t>
  </si>
  <si>
    <t>MHD9.C15K22</t>
  </si>
  <si>
    <t>MHD9.16K22</t>
  </si>
  <si>
    <t>MHD9.17K22</t>
  </si>
  <si>
    <t>MHD9.19K22</t>
  </si>
  <si>
    <t>MHD9.C19K22</t>
  </si>
  <si>
    <t>MHD9.20K22</t>
  </si>
  <si>
    <t>MHD9.C20K22</t>
  </si>
  <si>
    <t>MHD9.22K22</t>
  </si>
  <si>
    <t>MHD9.C22K22</t>
  </si>
  <si>
    <t>MHD9.25K22</t>
  </si>
  <si>
    <t>MHD9.1K23</t>
  </si>
  <si>
    <t>MHD9.5K23</t>
  </si>
  <si>
    <t>MHD9.6K23</t>
  </si>
  <si>
    <t>MHD9.7K23</t>
  </si>
  <si>
    <t>MHD9.8K23</t>
  </si>
  <si>
    <t>MHD9.9K23</t>
  </si>
  <si>
    <t>MHD9.10K23</t>
  </si>
  <si>
    <t>MHD9.11K23</t>
  </si>
  <si>
    <t>MHD9.12K23</t>
  </si>
  <si>
    <t>MHD9.15K23</t>
  </si>
  <si>
    <t>MHD9.17K23</t>
  </si>
  <si>
    <t>MHD9.19K23</t>
  </si>
  <si>
    <t>MHD9.20K23</t>
  </si>
  <si>
    <t>MHD9.22K23</t>
  </si>
  <si>
    <t>MHD9.25K23</t>
  </si>
  <si>
    <t>MHD9.C5K23</t>
  </si>
  <si>
    <t>MHD9.C6K23</t>
  </si>
  <si>
    <t>MHD9.C7K23</t>
  </si>
  <si>
    <t>MHD9.C8K23</t>
  </si>
  <si>
    <t>MHD9.C9K23</t>
  </si>
  <si>
    <t>MHD9.C10K23</t>
  </si>
  <si>
    <t>MHD9.C15K23</t>
  </si>
  <si>
    <t>MHD9.C19K23</t>
  </si>
  <si>
    <t>MHD9.C20K23</t>
  </si>
  <si>
    <t>MHD9.C22K23</t>
  </si>
  <si>
    <t>MHD9.1K24</t>
  </si>
  <si>
    <t>MHD9.5K24</t>
  </si>
  <si>
    <t>MHD9.6K24</t>
  </si>
  <si>
    <t>MHD9.7K24</t>
  </si>
  <si>
    <t>MHD9.8K24</t>
  </si>
  <si>
    <t>MHD9.9K24</t>
  </si>
  <si>
    <t>MHD9.10K24</t>
  </si>
  <si>
    <t>MHD9.11K24</t>
  </si>
  <si>
    <t>MHD9.12K24</t>
  </si>
  <si>
    <t>MHD9.15K24</t>
  </si>
  <si>
    <t>MHD9.16K24</t>
  </si>
  <si>
    <t>MHD9.17K24</t>
  </si>
  <si>
    <t>MHD9.19K24</t>
  </si>
  <si>
    <t>MHD9.20K24</t>
  </si>
  <si>
    <t>MHD9.22K24</t>
  </si>
  <si>
    <t>MHD9.25K24</t>
  </si>
  <si>
    <t>MHD9.C5K24</t>
  </si>
  <si>
    <t>MHD9.C6K24</t>
  </si>
  <si>
    <t>MHD9.C7K24</t>
  </si>
  <si>
    <t>MHD9.C8K24</t>
  </si>
  <si>
    <t>MHD9.C9K24</t>
  </si>
  <si>
    <t>MHD9.C10K24</t>
  </si>
  <si>
    <t>MHD9.C15K24</t>
  </si>
  <si>
    <t>MHD9.C19K24</t>
  </si>
  <si>
    <t>MHD9.C20K24</t>
  </si>
  <si>
    <t>MHD9.C22K24</t>
  </si>
  <si>
    <t>MHD9.1K25</t>
  </si>
  <si>
    <t>MHD9.C5K25</t>
  </si>
  <si>
    <t>MHD9.5K25</t>
  </si>
  <si>
    <t>MHD9.C6K25</t>
  </si>
  <si>
    <t>MHD9.6K25</t>
  </si>
  <si>
    <t>MHD9.c7K25</t>
  </si>
  <si>
    <t>MHD9.7K25</t>
  </si>
  <si>
    <t>MHD9.C8K25</t>
  </si>
  <si>
    <t>MHD9.8K25</t>
  </si>
  <si>
    <t>MHD9.9K25</t>
  </si>
  <si>
    <t>MHD9.C9K25</t>
  </si>
  <si>
    <t>MHD9.10K25</t>
  </si>
  <si>
    <t>MHD9.C10K25</t>
  </si>
  <si>
    <t>MHD9.12K25</t>
  </si>
  <si>
    <t>MHD9.C15K25</t>
  </si>
  <si>
    <t>MHD9.LC15K25</t>
  </si>
  <si>
    <t>MHD9.15K25</t>
  </si>
  <si>
    <t>MHD9.C19K25</t>
  </si>
  <si>
    <t>MHD9.19K25</t>
  </si>
  <si>
    <t>MHD9.C20K25</t>
  </si>
  <si>
    <t>MHD9.20K25</t>
  </si>
  <si>
    <t>MHD9.21K25</t>
  </si>
  <si>
    <t>MHD9.C21K25</t>
  </si>
  <si>
    <t>MHD9.C22K25</t>
  </si>
  <si>
    <t>MHD9.22K25</t>
  </si>
  <si>
    <t>MHD9.25K25</t>
  </si>
  <si>
    <t>MHD9.C24K25</t>
  </si>
  <si>
    <t>MHD9.24K25</t>
  </si>
  <si>
    <t>MHD9.1K26</t>
  </si>
  <si>
    <t>MHD9.C5K26</t>
  </si>
  <si>
    <t>MHD9.5K26</t>
  </si>
  <si>
    <t>MHD9.C6K26</t>
  </si>
  <si>
    <t>MHD9.6K26</t>
  </si>
  <si>
    <t>MHD9.c7K26</t>
  </si>
  <si>
    <t>MHD9.7K26</t>
  </si>
  <si>
    <t>MHD9.C8K26</t>
  </si>
  <si>
    <t>MHD9.8K26</t>
  </si>
  <si>
    <t>MHD9.9K26</t>
  </si>
  <si>
    <t>MHD9.C9K26</t>
  </si>
  <si>
    <t>MHD9.10K26</t>
  </si>
  <si>
    <t>MHD9.C10K26</t>
  </si>
  <si>
    <t>MHD9.12K26</t>
  </si>
  <si>
    <t>MHD9.C15K26</t>
  </si>
  <si>
    <t>MHD9.LC15K26</t>
  </si>
  <si>
    <t>MHD9.15K26</t>
  </si>
  <si>
    <t>MHD9.C19K26</t>
  </si>
  <si>
    <t>MHD9.19K26</t>
  </si>
  <si>
    <t>MHD9.C20K26</t>
  </si>
  <si>
    <t>MHD9.20K26</t>
  </si>
  <si>
    <t>MHD9.21K26</t>
  </si>
  <si>
    <t>MHD9.C21K26</t>
  </si>
  <si>
    <t>MHD9.C22K26</t>
  </si>
  <si>
    <t>MHD9.22K26</t>
  </si>
  <si>
    <t>MHD9.25K26</t>
  </si>
  <si>
    <t>MHD9.C24K26</t>
  </si>
  <si>
    <t>MHD9.24K26</t>
  </si>
  <si>
    <t>MHD9.LC24K26</t>
  </si>
  <si>
    <t>MHD9.16K26</t>
  </si>
  <si>
    <t>MHD9.LC5K26</t>
  </si>
  <si>
    <t>MHD9.26K26</t>
  </si>
  <si>
    <t>MHD9.LC10K26</t>
  </si>
  <si>
    <t>MHD9.5K27</t>
  </si>
  <si>
    <t>MHD9.C6K27</t>
  </si>
  <si>
    <t>MHD9.6K27</t>
  </si>
  <si>
    <t>MHD9.c7K27</t>
  </si>
  <si>
    <t>MHD9.7K27</t>
  </si>
  <si>
    <t>MHD9.C8K27</t>
  </si>
  <si>
    <t>MHD9.8K27</t>
  </si>
  <si>
    <t>MHD9.9K27</t>
  </si>
  <si>
    <t>MHD9.C9K27</t>
  </si>
  <si>
    <t>MHD9.10K27</t>
  </si>
  <si>
    <t>MHD9.C10K27</t>
  </si>
  <si>
    <t>MHD9.12K27</t>
  </si>
  <si>
    <t>MHD9.C15K27</t>
  </si>
  <si>
    <t>MHD9.LC15K27</t>
  </si>
  <si>
    <t>MHD9.C19K27</t>
  </si>
  <si>
    <t>MHD9.19K27</t>
  </si>
  <si>
    <t>MHD9.C20K27</t>
  </si>
  <si>
    <t>MHD9.20K27</t>
  </si>
  <si>
    <t>MHD9.C21K27</t>
  </si>
  <si>
    <t>MHD9.C22K27</t>
  </si>
  <si>
    <t>MHD9.22K27</t>
  </si>
  <si>
    <t>MHD9.25K27</t>
  </si>
  <si>
    <t>MHD9.C24K27</t>
  </si>
  <si>
    <t>MHD9.24K27</t>
  </si>
  <si>
    <t>MHD9.LC7K27</t>
  </si>
  <si>
    <t>MHD9.16K27</t>
  </si>
  <si>
    <t>MHD9.LC5K27</t>
  </si>
  <si>
    <t>MHD9.26K27</t>
  </si>
  <si>
    <t>MHD9.LC10K27</t>
  </si>
  <si>
    <t>MHD9.LC24K27</t>
  </si>
  <si>
    <t>MHD9.C24AK25</t>
  </si>
  <si>
    <t>MHD9.C24AK26</t>
  </si>
  <si>
    <t>MHD9.15AK26</t>
  </si>
  <si>
    <t>MHD9.16AK26</t>
  </si>
  <si>
    <t>MH01.C7K27</t>
  </si>
  <si>
    <t>24AK27N1,24AK27N2</t>
  </si>
  <si>
    <t>5FK26N1,5FK26N2,24AK27N1,24AK27N2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</si>
</sst>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1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7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0" borderId="13" xfId="218" applyFont="1" applyBorder="1" applyAlignment="1" applyProtection="1">
      <alignment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horizontal="center"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33" fillId="0" borderId="24" xfId="0" applyFont="1" applyBorder="1" applyAlignment="1" applyProtection="1">
      <alignment horizontal="left" vertical="center"/>
      <protection locked="0"/>
    </xf>
    <xf numFmtId="0" fontId="132" fillId="0" borderId="17" xfId="0" applyFont="1" applyBorder="1" applyAlignment="1" applyProtection="1">
      <alignment horizontal="left" vertical="center"/>
      <protection locked="0"/>
    </xf>
    <xf numFmtId="0" fontId="132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32" fillId="0" borderId="32" xfId="0" applyFont="1" applyBorder="1" applyAlignment="1" applyProtection="1">
      <alignment horizontal="left" vertical="center"/>
      <protection locked="0"/>
    </xf>
    <xf numFmtId="0" fontId="116" fillId="0" borderId="0" xfId="0" applyFont="1" applyProtection="1">
      <protection locked="0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4" xfId="0" applyFont="1" applyFill="1" applyBorder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vertical="center"/>
      <protection locked="0"/>
    </xf>
    <xf numFmtId="0" fontId="17" fillId="0" borderId="11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7" fillId="0" borderId="15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righ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right" vertical="center"/>
      <protection locked="0"/>
    </xf>
    <xf numFmtId="0" fontId="17" fillId="0" borderId="13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right" vertical="center"/>
      <protection locked="0"/>
    </xf>
    <xf numFmtId="0" fontId="17" fillId="0" borderId="55" xfId="0" applyFont="1" applyFill="1" applyBorder="1" applyAlignment="1" applyProtection="1">
      <alignment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5" fillId="0" borderId="19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right" vertical="center"/>
      <protection locked="0"/>
    </xf>
    <xf numFmtId="0" fontId="17" fillId="0" borderId="18" xfId="0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17" fillId="0" borderId="14" xfId="0" applyFont="1" applyFill="1" applyBorder="1" applyAlignment="1" applyProtection="1">
      <alignment horizontal="left" vertical="center"/>
      <protection locked="0"/>
    </xf>
    <xf numFmtId="0" fontId="28" fillId="0" borderId="1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horizontal="right" vertical="center"/>
      <protection locked="0"/>
    </xf>
    <xf numFmtId="0" fontId="17" fillId="0" borderId="6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7" fillId="0" borderId="13" xfId="0" applyFont="1" applyFill="1" applyBorder="1" applyAlignment="1" applyProtection="1">
      <alignment horizontal="right" vertical="center"/>
      <protection locked="0"/>
    </xf>
    <xf numFmtId="0" fontId="28" fillId="0" borderId="65" xfId="0" applyFont="1" applyFill="1" applyBorder="1" applyAlignment="1" applyProtection="1">
      <alignment horizontal="right" vertical="center"/>
      <protection locked="0"/>
    </xf>
    <xf numFmtId="0" fontId="28" fillId="0" borderId="67" xfId="0" applyFont="1" applyFill="1" applyBorder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/>
      <protection locked="0"/>
    </xf>
    <xf numFmtId="0" fontId="28" fillId="0" borderId="18" xfId="0" applyFont="1" applyFill="1" applyBorder="1" applyAlignment="1" applyProtection="1">
      <alignment horizontal="right" vertical="center"/>
      <protection locked="0"/>
    </xf>
    <xf numFmtId="0" fontId="17" fillId="0" borderId="17" xfId="0" applyFont="1" applyFill="1" applyBorder="1" applyAlignment="1" applyProtection="1">
      <alignment vertical="center" wrapText="1"/>
      <protection locked="0"/>
    </xf>
    <xf numFmtId="0" fontId="17" fillId="0" borderId="55" xfId="0" applyFont="1" applyFill="1" applyBorder="1" applyAlignment="1" applyProtection="1">
      <alignment horizontal="right" vertical="center"/>
      <protection locked="0"/>
    </xf>
    <xf numFmtId="0" fontId="28" fillId="0" borderId="55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 wrapText="1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28" fillId="0" borderId="13" xfId="0" applyFont="1" applyFill="1" applyBorder="1" applyAlignment="1" applyProtection="1">
      <alignment horizontal="right" vertical="center"/>
      <protection locked="0"/>
    </xf>
    <xf numFmtId="0" fontId="28" fillId="0" borderId="12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 wrapText="1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91" fillId="0" borderId="0" xfId="0" applyFont="1" applyFill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right" vertical="center" wrapText="1"/>
      <protection locked="0"/>
    </xf>
    <xf numFmtId="0" fontId="12" fillId="0" borderId="12" xfId="0" applyFont="1" applyFill="1" applyBorder="1" applyAlignment="1" applyProtection="1">
      <alignment horizontal="right" vertical="center"/>
      <protection locked="0"/>
    </xf>
    <xf numFmtId="0" fontId="12" fillId="0" borderId="13" xfId="0" applyFont="1" applyFill="1" applyBorder="1" applyAlignment="1" applyProtection="1">
      <alignment horizontal="right" vertical="center"/>
      <protection locked="0"/>
    </xf>
    <xf numFmtId="0" fontId="12" fillId="0" borderId="67" xfId="0" applyFont="1" applyFill="1" applyBorder="1" applyAlignment="1" applyProtection="1">
      <alignment horizontal="right" vertical="center"/>
      <protection locked="0"/>
    </xf>
    <xf numFmtId="0" fontId="12" fillId="0" borderId="65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60" fillId="0" borderId="0" xfId="0" applyFont="1" applyFill="1"/>
    <xf numFmtId="0" fontId="28" fillId="0" borderId="14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horizontal="left" vertical="center"/>
      <protection locked="0"/>
    </xf>
    <xf numFmtId="0" fontId="61" fillId="0" borderId="0" xfId="0" applyFont="1" applyFill="1"/>
    <xf numFmtId="0" fontId="28" fillId="0" borderId="18" xfId="0" applyFont="1" applyFill="1" applyBorder="1" applyAlignment="1" applyProtection="1">
      <alignment horizontal="right"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0" fillId="0" borderId="0" xfId="0" applyFont="1" applyFill="1" applyAlignment="1">
      <alignment wrapText="1"/>
    </xf>
    <xf numFmtId="0" fontId="28" fillId="0" borderId="16" xfId="0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28" fillId="0" borderId="67" xfId="0" applyFont="1" applyFill="1" applyBorder="1" applyAlignment="1" applyProtection="1">
      <alignment horizontal="right" vertical="center" wrapText="1"/>
      <protection locked="0"/>
    </xf>
    <xf numFmtId="0" fontId="28" fillId="0" borderId="10" xfId="0" applyFont="1" applyFill="1" applyBorder="1" applyAlignment="1" applyProtection="1">
      <alignment horizontal="right" vertical="center" wrapText="1"/>
      <protection locked="0"/>
    </xf>
    <xf numFmtId="0" fontId="12" fillId="0" borderId="14" xfId="0" applyFont="1" applyFill="1" applyBorder="1" applyAlignment="1" applyProtection="1">
      <alignment horizontal="left" vertical="center"/>
      <protection locked="0"/>
    </xf>
    <xf numFmtId="0" fontId="12" fillId="0" borderId="15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vertical="center"/>
      <protection locked="0"/>
    </xf>
    <xf numFmtId="0" fontId="12" fillId="0" borderId="14" xfId="0" applyFont="1" applyFill="1" applyBorder="1" applyAlignment="1" applyProtection="1">
      <alignment vertical="center"/>
      <protection locked="0"/>
    </xf>
    <xf numFmtId="0" fontId="12" fillId="0" borderId="15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17" fillId="0" borderId="12" xfId="0" applyFont="1" applyFill="1" applyBorder="1" applyAlignment="1" applyProtection="1">
      <alignment horizontal="right" vertical="center" wrapText="1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19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19" fillId="0" borderId="26" xfId="0" applyFont="1" applyFill="1" applyBorder="1" applyAlignment="1">
      <alignment horizontal="center" vertical="top"/>
    </xf>
    <xf numFmtId="0" fontId="19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32" fillId="0" borderId="57" xfId="0" applyFont="1" applyBorder="1" applyAlignment="1" applyProtection="1">
      <alignment horizontal="left" vertical="center"/>
      <protection locked="0"/>
    </xf>
    <xf numFmtId="0" fontId="132" fillId="0" borderId="15" xfId="0" applyFont="1" applyBorder="1" applyAlignment="1" applyProtection="1">
      <alignment horizontal="left" vertical="center"/>
      <protection locked="0"/>
    </xf>
    <xf numFmtId="0" fontId="132" fillId="0" borderId="14" xfId="0" applyFont="1" applyBorder="1" applyAlignment="1" applyProtection="1">
      <alignment horizontal="left" vertical="center"/>
      <protection locked="0"/>
    </xf>
    <xf numFmtId="0" fontId="132" fillId="0" borderId="56" xfId="0" applyFont="1" applyBorder="1" applyAlignment="1" applyProtection="1">
      <alignment horizontal="left" vertical="center"/>
      <protection locked="0"/>
    </xf>
    <xf numFmtId="0" fontId="132" fillId="0" borderId="12" xfId="0" applyFont="1" applyBorder="1" applyAlignment="1" applyProtection="1">
      <alignment horizontal="left" vertical="center"/>
      <protection locked="0"/>
    </xf>
    <xf numFmtId="0" fontId="132" fillId="0" borderId="11" xfId="0" applyFont="1" applyBorder="1" applyAlignment="1" applyProtection="1">
      <alignment horizontal="left" vertical="center"/>
      <protection locked="0"/>
    </xf>
    <xf numFmtId="0" fontId="133" fillId="0" borderId="23" xfId="0" applyFont="1" applyBorder="1" applyAlignment="1" applyProtection="1">
      <alignment horizontal="left" vertical="center"/>
      <protection locked="0"/>
    </xf>
    <xf numFmtId="0" fontId="132" fillId="0" borderId="29" xfId="0" applyFont="1" applyBorder="1" applyAlignment="1" applyProtection="1">
      <alignment horizontal="left" vertical="center"/>
      <protection locked="0"/>
    </xf>
    <xf numFmtId="43" fontId="77" fillId="25" borderId="28" xfId="28" applyFont="1" applyFill="1" applyBorder="1" applyAlignment="1">
      <alignment horizontal="center" vertical="top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15" fillId="0" borderId="20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/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9" fillId="0" borderId="92" xfId="304" applyFont="1" applyFill="1" applyBorder="1" applyAlignment="1" applyProtection="1">
      <alignment vertical="center"/>
      <protection hidden="1"/>
    </xf>
    <xf numFmtId="0" fontId="139" fillId="0" borderId="93" xfId="304" applyFont="1" applyFill="1" applyBorder="1" applyAlignment="1" applyProtection="1">
      <alignment horizontal="center" vertical="center"/>
      <protection hidden="1"/>
    </xf>
    <xf numFmtId="0" fontId="12" fillId="0" borderId="93" xfId="304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32" fillId="28" borderId="91" xfId="304" applyFont="1" applyFill="1" applyBorder="1" applyAlignment="1" applyProtection="1">
      <alignment horizontal="left"/>
      <protection hidden="1"/>
    </xf>
    <xf numFmtId="0" fontId="134" fillId="28" borderId="91" xfId="304" applyFont="1" applyFill="1" applyBorder="1" applyAlignment="1" applyProtection="1">
      <alignment horizontal="left" vertical="center"/>
      <protection hidden="1"/>
    </xf>
    <xf numFmtId="0" fontId="132" fillId="0" borderId="91" xfId="304" applyFont="1" applyFill="1" applyBorder="1" applyAlignment="1" applyProtection="1">
      <alignment horizontal="left"/>
      <protection hidden="1"/>
    </xf>
    <xf numFmtId="0" fontId="132" fillId="28" borderId="48" xfId="304" applyFont="1" applyFill="1" applyBorder="1" applyAlignment="1" applyProtection="1">
      <alignment horizontal="left"/>
      <protection hidden="1"/>
    </xf>
    <xf numFmtId="0" fontId="134" fillId="28" borderId="48" xfId="304" applyFont="1" applyFill="1" applyBorder="1" applyAlignment="1" applyProtection="1">
      <alignment horizontal="left" vertical="center"/>
      <protection hidden="1"/>
    </xf>
    <xf numFmtId="0" fontId="132" fillId="0" borderId="48" xfId="304" applyFont="1" applyFill="1" applyBorder="1" applyAlignment="1" applyProtection="1">
      <alignment horizontal="left"/>
      <protection hidden="1"/>
    </xf>
    <xf numFmtId="0" fontId="134" fillId="28" borderId="94" xfId="304" applyFont="1" applyFill="1" applyBorder="1" applyAlignment="1" applyProtection="1">
      <alignment horizontal="left" vertical="center"/>
      <protection hidden="1"/>
    </xf>
    <xf numFmtId="0" fontId="134" fillId="0" borderId="91" xfId="304" applyFont="1" applyFill="1" applyBorder="1" applyAlignment="1" applyProtection="1">
      <alignment horizontal="left" vertical="center"/>
      <protection hidden="1"/>
    </xf>
    <xf numFmtId="0" fontId="134" fillId="28" borderId="95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Fill="1" applyBorder="1" applyAlignment="1">
      <alignment horizontal="left"/>
    </xf>
    <xf numFmtId="0" fontId="134" fillId="28" borderId="48" xfId="304" applyFont="1" applyFill="1" applyBorder="1" applyAlignment="1">
      <alignment horizontal="left"/>
    </xf>
    <xf numFmtId="0" fontId="28" fillId="0" borderId="55" xfId="0" applyFont="1" applyFill="1" applyBorder="1" applyAlignment="1" applyProtection="1">
      <alignment horizontal="right" vertical="center" wrapText="1"/>
      <protection locked="0"/>
    </xf>
    <xf numFmtId="0" fontId="60" fillId="25" borderId="0" xfId="0" applyFont="1" applyFill="1"/>
    <xf numFmtId="0" fontId="132" fillId="0" borderId="10" xfId="0" applyFont="1" applyBorder="1" applyAlignment="1" applyProtection="1">
      <alignment horizontal="left"/>
      <protection locked="0"/>
    </xf>
    <xf numFmtId="0" fontId="140" fillId="0" borderId="27" xfId="0" applyFont="1" applyBorder="1" applyAlignment="1">
      <alignment horizontal="center"/>
    </xf>
    <xf numFmtId="0" fontId="140" fillId="0" borderId="31" xfId="0" applyFont="1" applyBorder="1" applyAlignment="1">
      <alignment horizontal="center"/>
    </xf>
    <xf numFmtId="0" fontId="140" fillId="0" borderId="31" xfId="0" applyFont="1" applyBorder="1" applyAlignment="1">
      <alignment horizontal="center" vertical="center"/>
    </xf>
    <xf numFmtId="0" fontId="140" fillId="0" borderId="31" xfId="0" applyFont="1" applyBorder="1" applyAlignment="1" applyProtection="1">
      <alignment horizontal="center" vertical="center"/>
      <protection hidden="1"/>
    </xf>
    <xf numFmtId="0" fontId="140" fillId="0" borderId="38" xfId="0" applyFont="1" applyBorder="1" applyAlignment="1">
      <alignment horizontal="center"/>
    </xf>
    <xf numFmtId="0" fontId="140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132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39" fillId="0" borderId="93" xfId="304" applyFont="1" applyFill="1" applyBorder="1" applyAlignment="1" applyProtection="1">
      <alignment horizontal="left" vertical="center"/>
      <protection hidden="1"/>
    </xf>
    <xf numFmtId="0" fontId="139" fillId="0" borderId="93" xfId="304" applyFont="1" applyFill="1" applyBorder="1" applyAlignment="1">
      <alignment horizontal="left"/>
    </xf>
    <xf numFmtId="0" fontId="6" fillId="0" borderId="93" xfId="304" applyFont="1" applyFill="1" applyBorder="1" applyAlignment="1" applyProtection="1">
      <alignment horizontal="left"/>
      <protection hidden="1"/>
    </xf>
    <xf numFmtId="43" fontId="77" fillId="0" borderId="26" xfId="28" applyFont="1" applyFill="1" applyBorder="1" applyAlignment="1">
      <alignment horizontal="center" wrapText="1"/>
    </xf>
    <xf numFmtId="0" fontId="141" fillId="0" borderId="0" xfId="0" applyFont="1" applyAlignment="1">
      <alignment horizontal="left"/>
    </xf>
    <xf numFmtId="0" fontId="141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1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40" fillId="0" borderId="43" xfId="0" applyFont="1" applyBorder="1" applyAlignment="1">
      <alignment horizontal="left"/>
    </xf>
    <xf numFmtId="0" fontId="140" fillId="0" borderId="43" xfId="0" applyFont="1" applyBorder="1"/>
    <xf numFmtId="0" fontId="140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40" fillId="0" borderId="46" xfId="0" applyFont="1" applyBorder="1" applyAlignment="1">
      <alignment horizontal="left"/>
    </xf>
    <xf numFmtId="0" fontId="140" fillId="0" borderId="41" xfId="0" applyFont="1" applyBorder="1"/>
    <xf numFmtId="0" fontId="83" fillId="25" borderId="47" xfId="0" applyFont="1" applyFill="1" applyBorder="1" applyAlignment="1">
      <alignment horizontal="center"/>
    </xf>
    <xf numFmtId="0" fontId="140" fillId="0" borderId="16" xfId="0" applyFont="1" applyBorder="1"/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6" fillId="26" borderId="66" xfId="0" applyFont="1" applyFill="1" applyBorder="1" applyAlignment="1">
      <alignment vertical="center" wrapText="1"/>
    </xf>
    <xf numFmtId="0" fontId="118" fillId="26" borderId="66" xfId="0" applyFont="1" applyFill="1" applyBorder="1" applyAlignment="1">
      <alignment vertical="center" wrapText="1"/>
    </xf>
    <xf numFmtId="0" fontId="118" fillId="26" borderId="98" xfId="0" applyFont="1" applyFill="1" applyBorder="1" applyAlignment="1">
      <alignment horizontal="center" vertical="center" wrapText="1"/>
    </xf>
    <xf numFmtId="0" fontId="118" fillId="26" borderId="66" xfId="0" applyFont="1" applyFill="1" applyBorder="1" applyAlignment="1">
      <alignment horizontal="center" vertical="center" wrapText="1"/>
    </xf>
    <xf numFmtId="0" fontId="6" fillId="26" borderId="66" xfId="0" applyFont="1" applyFill="1" applyBorder="1" applyAlignment="1">
      <alignment horizontal="center" vertical="center" wrapText="1"/>
    </xf>
    <xf numFmtId="0" fontId="7" fillId="26" borderId="66" xfId="0" applyFont="1" applyFill="1" applyBorder="1" applyAlignment="1">
      <alignment horizontal="center" vertical="center" wrapText="1"/>
    </xf>
    <xf numFmtId="0" fontId="125" fillId="26" borderId="66" xfId="0" applyFont="1" applyFill="1" applyBorder="1" applyAlignment="1">
      <alignment horizontal="center" vertical="center" wrapText="1"/>
    </xf>
    <xf numFmtId="0" fontId="118" fillId="26" borderId="99" xfId="0" applyFont="1" applyFill="1" applyBorder="1" applyAlignment="1">
      <alignment horizontal="justify" vertical="center" wrapText="1"/>
    </xf>
    <xf numFmtId="0" fontId="118" fillId="26" borderId="53" xfId="0" applyFont="1" applyFill="1" applyBorder="1" applyAlignment="1">
      <alignment horizontal="justify" vertical="center" wrapText="1"/>
    </xf>
    <xf numFmtId="0" fontId="115" fillId="0" borderId="100" xfId="461" applyFont="1" applyBorder="1" applyAlignment="1">
      <alignment horizontal="center" vertical="center"/>
    </xf>
    <xf numFmtId="0" fontId="115" fillId="28" borderId="39" xfId="0" applyFont="1" applyFill="1" applyBorder="1"/>
    <xf numFmtId="0" fontId="118" fillId="26" borderId="99" xfId="0" applyFont="1" applyFill="1" applyBorder="1" applyAlignment="1">
      <alignment vertical="center" wrapText="1"/>
    </xf>
    <xf numFmtId="0" fontId="125" fillId="26" borderId="98" xfId="0" applyFont="1" applyFill="1" applyBorder="1" applyAlignment="1">
      <alignment horizontal="center" vertical="center" wrapText="1"/>
    </xf>
    <xf numFmtId="0" fontId="143" fillId="0" borderId="24" xfId="235" applyFont="1" applyFill="1" applyBorder="1" applyAlignment="1" applyProtection="1">
      <alignment vertical="center"/>
      <protection locked="0"/>
    </xf>
    <xf numFmtId="0" fontId="144" fillId="0" borderId="24" xfId="235" applyFont="1" applyBorder="1" applyAlignment="1" applyProtection="1">
      <alignment vertical="center"/>
      <protection locked="0"/>
    </xf>
    <xf numFmtId="0" fontId="15" fillId="0" borderId="23" xfId="235" applyFont="1" applyFill="1" applyBorder="1" applyAlignment="1" applyProtection="1">
      <alignment vertical="center"/>
      <protection locked="0"/>
    </xf>
    <xf numFmtId="0" fontId="15" fillId="0" borderId="24" xfId="235" applyFont="1" applyFill="1" applyBorder="1" applyAlignment="1" applyProtection="1">
      <alignment vertical="center"/>
      <protection locked="0"/>
    </xf>
    <xf numFmtId="0" fontId="15" fillId="0" borderId="25" xfId="235" applyFont="1" applyFill="1" applyBorder="1" applyAlignment="1" applyProtection="1">
      <alignment vertical="center"/>
      <protection locked="0"/>
    </xf>
    <xf numFmtId="43" fontId="77" fillId="25" borderId="26" xfId="28" applyFont="1" applyFill="1" applyBorder="1" applyAlignment="1">
      <alignment horizontal="center" vertical="top"/>
    </xf>
    <xf numFmtId="0" fontId="18" fillId="25" borderId="0" xfId="0" applyFont="1" applyFill="1" applyAlignment="1" applyProtection="1">
      <alignment vertical="center"/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4" fillId="0" borderId="39" xfId="0" applyFont="1" applyBorder="1"/>
    <xf numFmtId="0" fontId="84" fillId="0" borderId="39" xfId="0" applyFont="1" applyBorder="1" applyAlignment="1">
      <alignment horizontal="center"/>
    </xf>
    <xf numFmtId="0" fontId="77" fillId="25" borderId="26" xfId="0" applyFont="1" applyFill="1" applyBorder="1" applyAlignment="1">
      <alignment horizontal="center" vertical="top"/>
    </xf>
    <xf numFmtId="0" fontId="134" fillId="0" borderId="0" xfId="0" applyFont="1" applyAlignment="1">
      <alignment horizontal="left" vertical="center"/>
    </xf>
    <xf numFmtId="0" fontId="77" fillId="25" borderId="28" xfId="0" applyFont="1" applyFill="1" applyBorder="1" applyAlignment="1">
      <alignment horizontal="center" vertical="top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34" fillId="0" borderId="96" xfId="0" applyFont="1" applyBorder="1" applyAlignment="1">
      <alignment horizontal="left" vertical="center"/>
    </xf>
    <xf numFmtId="0" fontId="134" fillId="0" borderId="97" xfId="0" applyFont="1" applyBorder="1" applyAlignment="1">
      <alignment horizontal="left" vertical="center"/>
    </xf>
    <xf numFmtId="0" fontId="134" fillId="0" borderId="76" xfId="0" applyFont="1" applyBorder="1" applyAlignment="1">
      <alignment horizontal="left" vertical="center"/>
    </xf>
    <xf numFmtId="0" fontId="134" fillId="0" borderId="74" xfId="0" applyFont="1" applyBorder="1" applyAlignment="1">
      <alignment horizontal="left" vertical="center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15" fillId="0" borderId="62" xfId="0" applyFont="1" applyBorder="1" applyAlignment="1">
      <alignment horizontal="left"/>
    </xf>
    <xf numFmtId="0" fontId="15" fillId="0" borderId="78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15" fillId="0" borderId="62" xfId="0" applyFont="1" applyFill="1" applyBorder="1" applyAlignment="1">
      <alignment horizontal="center"/>
    </xf>
    <xf numFmtId="0" fontId="15" fillId="0" borderId="7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36" fillId="0" borderId="62" xfId="0" applyFont="1" applyFill="1" applyBorder="1" applyAlignment="1">
      <alignment horizontal="center"/>
    </xf>
    <xf numFmtId="0" fontId="36" fillId="0" borderId="78" xfId="0" applyFont="1" applyFill="1" applyBorder="1" applyAlignment="1">
      <alignment horizontal="center"/>
    </xf>
    <xf numFmtId="0" fontId="36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34" fillId="0" borderId="0" xfId="0" applyFont="1" applyAlignment="1">
      <alignment horizontal="left" vertic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/>
    <cellStyle name="20% - Accent4 2" xfId="2"/>
    <cellStyle name="20% - Accent5 2" xfId="3"/>
    <cellStyle name="20% - Accent6 2" xfId="4"/>
    <cellStyle name="40% - Accent1 2" xfId="5"/>
    <cellStyle name="40% - Accent2 2" xfId="6"/>
    <cellStyle name="40% - Accent3 2" xfId="7"/>
    <cellStyle name="40% - Accent4 2" xfId="8"/>
    <cellStyle name="40% - Accent5 2" xfId="9"/>
    <cellStyle name="40% - Accent6 2" xfId="10"/>
    <cellStyle name="60% - Accent1 2" xfId="11"/>
    <cellStyle name="60% - Accent2 2" xfId="12"/>
    <cellStyle name="60% - Accent3 2" xfId="13"/>
    <cellStyle name="60% - Accent4 2" xfId="14"/>
    <cellStyle name="60% - Accent5 2" xfId="15"/>
    <cellStyle name="60% - Accent6 2" xfId="16"/>
    <cellStyle name="Accent1 2" xfId="17"/>
    <cellStyle name="Accent2 2" xfId="18"/>
    <cellStyle name="Accent3 2" xfId="19"/>
    <cellStyle name="Accent4 2" xfId="20"/>
    <cellStyle name="Accent5 2" xfId="21"/>
    <cellStyle name="Accent6 2" xfId="22"/>
    <cellStyle name="Bad 2" xfId="23"/>
    <cellStyle name="Calculation 2" xfId="24"/>
    <cellStyle name="Calculation 2 2" xfId="25"/>
    <cellStyle name="Calculation 2_CKDL_LK" xfId="26"/>
    <cellStyle name="Check Cell 2" xfId="27"/>
    <cellStyle name="Comma" xfId="28" builtinId="3"/>
    <cellStyle name="Comma 10" xfId="29"/>
    <cellStyle name="Comma 10 2" xfId="30"/>
    <cellStyle name="Comma 10 2 2" xfId="239"/>
    <cellStyle name="Comma 10 2 3" xfId="238"/>
    <cellStyle name="Comma 10 3" xfId="31"/>
    <cellStyle name="Comma 10 3 2" xfId="241"/>
    <cellStyle name="Comma 10 3 3" xfId="240"/>
    <cellStyle name="Comma 10 4" xfId="242"/>
    <cellStyle name="Comma 10 5" xfId="237"/>
    <cellStyle name="Comma 11" xfId="32"/>
    <cellStyle name="Comma 11 2" xfId="33"/>
    <cellStyle name="Comma 11 2 2" xfId="244"/>
    <cellStyle name="Comma 11 3" xfId="245"/>
    <cellStyle name="Comma 11 4" xfId="243"/>
    <cellStyle name="Comma 12" xfId="34"/>
    <cellStyle name="Comma 12 2" xfId="35"/>
    <cellStyle name="Comma 12 2 2" xfId="247"/>
    <cellStyle name="Comma 12 3" xfId="36"/>
    <cellStyle name="Comma 12 3 2" xfId="248"/>
    <cellStyle name="Comma 12 4" xfId="249"/>
    <cellStyle name="Comma 12 5" xfId="246"/>
    <cellStyle name="Comma 13" xfId="37"/>
    <cellStyle name="Comma 13 2" xfId="38"/>
    <cellStyle name="Comma 13 2 2" xfId="462"/>
    <cellStyle name="Comma 13 3" xfId="250"/>
    <cellStyle name="Comma 14" xfId="39"/>
    <cellStyle name="Comma 14 2" xfId="40"/>
    <cellStyle name="Comma 14 3" xfId="251"/>
    <cellStyle name="Comma 15" xfId="41"/>
    <cellStyle name="Comma 2" xfId="42"/>
    <cellStyle name="Comma 3" xfId="43"/>
    <cellStyle name="Comma 3 2" xfId="44"/>
    <cellStyle name="Comma 3 2 2" xfId="254"/>
    <cellStyle name="Comma 3 2 3" xfId="253"/>
    <cellStyle name="Comma 3 3" xfId="45"/>
    <cellStyle name="Comma 3 3 2" xfId="256"/>
    <cellStyle name="Comma 3 3 3" xfId="255"/>
    <cellStyle name="Comma 3 4" xfId="257"/>
    <cellStyle name="Comma 3 5" xfId="252"/>
    <cellStyle name="Comma 4" xfId="46"/>
    <cellStyle name="Comma 4 2" xfId="259"/>
    <cellStyle name="Comma 4 3" xfId="258"/>
    <cellStyle name="Comma 5" xfId="47"/>
    <cellStyle name="Comma 5 2" xfId="48"/>
    <cellStyle name="Comma 5 2 2" xfId="262"/>
    <cellStyle name="Comma 5 2 3" xfId="261"/>
    <cellStyle name="Comma 5 3" xfId="263"/>
    <cellStyle name="Comma 5 4" xfId="260"/>
    <cellStyle name="Comma 6" xfId="49"/>
    <cellStyle name="Comma 6 2" xfId="50"/>
    <cellStyle name="Comma 6 2 2" xfId="51"/>
    <cellStyle name="Comma 6 2 2 2" xfId="267"/>
    <cellStyle name="Comma 6 2 2 3" xfId="266"/>
    <cellStyle name="Comma 6 2 3" xfId="52"/>
    <cellStyle name="Comma 6 2 3 2" xfId="269"/>
    <cellStyle name="Comma 6 2 3 3" xfId="268"/>
    <cellStyle name="Comma 6 2 4" xfId="270"/>
    <cellStyle name="Comma 6 2 5" xfId="265"/>
    <cellStyle name="Comma 6 3" xfId="53"/>
    <cellStyle name="Comma 6 3 2" xfId="272"/>
    <cellStyle name="Comma 6 3 3" xfId="271"/>
    <cellStyle name="Comma 6 4" xfId="273"/>
    <cellStyle name="Comma 6 5" xfId="264"/>
    <cellStyle name="Comma 7" xfId="54"/>
    <cellStyle name="Comma 7 2" xfId="55"/>
    <cellStyle name="Comma 7 2 2" xfId="276"/>
    <cellStyle name="Comma 7 2 3" xfId="275"/>
    <cellStyle name="Comma 7 3" xfId="277"/>
    <cellStyle name="Comma 7 4" xfId="274"/>
    <cellStyle name="Comma 8" xfId="56"/>
    <cellStyle name="Comma 8 2" xfId="57"/>
    <cellStyle name="Comma 8 2 2" xfId="280"/>
    <cellStyle name="Comma 8 2 3" xfId="279"/>
    <cellStyle name="Comma 8 3" xfId="281"/>
    <cellStyle name="Comma 8 4" xfId="278"/>
    <cellStyle name="Comma 9" xfId="58"/>
    <cellStyle name="Comma 9 2" xfId="59"/>
    <cellStyle name="Comma 9 2 2" xfId="284"/>
    <cellStyle name="Comma 9 2 3" xfId="283"/>
    <cellStyle name="Comma 9 3" xfId="60"/>
    <cellStyle name="Comma 9 3 2" xfId="286"/>
    <cellStyle name="Comma 9 3 3" xfId="285"/>
    <cellStyle name="Comma 9 4" xfId="287"/>
    <cellStyle name="Comma 9 5" xfId="282"/>
    <cellStyle name="Explanatory Text 2" xfId="61"/>
    <cellStyle name="Good 2" xfId="62"/>
    <cellStyle name="Heading 1 2" xfId="63"/>
    <cellStyle name="Heading 2 2" xfId="64"/>
    <cellStyle name="Heading 3 2" xfId="65"/>
    <cellStyle name="Heading 3 2 2" xfId="66"/>
    <cellStyle name="Heading 3 2 2 2" xfId="67"/>
    <cellStyle name="Heading 3 2 2_CKDL_LK" xfId="68"/>
    <cellStyle name="Heading 3 2 3" xfId="69"/>
    <cellStyle name="Heading 3 2 3 2" xfId="70"/>
    <cellStyle name="Heading 3 2 3_CKDL_LK" xfId="71"/>
    <cellStyle name="Heading 3 2 4" xfId="72"/>
    <cellStyle name="Heading 3 2 4 2" xfId="73"/>
    <cellStyle name="Heading 3 2 4_CKDL_LK" xfId="74"/>
    <cellStyle name="Heading 3 2 5" xfId="75"/>
    <cellStyle name="Heading 3 2 5 2" xfId="76"/>
    <cellStyle name="Heading 3 2 5_CKDL_LK" xfId="77"/>
    <cellStyle name="Heading 3 2 6" xfId="78"/>
    <cellStyle name="Heading 3 2 7" xfId="79"/>
    <cellStyle name="Heading 3 2_CKDL_LK" xfId="80"/>
    <cellStyle name="Heading 4 2" xfId="81"/>
    <cellStyle name="Hyperlink 2" xfId="82"/>
    <cellStyle name="Hyperlink 2 10" xfId="83"/>
    <cellStyle name="Hyperlink 2 2" xfId="84"/>
    <cellStyle name="Hyperlink 2 3" xfId="85"/>
    <cellStyle name="Hyperlink 2 4" xfId="86"/>
    <cellStyle name="Hyperlink 2 5" xfId="87"/>
    <cellStyle name="Hyperlink 2 6" xfId="88"/>
    <cellStyle name="Hyperlink 2 7" xfId="89"/>
    <cellStyle name="Hyperlink 2 8" xfId="90"/>
    <cellStyle name="Hyperlink 2 9" xfId="91"/>
    <cellStyle name="Hyperlink 3" xfId="92"/>
    <cellStyle name="Hyperlink 4" xfId="93"/>
    <cellStyle name="Input 2" xfId="94"/>
    <cellStyle name="Input 2 2" xfId="95"/>
    <cellStyle name="Input 2_CKDL_LK" xfId="96"/>
    <cellStyle name="Linked Cell 2" xfId="97"/>
    <cellStyle name="Neutral 2" xfId="98"/>
    <cellStyle name="Normal" xfId="0" builtinId="0"/>
    <cellStyle name="Normal 10" xfId="99"/>
    <cellStyle name="Normal 10 2" xfId="100"/>
    <cellStyle name="Normal 10 2 2" xfId="289"/>
    <cellStyle name="Normal 10 2 3" xfId="463"/>
    <cellStyle name="Normal 10 2 4" xfId="498"/>
    <cellStyle name="Normal 10 3" xfId="101"/>
    <cellStyle name="Normal 10 3 2" xfId="290"/>
    <cellStyle name="Normal 10 3 3" xfId="464"/>
    <cellStyle name="Normal 10 3 4" xfId="499"/>
    <cellStyle name="Normal 10 4" xfId="288"/>
    <cellStyle name="Normal 11" xfId="102"/>
    <cellStyle name="Normal 11 2" xfId="103"/>
    <cellStyle name="Normal 11 2 2" xfId="292"/>
    <cellStyle name="Normal 11 2 3" xfId="465"/>
    <cellStyle name="Normal 11 2 4" xfId="500"/>
    <cellStyle name="Normal 11 3" xfId="104"/>
    <cellStyle name="Normal 11 3 2" xfId="293"/>
    <cellStyle name="Normal 11 3 3" xfId="466"/>
    <cellStyle name="Normal 11 3 4" xfId="501"/>
    <cellStyle name="Normal 11 4" xfId="291"/>
    <cellStyle name="Normal 12" xfId="105"/>
    <cellStyle name="Normal 12 2" xfId="106"/>
    <cellStyle name="Normal 12 2 2" xfId="295"/>
    <cellStyle name="Normal 12 2 3" xfId="467"/>
    <cellStyle name="Normal 12 2 4" xfId="502"/>
    <cellStyle name="Normal 12 3" xfId="107"/>
    <cellStyle name="Normal 12 3 2" xfId="296"/>
    <cellStyle name="Normal 12 3 3" xfId="468"/>
    <cellStyle name="Normal 12 3 4" xfId="503"/>
    <cellStyle name="Normal 12 4" xfId="294"/>
    <cellStyle name="Normal 13" xfId="108"/>
    <cellStyle name="Normal 13 2" xfId="109"/>
    <cellStyle name="Normal 13 2 2" xfId="298"/>
    <cellStyle name="Normal 13 2 3" xfId="469"/>
    <cellStyle name="Normal 13 2 4" xfId="504"/>
    <cellStyle name="Normal 13 3" xfId="110"/>
    <cellStyle name="Normal 13 3 2" xfId="299"/>
    <cellStyle name="Normal 13 3 3" xfId="470"/>
    <cellStyle name="Normal 13 3 4" xfId="505"/>
    <cellStyle name="Normal 13 4" xfId="297"/>
    <cellStyle name="Normal 14" xfId="111"/>
    <cellStyle name="Normal 14 2" xfId="112"/>
    <cellStyle name="Normal 14 2 2" xfId="301"/>
    <cellStyle name="Normal 14 2 3" xfId="471"/>
    <cellStyle name="Normal 14 2 4" xfId="506"/>
    <cellStyle name="Normal 14 3" xfId="113"/>
    <cellStyle name="Normal 14 3 2" xfId="302"/>
    <cellStyle name="Normal 14 3 3" xfId="472"/>
    <cellStyle name="Normal 14 3 4" xfId="507"/>
    <cellStyle name="Normal 14 4" xfId="300"/>
    <cellStyle name="Normal 15" xfId="114"/>
    <cellStyle name="Normal 15 10" xfId="115"/>
    <cellStyle name="Normal 15 10 2" xfId="304"/>
    <cellStyle name="Normal 15 10 3" xfId="303"/>
    <cellStyle name="Normal 15 11" xfId="116"/>
    <cellStyle name="Normal 15 11 2" xfId="306"/>
    <cellStyle name="Normal 15 11 3" xfId="305"/>
    <cellStyle name="Normal 15 12" xfId="117"/>
    <cellStyle name="Normal 15 12 2" xfId="308"/>
    <cellStyle name="Normal 15 12 3" xfId="307"/>
    <cellStyle name="Normal 15 13" xfId="118"/>
    <cellStyle name="Normal 15 13 2" xfId="310"/>
    <cellStyle name="Normal 15 13 3" xfId="309"/>
    <cellStyle name="Normal 15 14" xfId="236"/>
    <cellStyle name="Normal 15 2" xfId="119"/>
    <cellStyle name="Normal 15 2 2" xfId="120"/>
    <cellStyle name="Normal 15 2 2 2" xfId="313"/>
    <cellStyle name="Normal 15 2 2 3" xfId="312"/>
    <cellStyle name="Normal 15 2 3" xfId="314"/>
    <cellStyle name="Normal 15 2 4" xfId="311"/>
    <cellStyle name="Normal 15 3" xfId="121"/>
    <cellStyle name="Normal 15 3 2" xfId="122"/>
    <cellStyle name="Normal 15 3 2 2" xfId="317"/>
    <cellStyle name="Normal 15 3 2 3" xfId="316"/>
    <cellStyle name="Normal 15 3 3" xfId="318"/>
    <cellStyle name="Normal 15 3 4" xfId="315"/>
    <cellStyle name="Normal 15 4" xfId="123"/>
    <cellStyle name="Normal 15 4 2" xfId="320"/>
    <cellStyle name="Normal 15 4 3" xfId="319"/>
    <cellStyle name="Normal 15 5" xfId="124"/>
    <cellStyle name="Normal 15 5 2" xfId="322"/>
    <cellStyle name="Normal 15 5 3" xfId="321"/>
    <cellStyle name="Normal 15 6" xfId="125"/>
    <cellStyle name="Normal 15 6 2" xfId="324"/>
    <cellStyle name="Normal 15 6 3" xfId="323"/>
    <cellStyle name="Normal 15 7" xfId="126"/>
    <cellStyle name="Normal 15 7 2" xfId="326"/>
    <cellStyle name="Normal 15 7 3" xfId="325"/>
    <cellStyle name="Normal 15 8" xfId="127"/>
    <cellStyle name="Normal 15 8 2" xfId="328"/>
    <cellStyle name="Normal 15 8 3" xfId="327"/>
    <cellStyle name="Normal 15 9" xfId="128"/>
    <cellStyle name="Normal 15 9 2" xfId="330"/>
    <cellStyle name="Normal 15 9 3" xfId="329"/>
    <cellStyle name="Normal 16" xfId="235"/>
    <cellStyle name="Normal 16 2" xfId="129"/>
    <cellStyle name="Normal 16 2 2" xfId="331"/>
    <cellStyle name="Normal 16 2 3" xfId="473"/>
    <cellStyle name="Normal 16 2 4" xfId="508"/>
    <cellStyle name="Normal 16 3" xfId="130"/>
    <cellStyle name="Normal 16 3 2" xfId="332"/>
    <cellStyle name="Normal 16 3 3" xfId="474"/>
    <cellStyle name="Normal 16 3 4" xfId="509"/>
    <cellStyle name="Normal 17" xfId="131"/>
    <cellStyle name="Normal 17 2" xfId="132"/>
    <cellStyle name="Normal 17 2 2" xfId="335"/>
    <cellStyle name="Normal 17 2 3" xfId="334"/>
    <cellStyle name="Normal 17 3" xfId="133"/>
    <cellStyle name="Normal 17 3 2" xfId="337"/>
    <cellStyle name="Normal 17 3 3" xfId="336"/>
    <cellStyle name="Normal 17 4" xfId="338"/>
    <cellStyle name="Normal 17 5" xfId="333"/>
    <cellStyle name="Normal 18" xfId="461"/>
    <cellStyle name="Normal 18 2" xfId="134"/>
    <cellStyle name="Normal 18 2 2" xfId="339"/>
    <cellStyle name="Normal 18 2 3" xfId="475"/>
    <cellStyle name="Normal 18 2 4" xfId="510"/>
    <cellStyle name="Normal 18 3" xfId="135"/>
    <cellStyle name="Normal 18 3 2" xfId="341"/>
    <cellStyle name="Normal 18 3 3" xfId="340"/>
    <cellStyle name="Normal 19 2" xfId="136"/>
    <cellStyle name="Normal 19 2 2" xfId="342"/>
    <cellStyle name="Normal 19 2 3" xfId="476"/>
    <cellStyle name="Normal 19 2 4" xfId="511"/>
    <cellStyle name="Normal 2" xfId="137"/>
    <cellStyle name="Normal 2 2" xfId="138"/>
    <cellStyle name="Normal 2 2 10" xfId="139"/>
    <cellStyle name="Normal 2 2 10 2" xfId="345"/>
    <cellStyle name="Normal 2 2 10 3" xfId="344"/>
    <cellStyle name="Normal 2 2 11" xfId="346"/>
    <cellStyle name="Normal 2 2 12" xfId="343"/>
    <cellStyle name="Normal 2 2 2" xfId="140"/>
    <cellStyle name="Normal 2 2 2 2" xfId="141"/>
    <cellStyle name="Normal 2 2 2 2 2" xfId="142"/>
    <cellStyle name="Normal 2 2 2 2 2 2" xfId="349"/>
    <cellStyle name="Normal 2 2 2 2 2 3" xfId="348"/>
    <cellStyle name="Normal 2 2 2 2 3" xfId="143"/>
    <cellStyle name="Normal 2 2 2 2 4" xfId="350"/>
    <cellStyle name="Normal 2 2 2 2 5" xfId="347"/>
    <cellStyle name="Normal 2 2 3" xfId="144"/>
    <cellStyle name="Normal 2 2 3 2" xfId="352"/>
    <cellStyle name="Normal 2 2 3 3" xfId="351"/>
    <cellStyle name="Normal 2 2 4" xfId="145"/>
    <cellStyle name="Normal 2 2 4 2" xfId="354"/>
    <cellStyle name="Normal 2 2 4 3" xfId="353"/>
    <cellStyle name="Normal 2 2 5" xfId="146"/>
    <cellStyle name="Normal 2 2 5 2" xfId="356"/>
    <cellStyle name="Normal 2 2 5 3" xfId="355"/>
    <cellStyle name="Normal 2 2 6" xfId="147"/>
    <cellStyle name="Normal 2 2 6 2" xfId="358"/>
    <cellStyle name="Normal 2 2 6 3" xfId="357"/>
    <cellStyle name="Normal 2 2 7" xfId="148"/>
    <cellStyle name="Normal 2 2 7 2" xfId="360"/>
    <cellStyle name="Normal 2 2 7 3" xfId="359"/>
    <cellStyle name="Normal 2 2 8" xfId="149"/>
    <cellStyle name="Normal 2 2 8 2" xfId="362"/>
    <cellStyle name="Normal 2 2 8 3" xfId="361"/>
    <cellStyle name="Normal 2 2 9" xfId="150"/>
    <cellStyle name="Normal 2 2 9 2" xfId="364"/>
    <cellStyle name="Normal 2 2 9 3" xfId="363"/>
    <cellStyle name="Normal 20" xfId="151"/>
    <cellStyle name="Normal 20 2" xfId="152"/>
    <cellStyle name="Normal 20 2 2" xfId="366"/>
    <cellStyle name="Normal 20 2 3" xfId="477"/>
    <cellStyle name="Normal 20 2 4" xfId="512"/>
    <cellStyle name="Normal 20 3" xfId="365"/>
    <cellStyle name="Normal 21" xfId="153"/>
    <cellStyle name="Normal 21 2" xfId="154"/>
    <cellStyle name="Normal 21 2 2" xfId="368"/>
    <cellStyle name="Normal 21 2 3" xfId="478"/>
    <cellStyle name="Normal 21 2 4" xfId="513"/>
    <cellStyle name="Normal 21 3" xfId="367"/>
    <cellStyle name="Normal 22" xfId="155"/>
    <cellStyle name="Normal 22 2" xfId="156"/>
    <cellStyle name="Normal 22 2 2" xfId="370"/>
    <cellStyle name="Normal 22 2 3" xfId="479"/>
    <cellStyle name="Normal 22 2 4" xfId="514"/>
    <cellStyle name="Normal 22 3" xfId="369"/>
    <cellStyle name="Normal 23 2" xfId="157"/>
    <cellStyle name="Normal 23 2 2" xfId="371"/>
    <cellStyle name="Normal 23 2 3" xfId="480"/>
    <cellStyle name="Normal 23 2 4" xfId="515"/>
    <cellStyle name="Normal 24 2" xfId="158"/>
    <cellStyle name="Normal 24 2 2" xfId="372"/>
    <cellStyle name="Normal 24 2 3" xfId="481"/>
    <cellStyle name="Normal 24 2 4" xfId="516"/>
    <cellStyle name="Normal 26 2" xfId="159"/>
    <cellStyle name="Normal 26 2 2" xfId="373"/>
    <cellStyle name="Normal 26 2 3" xfId="482"/>
    <cellStyle name="Normal 26 2 4" xfId="517"/>
    <cellStyle name="Normal 27 2" xfId="160"/>
    <cellStyle name="Normal 27 2 2" xfId="374"/>
    <cellStyle name="Normal 27 2 3" xfId="483"/>
    <cellStyle name="Normal 27 2 4" xfId="518"/>
    <cellStyle name="Normal 28 2" xfId="161"/>
    <cellStyle name="Normal 28 2 2" xfId="375"/>
    <cellStyle name="Normal 28 2 3" xfId="484"/>
    <cellStyle name="Normal 28 2 4" xfId="519"/>
    <cellStyle name="Normal 3" xfId="162"/>
    <cellStyle name="Normal 3 10" xfId="163"/>
    <cellStyle name="Normal 3 10 2" xfId="377"/>
    <cellStyle name="Normal 3 10 3" xfId="485"/>
    <cellStyle name="Normal 3 10 4" xfId="520"/>
    <cellStyle name="Normal 3 11" xfId="164"/>
    <cellStyle name="Normal 3 11 2" xfId="378"/>
    <cellStyle name="Normal 3 11 3" xfId="486"/>
    <cellStyle name="Normal 3 11 4" xfId="521"/>
    <cellStyle name="Normal 3 12" xfId="376"/>
    <cellStyle name="Normal 3 2" xfId="165"/>
    <cellStyle name="Normal 3 2 2" xfId="379"/>
    <cellStyle name="Normal 3 3" xfId="166"/>
    <cellStyle name="Normal 3 3 2" xfId="167"/>
    <cellStyle name="Normal 3 3 2 2" xfId="168"/>
    <cellStyle name="Normal 3 3 2 2 2" xfId="381"/>
    <cellStyle name="Normal 3 3 2 2 3" xfId="488"/>
    <cellStyle name="Normal 3 3 2 2 4" xfId="523"/>
    <cellStyle name="Normal 3 3 2 3" xfId="169"/>
    <cellStyle name="Normal 3 3 2 3 2" xfId="382"/>
    <cellStyle name="Normal 3 3 2 3 3" xfId="489"/>
    <cellStyle name="Normal 3 3 2 3 4" xfId="524"/>
    <cellStyle name="Normal 3 3 2 4" xfId="170"/>
    <cellStyle name="Normal 3 3 2 5" xfId="380"/>
    <cellStyle name="Normal 3 3 3" xfId="171"/>
    <cellStyle name="Normal 3 3 4" xfId="172"/>
    <cellStyle name="Normal 3 3 5" xfId="173"/>
    <cellStyle name="Normal 3 3 6" xfId="487"/>
    <cellStyle name="Normal 3 3 7" xfId="522"/>
    <cellStyle name="Normal 3 4" xfId="174"/>
    <cellStyle name="Normal 3 4 2" xfId="383"/>
    <cellStyle name="Normal 3 4 3" xfId="490"/>
    <cellStyle name="Normal 3 4 4" xfId="525"/>
    <cellStyle name="Normal 3 5" xfId="175"/>
    <cellStyle name="Normal 3 5 2" xfId="384"/>
    <cellStyle name="Normal 3 5 3" xfId="491"/>
    <cellStyle name="Normal 3 5 4" xfId="526"/>
    <cellStyle name="Normal 3 6" xfId="176"/>
    <cellStyle name="Normal 3 6 2" xfId="385"/>
    <cellStyle name="Normal 3 6 3" xfId="492"/>
    <cellStyle name="Normal 3 6 4" xfId="527"/>
    <cellStyle name="Normal 3 7" xfId="177"/>
    <cellStyle name="Normal 3 7 2" xfId="386"/>
    <cellStyle name="Normal 3 7 3" xfId="493"/>
    <cellStyle name="Normal 3 7 4" xfId="528"/>
    <cellStyle name="Normal 3 8" xfId="178"/>
    <cellStyle name="Normal 3 8 2" xfId="387"/>
    <cellStyle name="Normal 3 8 3" xfId="494"/>
    <cellStyle name="Normal 3 8 4" xfId="529"/>
    <cellStyle name="Normal 3 9" xfId="179"/>
    <cellStyle name="Normal 3 9 2" xfId="388"/>
    <cellStyle name="Normal 3 9 3" xfId="495"/>
    <cellStyle name="Normal 3 9 4" xfId="530"/>
    <cellStyle name="Normal 3_CKDL_LK" xfId="180"/>
    <cellStyle name="Normal 4" xfId="181"/>
    <cellStyle name="Normal 4 10" xfId="182"/>
    <cellStyle name="Normal 4 10 2" xfId="391"/>
    <cellStyle name="Normal 4 10 3" xfId="390"/>
    <cellStyle name="Normal 4 11" xfId="392"/>
    <cellStyle name="Normal 4 12" xfId="389"/>
    <cellStyle name="Normal 4 2" xfId="183"/>
    <cellStyle name="Normal 4 2 2" xfId="394"/>
    <cellStyle name="Normal 4 2 3" xfId="393"/>
    <cellStyle name="Normal 4 3" xfId="184"/>
    <cellStyle name="Normal 4 3 2" xfId="396"/>
    <cellStyle name="Normal 4 3 3" xfId="395"/>
    <cellStyle name="Normal 4 4" xfId="185"/>
    <cellStyle name="Normal 4 4 2" xfId="398"/>
    <cellStyle name="Normal 4 4 3" xfId="397"/>
    <cellStyle name="Normal 4 5" xfId="186"/>
    <cellStyle name="Normal 4 5 2" xfId="400"/>
    <cellStyle name="Normal 4 5 3" xfId="399"/>
    <cellStyle name="Normal 4 6" xfId="187"/>
    <cellStyle name="Normal 4 6 2" xfId="402"/>
    <cellStyle name="Normal 4 6 3" xfId="401"/>
    <cellStyle name="Normal 4 7" xfId="188"/>
    <cellStyle name="Normal 4 7 2" xfId="404"/>
    <cellStyle name="Normal 4 7 3" xfId="403"/>
    <cellStyle name="Normal 4 8" xfId="189"/>
    <cellStyle name="Normal 4 8 2" xfId="406"/>
    <cellStyle name="Normal 4 8 3" xfId="405"/>
    <cellStyle name="Normal 4 9" xfId="190"/>
    <cellStyle name="Normal 4 9 2" xfId="408"/>
    <cellStyle name="Normal 4 9 3" xfId="407"/>
    <cellStyle name="Normal 5" xfId="191"/>
    <cellStyle name="Normal 5 2" xfId="409"/>
    <cellStyle name="Normal 6" xfId="192"/>
    <cellStyle name="Normal 6 2" xfId="410"/>
    <cellStyle name="Normal 7" xfId="193"/>
    <cellStyle name="Normal 7 10" xfId="194"/>
    <cellStyle name="Normal 7 10 2" xfId="195"/>
    <cellStyle name="Normal 7 10 2 2" xfId="413"/>
    <cellStyle name="Normal 7 10 3" xfId="412"/>
    <cellStyle name="Normal 7 11" xfId="196"/>
    <cellStyle name="Normal 7 11 2" xfId="415"/>
    <cellStyle name="Normal 7 11 3" xfId="414"/>
    <cellStyle name="Normal 7 12" xfId="197"/>
    <cellStyle name="Normal 7 12 2" xfId="417"/>
    <cellStyle name="Normal 7 12 3" xfId="416"/>
    <cellStyle name="Normal 7 13" xfId="198"/>
    <cellStyle name="Normal 7 13 2" xfId="419"/>
    <cellStyle name="Normal 7 13 3" xfId="418"/>
    <cellStyle name="Normal 7 14" xfId="199"/>
    <cellStyle name="Normal 7 14 2" xfId="421"/>
    <cellStyle name="Normal 7 14 3" xfId="420"/>
    <cellStyle name="Normal 7 15" xfId="200"/>
    <cellStyle name="Normal 7 15 2" xfId="423"/>
    <cellStyle name="Normal 7 15 3" xfId="422"/>
    <cellStyle name="Normal 7 16" xfId="201"/>
    <cellStyle name="Normal 7 16 2" xfId="424"/>
    <cellStyle name="Normal 7 17" xfId="411"/>
    <cellStyle name="Normal 7 2" xfId="202"/>
    <cellStyle name="Normal 7 2 2" xfId="203"/>
    <cellStyle name="Normal 7 2 2 2" xfId="427"/>
    <cellStyle name="Normal 7 2 2 3" xfId="426"/>
    <cellStyle name="Normal 7 2 3" xfId="204"/>
    <cellStyle name="Normal 7 2 3 2" xfId="429"/>
    <cellStyle name="Normal 7 2 3 3" xfId="428"/>
    <cellStyle name="Normal 7 2 4" xfId="430"/>
    <cellStyle name="Normal 7 2 5" xfId="425"/>
    <cellStyle name="Normal 7 3" xfId="205"/>
    <cellStyle name="Normal 7 3 2" xfId="432"/>
    <cellStyle name="Normal 7 3 3" xfId="431"/>
    <cellStyle name="Normal 7 4" xfId="206"/>
    <cellStyle name="Normal 7 4 2" xfId="207"/>
    <cellStyle name="Normal 7 4 2 2" xfId="435"/>
    <cellStyle name="Normal 7 4 2 3" xfId="434"/>
    <cellStyle name="Normal 7 4 3" xfId="436"/>
    <cellStyle name="Normal 7 4 4" xfId="433"/>
    <cellStyle name="Normal 7 5" xfId="208"/>
    <cellStyle name="Normal 7 5 2" xfId="209"/>
    <cellStyle name="Normal 7 5 2 2" xfId="439"/>
    <cellStyle name="Normal 7 5 2 3" xfId="438"/>
    <cellStyle name="Normal 7 5 3" xfId="440"/>
    <cellStyle name="Normal 7 5 4" xfId="437"/>
    <cellStyle name="Normal 7 6" xfId="210"/>
    <cellStyle name="Normal 7 6 2" xfId="442"/>
    <cellStyle name="Normal 7 6 3" xfId="441"/>
    <cellStyle name="Normal 7 7" xfId="211"/>
    <cellStyle name="Normal 7 7 2" xfId="444"/>
    <cellStyle name="Normal 7 7 3" xfId="443"/>
    <cellStyle name="Normal 7 8" xfId="212"/>
    <cellStyle name="Normal 7 8 2" xfId="446"/>
    <cellStyle name="Normal 7 8 3" xfId="445"/>
    <cellStyle name="Normal 7 9" xfId="213"/>
    <cellStyle name="Normal 7 9 2" xfId="448"/>
    <cellStyle name="Normal 7 9 3" xfId="447"/>
    <cellStyle name="Normal 8" xfId="214"/>
    <cellStyle name="Normal 9" xfId="215"/>
    <cellStyle name="Normal 9 2" xfId="216"/>
    <cellStyle name="Normal 9 2 2" xfId="450"/>
    <cellStyle name="Normal 9 2 3" xfId="496"/>
    <cellStyle name="Normal 9 2 4" xfId="531"/>
    <cellStyle name="Normal 9 3" xfId="217"/>
    <cellStyle name="Normal 9 3 2" xfId="451"/>
    <cellStyle name="Normal 9 3 3" xfId="497"/>
    <cellStyle name="Normal 9 3 4" xfId="532"/>
    <cellStyle name="Normal 9 4" xfId="218"/>
    <cellStyle name="Normal 9 4 2" xfId="219"/>
    <cellStyle name="Normal 9 4 2 2" xfId="453"/>
    <cellStyle name="Normal 9 4 3" xfId="452"/>
    <cellStyle name="Normal 9 5" xfId="220"/>
    <cellStyle name="Normal 9 5 2" xfId="221"/>
    <cellStyle name="Normal 9 5 2 2" xfId="456"/>
    <cellStyle name="Normal 9 5 2 3" xfId="455"/>
    <cellStyle name="Normal 9 5 3" xfId="457"/>
    <cellStyle name="Normal 9 5 4" xfId="454"/>
    <cellStyle name="Normal 9 6" xfId="222"/>
    <cellStyle name="Normal 9 6 2" xfId="459"/>
    <cellStyle name="Normal 9 6 3" xfId="458"/>
    <cellStyle name="Normal 9 7" xfId="223"/>
    <cellStyle name="Normal 9 7 2" xfId="460"/>
    <cellStyle name="Normal 9 8" xfId="449"/>
    <cellStyle name="Note 2" xfId="224"/>
    <cellStyle name="Note 2 2" xfId="225"/>
    <cellStyle name="Note 2_CKDL_LK" xfId="226"/>
    <cellStyle name="Output 2" xfId="227"/>
    <cellStyle name="Output 2 2" xfId="228"/>
    <cellStyle name="Output 2_CKDL_LK" xfId="229"/>
    <cellStyle name="Title 2" xfId="230"/>
    <cellStyle name="Total 2" xfId="231"/>
    <cellStyle name="Total 2 2" xfId="232"/>
    <cellStyle name="Total 2_CKDL_LK" xfId="233"/>
    <cellStyle name="Warning Text 2" xfId="234"/>
  </cellStyles>
  <dxfs count="357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656" customWidth="1"/>
    <col min="2" max="2" width="8.5703125" style="721" customWidth="1"/>
    <col min="3" max="3" width="2.42578125" style="648" customWidth="1"/>
    <col min="4" max="4" width="8.5703125" style="648" customWidth="1"/>
    <col min="5" max="5" width="1.7109375" style="721" customWidth="1"/>
    <col min="6" max="6" width="4.42578125" style="648" customWidth="1"/>
    <col min="7" max="7" width="3.5703125" style="648" customWidth="1"/>
    <col min="8" max="8" width="8.5703125" style="648" customWidth="1"/>
    <col min="9" max="9" width="3.28515625" style="648" customWidth="1"/>
    <col min="10" max="10" width="4.42578125" style="648" customWidth="1"/>
    <col min="11" max="11" width="3.5703125" style="648" customWidth="1"/>
    <col min="12" max="12" width="9.28515625" style="648" customWidth="1"/>
    <col min="13" max="13" width="3.7109375" style="648" customWidth="1"/>
    <col min="14" max="14" width="4.42578125" style="648" customWidth="1"/>
    <col min="15" max="15" width="3.85546875" style="648" customWidth="1"/>
    <col min="16" max="16" width="8.42578125" style="648" customWidth="1"/>
    <col min="17" max="17" width="4" style="648" customWidth="1"/>
    <col min="18" max="18" width="4.42578125" style="648" customWidth="1"/>
    <col min="19" max="19" width="4.85546875" style="648" customWidth="1"/>
    <col min="20" max="20" width="6.28515625" style="648" customWidth="1"/>
    <col min="21" max="21" width="4.7109375" style="648" customWidth="1"/>
    <col min="22" max="22" width="4.42578125" style="648" customWidth="1"/>
    <col min="23" max="23" width="4.28515625" style="648" customWidth="1"/>
    <col min="24" max="24" width="6.42578125" style="648" customWidth="1"/>
    <col min="25" max="25" width="3.28515625" style="648" customWidth="1"/>
    <col min="26" max="26" width="3.85546875" style="648" customWidth="1"/>
    <col min="27" max="27" width="4" style="648" customWidth="1"/>
    <col min="28" max="28" width="6.85546875" style="648" customWidth="1"/>
    <col min="29" max="29" width="1.85546875" style="648" customWidth="1"/>
    <col min="30" max="30" width="1.140625" style="648" customWidth="1"/>
    <col min="31" max="31" width="4" style="648" customWidth="1"/>
    <col min="32" max="32" width="5.140625" style="649" customWidth="1"/>
    <col min="33" max="16384" width="9.140625" style="648"/>
  </cols>
  <sheetData>
    <row r="1" spans="1:34" ht="22.5" customHeight="1" x14ac:dyDescent="0.3">
      <c r="A1" s="1028" t="s">
        <v>7234</v>
      </c>
      <c r="B1" s="1028"/>
      <c r="C1" s="1028"/>
      <c r="D1" s="1028"/>
      <c r="E1" s="645"/>
      <c r="F1" s="645"/>
      <c r="G1" s="645"/>
      <c r="H1" s="1029" t="s">
        <v>577</v>
      </c>
      <c r="I1" s="1029"/>
      <c r="J1" s="1029"/>
      <c r="K1" s="1029"/>
      <c r="L1" s="1029"/>
      <c r="M1" s="1029"/>
      <c r="N1" s="1029"/>
      <c r="O1" s="1029"/>
      <c r="P1" s="1029"/>
      <c r="Q1" s="1029"/>
      <c r="R1" s="1029"/>
      <c r="S1" s="1029"/>
      <c r="T1" s="1029"/>
      <c r="U1" s="1029"/>
      <c r="V1" s="1029"/>
      <c r="W1" s="1029"/>
      <c r="X1" s="1029"/>
      <c r="Y1" s="646"/>
      <c r="Z1" s="646"/>
      <c r="AA1" s="647" t="s">
        <v>7005</v>
      </c>
    </row>
    <row r="2" spans="1:34" ht="15.75" customHeight="1" x14ac:dyDescent="0.3">
      <c r="A2" s="1028"/>
      <c r="B2" s="1028"/>
      <c r="C2" s="1028"/>
      <c r="D2" s="1028"/>
      <c r="E2" s="650"/>
      <c r="F2" s="651"/>
      <c r="G2" s="652"/>
      <c r="H2" s="1030" t="str">
        <f>[1]DL1!H2:X2</f>
        <v>Tuần 08 (từ ngày 26/09/2022 đến ngày 02/10/2022)</v>
      </c>
      <c r="I2" s="1030"/>
      <c r="J2" s="1030"/>
      <c r="K2" s="1030"/>
      <c r="L2" s="1030"/>
      <c r="M2" s="1030"/>
      <c r="N2" s="1030"/>
      <c r="O2" s="1030"/>
      <c r="P2" s="1030"/>
      <c r="Q2" s="1030"/>
      <c r="R2" s="1030"/>
      <c r="S2" s="1030"/>
      <c r="T2" s="1030"/>
      <c r="U2" s="1030"/>
      <c r="V2" s="1030"/>
      <c r="W2" s="1030"/>
      <c r="X2" s="1030"/>
      <c r="Y2" s="653"/>
      <c r="Z2" s="653"/>
      <c r="AA2" s="653"/>
      <c r="AB2" s="653"/>
      <c r="AC2" s="654"/>
      <c r="AD2" s="654"/>
      <c r="AE2" s="655"/>
    </row>
    <row r="3" spans="1:34" ht="15.75" customHeight="1" x14ac:dyDescent="0.3">
      <c r="B3" s="650"/>
      <c r="C3" s="651"/>
      <c r="D3" s="651"/>
      <c r="E3" s="650"/>
      <c r="F3" s="651"/>
      <c r="G3" s="651"/>
      <c r="H3" s="1031" t="s">
        <v>4567</v>
      </c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657"/>
      <c r="Z3" s="657"/>
      <c r="AA3" s="657"/>
      <c r="AB3" s="657"/>
      <c r="AC3" s="658"/>
      <c r="AD3" s="658"/>
      <c r="AE3" s="655"/>
      <c r="AF3" s="648">
        <f>COUNT(A5:A238)*4+4</f>
        <v>40</v>
      </c>
    </row>
    <row r="4" spans="1:34" s="664" customFormat="1" ht="15.75" customHeight="1" x14ac:dyDescent="0.3">
      <c r="A4" s="659" t="s">
        <v>17</v>
      </c>
      <c r="B4" s="660" t="s">
        <v>27</v>
      </c>
      <c r="C4" s="661"/>
      <c r="D4" s="1032" t="s">
        <v>20</v>
      </c>
      <c r="E4" s="1033"/>
      <c r="F4" s="1033"/>
      <c r="G4" s="1034"/>
      <c r="H4" s="1032" t="s">
        <v>21</v>
      </c>
      <c r="I4" s="1033"/>
      <c r="J4" s="1033"/>
      <c r="K4" s="1034"/>
      <c r="L4" s="1032" t="s">
        <v>22</v>
      </c>
      <c r="M4" s="1033"/>
      <c r="N4" s="1033"/>
      <c r="O4" s="1034"/>
      <c r="P4" s="1032" t="s">
        <v>23</v>
      </c>
      <c r="Q4" s="1033"/>
      <c r="R4" s="1033"/>
      <c r="S4" s="1034"/>
      <c r="T4" s="1032" t="s">
        <v>24</v>
      </c>
      <c r="U4" s="1033"/>
      <c r="V4" s="1033"/>
      <c r="W4" s="1034"/>
      <c r="X4" s="1032" t="s">
        <v>25</v>
      </c>
      <c r="Y4" s="1033"/>
      <c r="Z4" s="1033"/>
      <c r="AA4" s="1034"/>
      <c r="AB4" s="1037" t="s">
        <v>26</v>
      </c>
      <c r="AC4" s="1038"/>
      <c r="AD4" s="1038"/>
      <c r="AE4" s="1039"/>
      <c r="AF4" s="662"/>
      <c r="AG4" s="663"/>
    </row>
    <row r="5" spans="1:34" ht="12.6" customHeight="1" x14ac:dyDescent="0.3">
      <c r="A5" s="665">
        <v>1</v>
      </c>
      <c r="B5" s="666" t="s">
        <v>5638</v>
      </c>
      <c r="C5" s="1035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0"/>
      <c r="N5" s="671"/>
      <c r="O5" s="672"/>
      <c r="P5" s="673"/>
      <c r="Q5" s="674"/>
      <c r="R5" s="671"/>
      <c r="S5" s="672"/>
      <c r="T5" s="667"/>
      <c r="U5" s="670"/>
      <c r="V5" s="671"/>
      <c r="W5" s="672"/>
      <c r="X5" s="671"/>
      <c r="Y5" s="671"/>
      <c r="Z5" s="671"/>
      <c r="AA5" s="672"/>
      <c r="AB5" s="667"/>
      <c r="AC5" s="670"/>
      <c r="AD5" s="671"/>
      <c r="AE5" s="675"/>
      <c r="AF5" s="676"/>
      <c r="AG5" s="677"/>
      <c r="AH5" s="677"/>
    </row>
    <row r="6" spans="1:34" ht="12.6" customHeight="1" x14ac:dyDescent="0.3">
      <c r="A6" s="678"/>
      <c r="B6" s="679"/>
      <c r="C6" s="1036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688"/>
      <c r="AF6" s="676"/>
      <c r="AG6" s="677"/>
      <c r="AH6" s="677"/>
    </row>
    <row r="7" spans="1:34" ht="12.6" customHeight="1" x14ac:dyDescent="0.3">
      <c r="A7" s="678"/>
      <c r="B7" s="679"/>
      <c r="C7" s="1040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67"/>
      <c r="Q7" s="670"/>
      <c r="R7" s="671"/>
      <c r="S7" s="672"/>
      <c r="T7" s="689"/>
      <c r="U7" s="693"/>
      <c r="V7" s="671"/>
      <c r="W7" s="694"/>
      <c r="X7" s="689"/>
      <c r="Y7" s="693"/>
      <c r="Z7" s="693"/>
      <c r="AA7" s="694"/>
      <c r="AB7" s="689"/>
      <c r="AC7" s="692"/>
      <c r="AD7" s="693"/>
      <c r="AE7" s="695"/>
      <c r="AF7" s="676"/>
      <c r="AG7" s="677"/>
      <c r="AH7" s="677"/>
    </row>
    <row r="8" spans="1:34" ht="9.75" customHeight="1" x14ac:dyDescent="0.3">
      <c r="A8" s="678"/>
      <c r="B8" s="679"/>
      <c r="C8" s="1040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02"/>
      <c r="AF8" s="676"/>
      <c r="AG8" s="677"/>
      <c r="AH8" s="677"/>
    </row>
    <row r="9" spans="1:34" ht="13.5" customHeight="1" x14ac:dyDescent="0.3">
      <c r="A9" s="665">
        <v>2</v>
      </c>
      <c r="B9" s="666" t="s">
        <v>4562</v>
      </c>
      <c r="C9" s="1035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0"/>
      <c r="N9" s="671"/>
      <c r="O9" s="672"/>
      <c r="P9" s="667"/>
      <c r="Q9" s="670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675"/>
      <c r="AF9" s="676"/>
      <c r="AG9" s="677"/>
      <c r="AH9" s="677"/>
    </row>
    <row r="10" spans="1:34" ht="13.5" customHeight="1" x14ac:dyDescent="0.3">
      <c r="A10" s="678"/>
      <c r="B10" s="679"/>
      <c r="C10" s="1036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703"/>
      <c r="S10" s="684"/>
      <c r="T10" s="696"/>
      <c r="U10" s="698"/>
      <c r="V10" s="704"/>
      <c r="W10" s="699"/>
      <c r="X10" s="696"/>
      <c r="Y10" s="697"/>
      <c r="Z10" s="697"/>
      <c r="AA10" s="699"/>
      <c r="AB10" s="696"/>
      <c r="AC10" s="698"/>
      <c r="AD10" s="698"/>
      <c r="AE10" s="702"/>
      <c r="AF10" s="676"/>
      <c r="AG10" s="677"/>
      <c r="AH10" s="677"/>
    </row>
    <row r="11" spans="1:34" ht="13.5" customHeight="1" x14ac:dyDescent="0.3">
      <c r="A11" s="678"/>
      <c r="B11" s="679"/>
      <c r="C11" s="1040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67"/>
      <c r="Q11" s="670"/>
      <c r="R11" s="671"/>
      <c r="S11" s="672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695"/>
      <c r="AF11" s="676"/>
      <c r="AG11" s="677"/>
      <c r="AH11" s="677"/>
    </row>
    <row r="12" spans="1:34" ht="13.5" customHeight="1" x14ac:dyDescent="0.3">
      <c r="A12" s="678"/>
      <c r="B12" s="679"/>
      <c r="C12" s="1040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02"/>
      <c r="AF12" s="676"/>
      <c r="AG12" s="677"/>
      <c r="AH12" s="677"/>
    </row>
    <row r="13" spans="1:34" ht="13.5" customHeight="1" x14ac:dyDescent="0.3">
      <c r="A13" s="665">
        <v>3</v>
      </c>
      <c r="B13" s="666" t="s">
        <v>4563</v>
      </c>
      <c r="C13" s="1035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675"/>
      <c r="AF13" s="676"/>
      <c r="AG13" s="677"/>
      <c r="AH13" s="677"/>
    </row>
    <row r="14" spans="1:34" ht="13.5" customHeight="1" x14ac:dyDescent="0.3">
      <c r="A14" s="678"/>
      <c r="B14" s="679"/>
      <c r="C14" s="1036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688"/>
      <c r="AF14" s="676"/>
      <c r="AG14" s="677"/>
      <c r="AH14" s="677"/>
    </row>
    <row r="15" spans="1:34" ht="13.5" customHeight="1" x14ac:dyDescent="0.3">
      <c r="A15" s="678"/>
      <c r="B15" s="679"/>
      <c r="C15" s="1040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71"/>
      <c r="S15" s="694"/>
      <c r="T15" s="689"/>
      <c r="U15" s="693"/>
      <c r="V15" s="671"/>
      <c r="W15" s="694"/>
      <c r="X15" s="689"/>
      <c r="Y15" s="693"/>
      <c r="Z15" s="693"/>
      <c r="AA15" s="694"/>
      <c r="AB15" s="689"/>
      <c r="AC15" s="692"/>
      <c r="AD15" s="693"/>
      <c r="AE15" s="695"/>
      <c r="AF15" s="676"/>
      <c r="AG15" s="677"/>
      <c r="AH15" s="677"/>
    </row>
    <row r="16" spans="1:34" ht="13.5" customHeight="1" x14ac:dyDescent="0.3">
      <c r="A16" s="678"/>
      <c r="B16" s="679"/>
      <c r="C16" s="1040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707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695"/>
      <c r="AF16" s="676"/>
      <c r="AG16" s="677"/>
      <c r="AH16" s="677"/>
    </row>
    <row r="17" spans="1:34" ht="13.5" customHeight="1" x14ac:dyDescent="0.3">
      <c r="A17" s="665">
        <v>4</v>
      </c>
      <c r="B17" s="666" t="s">
        <v>4564</v>
      </c>
      <c r="C17" s="1035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675"/>
      <c r="AF17" s="676"/>
      <c r="AG17" s="677"/>
      <c r="AH17" s="677"/>
    </row>
    <row r="18" spans="1:34" ht="13.5" customHeight="1" x14ac:dyDescent="0.3">
      <c r="A18" s="678"/>
      <c r="B18" s="679"/>
      <c r="C18" s="1036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711"/>
      <c r="X18" s="680"/>
      <c r="Y18" s="687"/>
      <c r="Z18" s="687"/>
      <c r="AA18" s="684"/>
      <c r="AB18" s="680"/>
      <c r="AC18" s="683"/>
      <c r="AD18" s="683"/>
      <c r="AE18" s="688"/>
      <c r="AF18" s="676"/>
      <c r="AG18" s="677"/>
      <c r="AH18" s="677"/>
    </row>
    <row r="19" spans="1:34" ht="13.5" customHeight="1" x14ac:dyDescent="0.3">
      <c r="A19" s="678"/>
      <c r="B19" s="679"/>
      <c r="C19" s="1040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71"/>
      <c r="S19" s="694"/>
      <c r="T19" s="689"/>
      <c r="U19" s="693"/>
      <c r="V19" s="671"/>
      <c r="W19" s="694"/>
      <c r="X19" s="689"/>
      <c r="Y19" s="693"/>
      <c r="Z19" s="693"/>
      <c r="AA19" s="694"/>
      <c r="AB19" s="689"/>
      <c r="AC19" s="692"/>
      <c r="AD19" s="693"/>
      <c r="AE19" s="695"/>
      <c r="AF19" s="676"/>
      <c r="AG19" s="677"/>
      <c r="AH19" s="677"/>
    </row>
    <row r="20" spans="1:34" ht="13.5" customHeight="1" x14ac:dyDescent="0.3">
      <c r="A20" s="678"/>
      <c r="B20" s="679"/>
      <c r="C20" s="1040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02"/>
      <c r="AF20" s="676"/>
      <c r="AG20" s="677"/>
      <c r="AH20" s="677"/>
    </row>
    <row r="21" spans="1:34" ht="13.5" customHeight="1" x14ac:dyDescent="0.3">
      <c r="A21" s="665">
        <v>5</v>
      </c>
      <c r="B21" s="666" t="s">
        <v>5639</v>
      </c>
      <c r="C21" s="1035" t="s">
        <v>0</v>
      </c>
      <c r="D21" s="667"/>
      <c r="E21" s="668"/>
      <c r="F21" s="668"/>
      <c r="G21" s="669"/>
      <c r="H21" s="667"/>
      <c r="I21" s="670"/>
      <c r="J21" s="671"/>
      <c r="K21" s="712"/>
      <c r="L21" s="667"/>
      <c r="M21" s="671"/>
      <c r="N21" s="671"/>
      <c r="O21" s="712"/>
      <c r="P21" s="673"/>
      <c r="Q21" s="674"/>
      <c r="R21" s="671"/>
      <c r="S21" s="713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675"/>
      <c r="AF21" s="676"/>
      <c r="AG21" s="677"/>
      <c r="AH21" s="677"/>
    </row>
    <row r="22" spans="1:34" ht="13.5" customHeight="1" x14ac:dyDescent="0.3">
      <c r="A22" s="678"/>
      <c r="B22" s="679"/>
      <c r="C22" s="1036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71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688"/>
      <c r="AF22" s="676"/>
      <c r="AG22" s="677"/>
      <c r="AH22" s="677"/>
    </row>
    <row r="23" spans="1:34" ht="13.5" customHeight="1" x14ac:dyDescent="0.3">
      <c r="A23" s="678"/>
      <c r="B23" s="679"/>
      <c r="C23" s="1040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71"/>
      <c r="S23" s="694"/>
      <c r="T23" s="689"/>
      <c r="U23" s="693"/>
      <c r="V23" s="671"/>
      <c r="W23" s="694"/>
      <c r="X23" s="689"/>
      <c r="Y23" s="693"/>
      <c r="Z23" s="693"/>
      <c r="AA23" s="694"/>
      <c r="AB23" s="689"/>
      <c r="AC23" s="692"/>
      <c r="AD23" s="693"/>
      <c r="AE23" s="695"/>
      <c r="AF23" s="676"/>
      <c r="AG23" s="677"/>
      <c r="AH23" s="677"/>
    </row>
    <row r="24" spans="1:34" ht="13.5" customHeight="1" x14ac:dyDescent="0.3">
      <c r="A24" s="678"/>
      <c r="B24" s="679"/>
      <c r="C24" s="1040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02"/>
      <c r="AF24" s="676"/>
      <c r="AG24" s="677"/>
      <c r="AH24" s="677"/>
    </row>
    <row r="25" spans="1:34" ht="13.5" customHeight="1" x14ac:dyDescent="0.3">
      <c r="A25" s="665">
        <v>6</v>
      </c>
      <c r="B25" s="666" t="s">
        <v>4568</v>
      </c>
      <c r="C25" s="1035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2"/>
      <c r="P25" s="667"/>
      <c r="Q25" s="670"/>
      <c r="R25" s="671"/>
      <c r="S25" s="710"/>
      <c r="T25" s="667"/>
      <c r="U25" s="671"/>
      <c r="V25" s="671"/>
      <c r="W25" s="712"/>
      <c r="X25" s="667"/>
      <c r="Y25" s="671"/>
      <c r="Z25" s="671"/>
      <c r="AA25" s="672"/>
      <c r="AB25" s="667"/>
      <c r="AC25" s="670"/>
      <c r="AD25" s="671"/>
      <c r="AE25" s="675"/>
      <c r="AF25" s="676"/>
      <c r="AG25" s="677"/>
      <c r="AH25" s="677"/>
    </row>
    <row r="26" spans="1:34" ht="13.5" customHeight="1" x14ac:dyDescent="0.3">
      <c r="A26" s="678"/>
      <c r="B26" s="679"/>
      <c r="C26" s="1036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688"/>
      <c r="AF26" s="676"/>
      <c r="AG26" s="677"/>
      <c r="AH26" s="677"/>
    </row>
    <row r="27" spans="1:34" ht="13.5" customHeight="1" x14ac:dyDescent="0.3">
      <c r="A27" s="678"/>
      <c r="B27" s="679"/>
      <c r="C27" s="1040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71"/>
      <c r="S27" s="694"/>
      <c r="T27" s="689"/>
      <c r="U27" s="693"/>
      <c r="V27" s="671"/>
      <c r="W27" s="694"/>
      <c r="X27" s="689"/>
      <c r="Y27" s="693"/>
      <c r="Z27" s="693"/>
      <c r="AA27" s="694"/>
      <c r="AB27" s="689"/>
      <c r="AC27" s="692"/>
      <c r="AD27" s="693"/>
      <c r="AE27" s="695"/>
      <c r="AF27" s="676"/>
      <c r="AG27" s="677"/>
      <c r="AH27" s="677"/>
    </row>
    <row r="28" spans="1:34" ht="13.5" customHeight="1" x14ac:dyDescent="0.3">
      <c r="A28" s="678"/>
      <c r="B28" s="679"/>
      <c r="C28" s="1040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695"/>
      <c r="AF28" s="676"/>
      <c r="AG28" s="677"/>
      <c r="AH28" s="677"/>
    </row>
    <row r="29" spans="1:34" ht="12.6" customHeight="1" x14ac:dyDescent="0.3">
      <c r="A29" s="665">
        <v>7</v>
      </c>
      <c r="B29" s="666" t="s">
        <v>4565</v>
      </c>
      <c r="C29" s="1035" t="s">
        <v>0</v>
      </c>
      <c r="D29" s="667"/>
      <c r="E29" s="668"/>
      <c r="F29" s="668"/>
      <c r="G29" s="669"/>
      <c r="H29" s="667"/>
      <c r="I29" s="670"/>
      <c r="J29" s="671"/>
      <c r="K29" s="672"/>
      <c r="L29" s="667"/>
      <c r="M29" s="671"/>
      <c r="N29" s="671"/>
      <c r="O29" s="672"/>
      <c r="P29" s="667"/>
      <c r="Q29" s="670"/>
      <c r="R29" s="671"/>
      <c r="S29" s="672"/>
      <c r="T29" s="667"/>
      <c r="U29" s="671"/>
      <c r="V29" s="671"/>
      <c r="W29" s="672"/>
      <c r="X29" s="671"/>
      <c r="Y29" s="671"/>
      <c r="Z29" s="671"/>
      <c r="AA29" s="672"/>
      <c r="AB29" s="667"/>
      <c r="AC29" s="670"/>
      <c r="AD29" s="671"/>
      <c r="AE29" s="675"/>
      <c r="AF29" s="676"/>
      <c r="AG29" s="677"/>
      <c r="AH29" s="677"/>
    </row>
    <row r="30" spans="1:34" ht="12.6" customHeight="1" x14ac:dyDescent="0.3">
      <c r="A30" s="678"/>
      <c r="B30" s="679"/>
      <c r="C30" s="1036"/>
      <c r="D30" s="680"/>
      <c r="E30" s="681"/>
      <c r="F30" s="681"/>
      <c r="G30" s="682"/>
      <c r="H30" s="680"/>
      <c r="I30" s="683"/>
      <c r="J30" s="683"/>
      <c r="K30" s="684"/>
      <c r="L30" s="680"/>
      <c r="M30" s="683"/>
      <c r="N30" s="683"/>
      <c r="O30" s="684"/>
      <c r="P30" s="685"/>
      <c r="Q30" s="686"/>
      <c r="R30" s="687"/>
      <c r="S30" s="684"/>
      <c r="T30" s="680"/>
      <c r="U30" s="683"/>
      <c r="V30" s="683"/>
      <c r="W30" s="684"/>
      <c r="X30" s="680"/>
      <c r="Y30" s="687"/>
      <c r="Z30" s="687"/>
      <c r="AA30" s="684"/>
      <c r="AB30" s="680"/>
      <c r="AC30" s="683"/>
      <c r="AD30" s="683"/>
      <c r="AE30" s="688"/>
      <c r="AF30" s="676"/>
      <c r="AG30" s="677"/>
      <c r="AH30" s="677"/>
    </row>
    <row r="31" spans="1:34" ht="12.6" customHeight="1" x14ac:dyDescent="0.3">
      <c r="A31" s="678"/>
      <c r="B31" s="679"/>
      <c r="C31" s="1040" t="s">
        <v>1</v>
      </c>
      <c r="D31" s="689"/>
      <c r="E31" s="690"/>
      <c r="F31" s="690"/>
      <c r="G31" s="691"/>
      <c r="H31" s="689"/>
      <c r="I31" s="692"/>
      <c r="J31" s="693"/>
      <c r="K31" s="694"/>
      <c r="L31" s="689"/>
      <c r="M31" s="693"/>
      <c r="N31" s="693"/>
      <c r="O31" s="694"/>
      <c r="P31" s="667"/>
      <c r="Q31" s="670"/>
      <c r="R31" s="671"/>
      <c r="S31" s="672"/>
      <c r="T31" s="689"/>
      <c r="U31" s="693"/>
      <c r="V31" s="671"/>
      <c r="W31" s="694"/>
      <c r="X31" s="689"/>
      <c r="Y31" s="693"/>
      <c r="Z31" s="693"/>
      <c r="AA31" s="694"/>
      <c r="AB31" s="689"/>
      <c r="AC31" s="692"/>
      <c r="AD31" s="693"/>
      <c r="AE31" s="695"/>
      <c r="AF31" s="676"/>
      <c r="AG31" s="677"/>
      <c r="AH31" s="677"/>
    </row>
    <row r="32" spans="1:34" ht="9.75" customHeight="1" x14ac:dyDescent="0.3">
      <c r="A32" s="678"/>
      <c r="B32" s="679"/>
      <c r="C32" s="1040"/>
      <c r="D32" s="696"/>
      <c r="E32" s="697"/>
      <c r="F32" s="698"/>
      <c r="G32" s="699"/>
      <c r="H32" s="696"/>
      <c r="I32" s="698"/>
      <c r="J32" s="698"/>
      <c r="K32" s="699"/>
      <c r="L32" s="696"/>
      <c r="M32" s="698"/>
      <c r="N32" s="698"/>
      <c r="O32" s="699"/>
      <c r="P32" s="696"/>
      <c r="Q32" s="697"/>
      <c r="R32" s="698"/>
      <c r="S32" s="699"/>
      <c r="T32" s="696"/>
      <c r="U32" s="698"/>
      <c r="V32" s="698"/>
      <c r="W32" s="699"/>
      <c r="X32" s="696"/>
      <c r="Y32" s="700"/>
      <c r="Z32" s="700"/>
      <c r="AA32" s="701"/>
      <c r="AB32" s="696"/>
      <c r="AC32" s="697"/>
      <c r="AD32" s="698"/>
      <c r="AE32" s="702"/>
      <c r="AF32" s="676"/>
      <c r="AG32" s="677"/>
      <c r="AH32" s="677"/>
    </row>
    <row r="33" spans="1:34" ht="13.5" customHeight="1" x14ac:dyDescent="0.3">
      <c r="A33" s="665">
        <v>8</v>
      </c>
      <c r="B33" s="666" t="s">
        <v>5640</v>
      </c>
      <c r="C33" s="1035" t="s">
        <v>0</v>
      </c>
      <c r="D33" s="667"/>
      <c r="E33" s="668"/>
      <c r="F33" s="668"/>
      <c r="G33" s="669"/>
      <c r="H33" s="667"/>
      <c r="I33" s="670"/>
      <c r="J33" s="671"/>
      <c r="K33" s="672"/>
      <c r="L33" s="667"/>
      <c r="M33" s="671"/>
      <c r="N33" s="671"/>
      <c r="O33" s="672"/>
      <c r="P33" s="673"/>
      <c r="Q33" s="674"/>
      <c r="R33" s="671"/>
      <c r="S33" s="672"/>
      <c r="T33" s="667"/>
      <c r="U33" s="671"/>
      <c r="V33" s="671"/>
      <c r="W33" s="672"/>
      <c r="X33" s="671"/>
      <c r="Y33" s="671"/>
      <c r="Z33" s="671"/>
      <c r="AA33" s="672"/>
      <c r="AB33" s="667"/>
      <c r="AC33" s="670"/>
      <c r="AD33" s="671"/>
      <c r="AE33" s="675"/>
      <c r="AF33" s="676"/>
      <c r="AG33" s="677"/>
      <c r="AH33" s="677"/>
    </row>
    <row r="34" spans="1:34" ht="13.5" customHeight="1" x14ac:dyDescent="0.3">
      <c r="A34" s="678"/>
      <c r="B34" s="679"/>
      <c r="C34" s="1036"/>
      <c r="D34" s="680"/>
      <c r="E34" s="681"/>
      <c r="F34" s="681"/>
      <c r="G34" s="682"/>
      <c r="H34" s="680"/>
      <c r="I34" s="683"/>
      <c r="J34" s="683"/>
      <c r="K34" s="684"/>
      <c r="L34" s="680"/>
      <c r="M34" s="683"/>
      <c r="N34" s="683"/>
      <c r="O34" s="684"/>
      <c r="P34" s="685"/>
      <c r="Q34" s="686"/>
      <c r="R34" s="703"/>
      <c r="S34" s="684"/>
      <c r="T34" s="680"/>
      <c r="U34" s="683"/>
      <c r="V34" s="683"/>
      <c r="W34" s="684"/>
      <c r="X34" s="680"/>
      <c r="Y34" s="687"/>
      <c r="Z34" s="687"/>
      <c r="AA34" s="684"/>
      <c r="AB34" s="680"/>
      <c r="AC34" s="683"/>
      <c r="AD34" s="683"/>
      <c r="AE34" s="688"/>
      <c r="AF34" s="676"/>
      <c r="AG34" s="677"/>
      <c r="AH34" s="677"/>
    </row>
    <row r="35" spans="1:34" ht="13.5" customHeight="1" x14ac:dyDescent="0.3">
      <c r="A35" s="678"/>
      <c r="B35" s="679"/>
      <c r="C35" s="1040" t="s">
        <v>1</v>
      </c>
      <c r="D35" s="689"/>
      <c r="E35" s="690"/>
      <c r="F35" s="690"/>
      <c r="G35" s="691"/>
      <c r="H35" s="689"/>
      <c r="I35" s="692"/>
      <c r="J35" s="671"/>
      <c r="K35" s="694"/>
      <c r="L35" s="689"/>
      <c r="M35" s="693"/>
      <c r="N35" s="671"/>
      <c r="O35" s="694"/>
      <c r="P35" s="689"/>
      <c r="Q35" s="692"/>
      <c r="R35" s="671"/>
      <c r="S35" s="694"/>
      <c r="T35" s="689"/>
      <c r="U35" s="693"/>
      <c r="V35" s="693"/>
      <c r="W35" s="694"/>
      <c r="X35" s="689"/>
      <c r="Y35" s="693"/>
      <c r="Z35" s="693"/>
      <c r="AA35" s="694"/>
      <c r="AB35" s="689"/>
      <c r="AC35" s="692"/>
      <c r="AD35" s="693"/>
      <c r="AE35" s="695"/>
      <c r="AF35" s="676"/>
      <c r="AG35" s="677"/>
      <c r="AH35" s="677"/>
    </row>
    <row r="36" spans="1:34" ht="13.5" customHeight="1" x14ac:dyDescent="0.3">
      <c r="A36" s="678"/>
      <c r="B36" s="679"/>
      <c r="C36" s="1040"/>
      <c r="D36" s="696"/>
      <c r="E36" s="697"/>
      <c r="F36" s="698"/>
      <c r="G36" s="699"/>
      <c r="H36" s="696"/>
      <c r="I36" s="698"/>
      <c r="J36" s="698"/>
      <c r="K36" s="699"/>
      <c r="L36" s="696"/>
      <c r="M36" s="698"/>
      <c r="N36" s="698"/>
      <c r="O36" s="699"/>
      <c r="P36" s="696"/>
      <c r="Q36" s="697"/>
      <c r="R36" s="698"/>
      <c r="S36" s="699"/>
      <c r="T36" s="696"/>
      <c r="U36" s="698"/>
      <c r="V36" s="698"/>
      <c r="W36" s="699"/>
      <c r="X36" s="696"/>
      <c r="Y36" s="700"/>
      <c r="Z36" s="700"/>
      <c r="AA36" s="701"/>
      <c r="AB36" s="696"/>
      <c r="AC36" s="697"/>
      <c r="AD36" s="698"/>
      <c r="AE36" s="702"/>
      <c r="AF36" s="676"/>
      <c r="AG36" s="677"/>
      <c r="AH36" s="677"/>
    </row>
    <row r="37" spans="1:34" ht="13.5" customHeight="1" x14ac:dyDescent="0.3">
      <c r="A37" s="665">
        <v>9</v>
      </c>
      <c r="B37" s="666" t="s">
        <v>5641</v>
      </c>
      <c r="C37" s="1035" t="s">
        <v>0</v>
      </c>
      <c r="D37" s="667"/>
      <c r="E37" s="668"/>
      <c r="F37" s="668"/>
      <c r="G37" s="669"/>
      <c r="H37" s="667"/>
      <c r="I37" s="670"/>
      <c r="J37" s="671"/>
      <c r="K37" s="672"/>
      <c r="L37" s="671"/>
      <c r="M37" s="671"/>
      <c r="N37" s="671"/>
      <c r="O37" s="672"/>
      <c r="P37" s="667"/>
      <c r="Q37" s="668"/>
      <c r="R37" s="668"/>
      <c r="S37" s="669"/>
      <c r="T37" s="667"/>
      <c r="U37" s="668"/>
      <c r="V37" s="668"/>
      <c r="W37" s="669"/>
      <c r="X37" s="667"/>
      <c r="Y37" s="671"/>
      <c r="Z37" s="671"/>
      <c r="AA37" s="672"/>
      <c r="AB37" s="667"/>
      <c r="AC37" s="670"/>
      <c r="AD37" s="671"/>
      <c r="AE37" s="675"/>
      <c r="AF37" s="676"/>
      <c r="AG37" s="677"/>
      <c r="AH37" s="677"/>
    </row>
    <row r="38" spans="1:34" ht="13.5" customHeight="1" x14ac:dyDescent="0.3">
      <c r="A38" s="678"/>
      <c r="B38" s="679"/>
      <c r="C38" s="1036"/>
      <c r="D38" s="680"/>
      <c r="E38" s="681"/>
      <c r="F38" s="681"/>
      <c r="G38" s="682"/>
      <c r="H38" s="680"/>
      <c r="I38" s="683"/>
      <c r="J38" s="683"/>
      <c r="K38" s="684"/>
      <c r="L38" s="680"/>
      <c r="M38" s="683"/>
      <c r="N38" s="683"/>
      <c r="O38" s="684"/>
      <c r="P38" s="680"/>
      <c r="Q38" s="687"/>
      <c r="R38" s="687"/>
      <c r="S38" s="684"/>
      <c r="T38" s="680"/>
      <c r="U38" s="687"/>
      <c r="V38" s="683"/>
      <c r="W38" s="684"/>
      <c r="X38" s="680"/>
      <c r="Y38" s="687"/>
      <c r="Z38" s="687"/>
      <c r="AA38" s="684"/>
      <c r="AB38" s="680"/>
      <c r="AC38" s="683"/>
      <c r="AD38" s="683"/>
      <c r="AE38" s="688"/>
      <c r="AF38" s="676"/>
      <c r="AG38" s="677"/>
      <c r="AH38" s="677"/>
    </row>
    <row r="39" spans="1:34" ht="13.5" customHeight="1" x14ac:dyDescent="0.3">
      <c r="A39" s="678"/>
      <c r="B39" s="679"/>
      <c r="C39" s="1040" t="s">
        <v>1</v>
      </c>
      <c r="D39" s="689"/>
      <c r="E39" s="690"/>
      <c r="F39" s="690"/>
      <c r="G39" s="691"/>
      <c r="H39" s="667"/>
      <c r="I39" s="668"/>
      <c r="J39" s="668"/>
      <c r="K39" s="669"/>
      <c r="L39" s="667"/>
      <c r="M39" s="670"/>
      <c r="N39" s="671"/>
      <c r="O39" s="672"/>
      <c r="P39" s="667"/>
      <c r="Q39" s="668"/>
      <c r="R39" s="668"/>
      <c r="S39" s="669"/>
      <c r="T39" s="667"/>
      <c r="U39" s="668"/>
      <c r="V39" s="668"/>
      <c r="W39" s="669"/>
      <c r="X39" s="689"/>
      <c r="Y39" s="693"/>
      <c r="Z39" s="693"/>
      <c r="AA39" s="694"/>
      <c r="AB39" s="689"/>
      <c r="AC39" s="692"/>
      <c r="AD39" s="693"/>
      <c r="AE39" s="695"/>
      <c r="AF39" s="676"/>
      <c r="AG39" s="677"/>
      <c r="AH39" s="677"/>
    </row>
    <row r="40" spans="1:34" ht="13.5" customHeight="1" x14ac:dyDescent="0.3">
      <c r="A40" s="715"/>
      <c r="B40" s="716"/>
      <c r="C40" s="1041"/>
      <c r="D40" s="696"/>
      <c r="E40" s="717"/>
      <c r="F40" s="717"/>
      <c r="G40" s="718"/>
      <c r="H40" s="696"/>
      <c r="I40" s="698"/>
      <c r="J40" s="698"/>
      <c r="K40" s="699"/>
      <c r="L40" s="696"/>
      <c r="M40" s="698"/>
      <c r="N40" s="698"/>
      <c r="O40" s="699"/>
      <c r="P40" s="719"/>
      <c r="Q40" s="720"/>
      <c r="R40" s="704"/>
      <c r="S40" s="699"/>
      <c r="T40" s="696"/>
      <c r="U40" s="697"/>
      <c r="V40" s="697"/>
      <c r="W40" s="699"/>
      <c r="X40" s="696"/>
      <c r="Y40" s="700"/>
      <c r="Z40" s="700"/>
      <c r="AA40" s="701"/>
      <c r="AB40" s="696"/>
      <c r="AC40" s="697"/>
      <c r="AD40" s="698"/>
      <c r="AE40" s="702"/>
      <c r="AF40" s="676"/>
      <c r="AG40" s="677"/>
      <c r="AH40" s="677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J529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92"/>
      <c r="F1" s="92"/>
      <c r="G1" s="92"/>
      <c r="H1" s="1100" t="str">
        <f>'DL2'!H1</f>
        <v>THỜI KHÓA BIỂU LIÊN KẾT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084"/>
      <c r="B2" s="1084"/>
      <c r="C2" s="1084"/>
      <c r="D2" s="1084"/>
      <c r="E2" s="94"/>
      <c r="F2" s="95"/>
      <c r="G2" s="96"/>
      <c r="H2" s="1085" t="str">
        <f>'DL1'!H2:X2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1" t="s">
        <v>392</v>
      </c>
      <c r="I3" s="1101"/>
      <c r="J3" s="1101"/>
      <c r="K3" s="1101"/>
      <c r="L3" s="1101"/>
      <c r="M3" s="1101"/>
      <c r="N3" s="1101"/>
      <c r="O3" s="1101"/>
      <c r="P3" s="1101"/>
      <c r="Q3" s="1101"/>
      <c r="R3" s="1101"/>
      <c r="S3" s="1101"/>
      <c r="T3" s="1101"/>
      <c r="U3" s="1101"/>
      <c r="V3" s="1101"/>
      <c r="W3" s="1101"/>
      <c r="X3" s="1101"/>
      <c r="Y3" s="99"/>
      <c r="Z3" s="99"/>
      <c r="AA3" s="99"/>
      <c r="AB3" s="99"/>
      <c r="AC3" s="100"/>
      <c r="AD3" s="100"/>
      <c r="AE3" s="98"/>
      <c r="AF3" s="1">
        <f>COUNT(A5:A39)*4+4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s="385" customFormat="1" x14ac:dyDescent="0.3">
      <c r="A5" s="105">
        <v>1</v>
      </c>
      <c r="B5" s="51" t="s">
        <v>9979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7138</v>
      </c>
      <c r="Y5" s="18">
        <v>4</v>
      </c>
      <c r="Z5" s="18"/>
      <c r="AA5" s="114" t="s">
        <v>9988</v>
      </c>
      <c r="AB5" s="15"/>
      <c r="AC5" s="17"/>
      <c r="AD5" s="18"/>
      <c r="AE5" s="310"/>
      <c r="AF5" s="307" t="s">
        <v>6551</v>
      </c>
      <c r="AG5" s="304" t="s">
        <v>7640</v>
      </c>
      <c r="AH5" s="304" t="str">
        <f>IFERROR(IF(AG5&lt;&gt;"",": "&amp;VLOOKUP(AG5,mon!$A$1:$C$36132,2,0),""),"")</f>
        <v>: Kiểm tra chất lượng hàn</v>
      </c>
    </row>
    <row r="6" spans="1:36" s="385" customFormat="1" x14ac:dyDescent="0.3">
      <c r="A6" s="107"/>
      <c r="B6" s="52" t="s">
        <v>412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7138</v>
      </c>
      <c r="AG6" s="305" t="s">
        <v>7643</v>
      </c>
      <c r="AH6" s="305" t="str">
        <f>IFERROR(IF(AG6&lt;&gt;"",": "&amp;VLOOKUP(AG6,mon!$A$1:$C$36132,2,0),""),"")</f>
        <v>: Hàn Robot</v>
      </c>
    </row>
    <row r="7" spans="1:36" s="385" customForma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7138</v>
      </c>
      <c r="Q7" s="27">
        <v>4</v>
      </c>
      <c r="R7" s="28"/>
      <c r="S7" s="110" t="s">
        <v>9988</v>
      </c>
      <c r="T7" s="25" t="s">
        <v>7138</v>
      </c>
      <c r="U7" s="28">
        <v>4</v>
      </c>
      <c r="V7" s="28"/>
      <c r="W7" s="110" t="s">
        <v>9988</v>
      </c>
      <c r="X7" s="25" t="s">
        <v>7138</v>
      </c>
      <c r="Y7" s="28">
        <v>4</v>
      </c>
      <c r="Z7" s="28"/>
      <c r="AA7" s="110" t="s">
        <v>9988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s="385" customFormat="1" x14ac:dyDescent="0.3">
      <c r="A8" s="107"/>
      <c r="B8" s="52"/>
      <c r="C8" s="1046" t="s">
        <v>547</v>
      </c>
      <c r="D8" s="40" t="s">
        <v>6551</v>
      </c>
      <c r="E8" s="41">
        <v>4</v>
      </c>
      <c r="F8" s="42"/>
      <c r="G8" s="108" t="s">
        <v>184</v>
      </c>
      <c r="H8" s="40" t="s">
        <v>6551</v>
      </c>
      <c r="I8" s="42">
        <v>4</v>
      </c>
      <c r="J8" s="42"/>
      <c r="K8" s="108" t="s">
        <v>184</v>
      </c>
      <c r="L8" s="40" t="s">
        <v>6551</v>
      </c>
      <c r="M8" s="42">
        <v>4</v>
      </c>
      <c r="N8" s="42"/>
      <c r="O8" s="108" t="s">
        <v>184</v>
      </c>
      <c r="P8" s="40" t="s">
        <v>6551</v>
      </c>
      <c r="Q8" s="41">
        <v>4</v>
      </c>
      <c r="R8" s="42"/>
      <c r="S8" s="108" t="s">
        <v>184</v>
      </c>
      <c r="T8" s="40" t="s">
        <v>6551</v>
      </c>
      <c r="U8" s="42">
        <v>4</v>
      </c>
      <c r="V8" s="42"/>
      <c r="W8" s="108" t="s">
        <v>184</v>
      </c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3">
      <c r="A9" s="105">
        <v>3</v>
      </c>
      <c r="B9" s="51" t="s">
        <v>10113</v>
      </c>
      <c r="C9" s="1042" t="s">
        <v>0</v>
      </c>
      <c r="D9" s="15" t="s">
        <v>7111</v>
      </c>
      <c r="E9" s="16"/>
      <c r="F9" s="16"/>
      <c r="G9" s="115"/>
      <c r="H9" s="15" t="s">
        <v>7111</v>
      </c>
      <c r="I9" s="17"/>
      <c r="J9" s="18"/>
      <c r="K9" s="114"/>
      <c r="L9" s="15" t="s">
        <v>7111</v>
      </c>
      <c r="M9" s="18"/>
      <c r="N9" s="18"/>
      <c r="O9" s="114"/>
      <c r="P9" s="34" t="s">
        <v>7111</v>
      </c>
      <c r="Q9" s="35"/>
      <c r="R9" s="36"/>
      <c r="S9" s="114"/>
      <c r="T9" s="15" t="s">
        <v>7111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7111</v>
      </c>
      <c r="AG9" s="304" t="s">
        <v>10145</v>
      </c>
      <c r="AH9" s="304" t="str">
        <f>IFERROR(IF(AG9&lt;&gt;"",": "&amp;VLOOKUP(AG9,mon!$A$1:$C$36132,2,0),""),"")</f>
        <v/>
      </c>
    </row>
    <row r="10" spans="1:36" x14ac:dyDescent="0.3">
      <c r="A10" s="107"/>
      <c r="B10" s="52" t="s">
        <v>412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3">
      <c r="A13" s="105">
        <v>5</v>
      </c>
      <c r="B13" s="51" t="s">
        <v>7079</v>
      </c>
      <c r="C13" s="1042" t="s">
        <v>0</v>
      </c>
      <c r="D13" s="15" t="s">
        <v>10158</v>
      </c>
      <c r="E13" s="16"/>
      <c r="F13" s="16"/>
      <c r="G13" s="115"/>
      <c r="H13" s="15" t="s">
        <v>10158</v>
      </c>
      <c r="I13" s="17"/>
      <c r="J13" s="18"/>
      <c r="K13" s="114"/>
      <c r="L13" s="18" t="s">
        <v>10158</v>
      </c>
      <c r="M13" s="18"/>
      <c r="N13" s="18"/>
      <c r="O13" s="114"/>
      <c r="P13" s="15" t="s">
        <v>10158</v>
      </c>
      <c r="Q13" s="17"/>
      <c r="R13" s="18"/>
      <c r="S13" s="114"/>
      <c r="T13" s="15" t="s">
        <v>10158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"&amp;VLOOKUP(AG13,mon!$A$1:$C$36132,2,0),""),"")</f>
        <v/>
      </c>
    </row>
    <row r="14" spans="1:36" x14ac:dyDescent="0.3">
      <c r="A14" s="107"/>
      <c r="B14" s="52" t="s">
        <v>412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3">
      <c r="A15" s="107"/>
      <c r="B15" s="52"/>
      <c r="C15" s="1046" t="s">
        <v>547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3">
      <c r="A17" s="105">
        <v>6</v>
      </c>
      <c r="B17" s="51" t="s">
        <v>8339</v>
      </c>
      <c r="C17" s="1042" t="s">
        <v>0</v>
      </c>
      <c r="D17" s="15" t="s">
        <v>6551</v>
      </c>
      <c r="E17" s="16">
        <v>4</v>
      </c>
      <c r="F17" s="16"/>
      <c r="G17" s="115" t="s">
        <v>177</v>
      </c>
      <c r="H17" s="15" t="s">
        <v>6551</v>
      </c>
      <c r="I17" s="17">
        <v>4</v>
      </c>
      <c r="J17" s="18"/>
      <c r="K17" s="114" t="s">
        <v>177</v>
      </c>
      <c r="L17" s="15" t="s">
        <v>6551</v>
      </c>
      <c r="M17" s="18">
        <v>4</v>
      </c>
      <c r="N17" s="18"/>
      <c r="O17" s="114" t="s">
        <v>177</v>
      </c>
      <c r="P17" s="34" t="s">
        <v>6551</v>
      </c>
      <c r="Q17" s="35">
        <v>4</v>
      </c>
      <c r="R17" s="36"/>
      <c r="S17" s="114" t="s">
        <v>177</v>
      </c>
      <c r="T17" s="15" t="s">
        <v>6551</v>
      </c>
      <c r="U17" s="18">
        <v>4</v>
      </c>
      <c r="V17" s="18"/>
      <c r="W17" s="114" t="s">
        <v>177</v>
      </c>
      <c r="X17" s="18"/>
      <c r="Y17" s="18"/>
      <c r="Z17" s="18"/>
      <c r="AA17" s="114"/>
      <c r="AB17" s="15"/>
      <c r="AC17" s="17"/>
      <c r="AD17" s="18"/>
      <c r="AE17" s="310"/>
      <c r="AF17" s="307" t="s">
        <v>6551</v>
      </c>
      <c r="AG17" s="304" t="s">
        <v>7670</v>
      </c>
      <c r="AH17" s="304" t="str">
        <f>IFERROR(IF(AG17&lt;&gt;"",": "&amp;VLOOKUP(AG17,mon!$A$1:$C$36132,2,0),""),"")</f>
        <v>: Hàn TIG nâng cao</v>
      </c>
    </row>
    <row r="18" spans="1:34" x14ac:dyDescent="0.3">
      <c r="A18" s="107"/>
      <c r="B18" s="52" t="s">
        <v>412</v>
      </c>
      <c r="C18" s="1043"/>
      <c r="D18" s="20" t="s">
        <v>10139</v>
      </c>
      <c r="E18" s="21"/>
      <c r="F18" s="21"/>
      <c r="G18" s="113"/>
      <c r="H18" s="20" t="s">
        <v>10139</v>
      </c>
      <c r="I18" s="22"/>
      <c r="J18" s="22"/>
      <c r="K18" s="112"/>
      <c r="L18" s="20" t="s">
        <v>10139</v>
      </c>
      <c r="M18" s="22"/>
      <c r="N18" s="22"/>
      <c r="O18" s="112"/>
      <c r="P18" s="37" t="s">
        <v>10139</v>
      </c>
      <c r="Q18" s="38"/>
      <c r="R18" s="39"/>
      <c r="S18" s="112"/>
      <c r="T18" s="20" t="s">
        <v>10139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"&amp;VLOOKUP(AG18,mon!$A$1:$C$36132,2,0),""),"")</f>
        <v/>
      </c>
    </row>
    <row r="19" spans="1:34" x14ac:dyDescent="0.3">
      <c r="A19" s="107"/>
      <c r="B19" s="52"/>
      <c r="C19" s="1046" t="s">
        <v>1</v>
      </c>
      <c r="D19" s="25" t="s">
        <v>6551</v>
      </c>
      <c r="E19" s="26">
        <v>4</v>
      </c>
      <c r="F19" s="26"/>
      <c r="G19" s="111" t="s">
        <v>177</v>
      </c>
      <c r="H19" s="25" t="s">
        <v>6551</v>
      </c>
      <c r="I19" s="27">
        <v>4</v>
      </c>
      <c r="J19" s="28"/>
      <c r="K19" s="110" t="s">
        <v>177</v>
      </c>
      <c r="L19" s="25" t="s">
        <v>6551</v>
      </c>
      <c r="M19" s="28">
        <v>4</v>
      </c>
      <c r="N19" s="28"/>
      <c r="O19" s="110" t="s">
        <v>177</v>
      </c>
      <c r="P19" s="25" t="s">
        <v>6551</v>
      </c>
      <c r="Q19" s="27">
        <v>4</v>
      </c>
      <c r="R19" s="28"/>
      <c r="S19" s="110" t="s">
        <v>177</v>
      </c>
      <c r="T19" s="25" t="s">
        <v>6551</v>
      </c>
      <c r="U19" s="28">
        <v>4</v>
      </c>
      <c r="V19" s="28"/>
      <c r="W19" s="110" t="s">
        <v>177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x14ac:dyDescent="0.3">
      <c r="A20" s="107"/>
      <c r="B20" s="52"/>
      <c r="C20" s="1046"/>
      <c r="D20" s="40" t="s">
        <v>10139</v>
      </c>
      <c r="E20" s="41"/>
      <c r="F20" s="42"/>
      <c r="G20" s="108"/>
      <c r="H20" s="40" t="s">
        <v>10139</v>
      </c>
      <c r="I20" s="42"/>
      <c r="J20" s="42"/>
      <c r="K20" s="108"/>
      <c r="L20" s="40" t="s">
        <v>10139</v>
      </c>
      <c r="M20" s="42"/>
      <c r="N20" s="42"/>
      <c r="O20" s="108"/>
      <c r="P20" s="40" t="s">
        <v>10139</v>
      </c>
      <c r="Q20" s="41"/>
      <c r="R20" s="42"/>
      <c r="S20" s="108"/>
      <c r="T20" s="40" t="s">
        <v>10139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"&amp;VLOOKUP(AG30,mon!$A$1:$C$36132,2,0),""),"")</f>
        <v/>
      </c>
    </row>
    <row r="21" spans="1:34" x14ac:dyDescent="0.3">
      <c r="A21" s="105">
        <v>7</v>
      </c>
      <c r="B21" s="51" t="s">
        <v>9950</v>
      </c>
      <c r="C21" s="1042" t="s">
        <v>0</v>
      </c>
      <c r="D21" s="15" t="s">
        <v>6545</v>
      </c>
      <c r="E21" s="16">
        <v>4</v>
      </c>
      <c r="F21" s="16"/>
      <c r="G21" s="115" t="s">
        <v>9988</v>
      </c>
      <c r="H21" s="15" t="s">
        <v>6545</v>
      </c>
      <c r="I21" s="17">
        <v>4</v>
      </c>
      <c r="J21" s="18"/>
      <c r="K21" s="114" t="s">
        <v>9988</v>
      </c>
      <c r="L21" s="15" t="s">
        <v>6545</v>
      </c>
      <c r="M21" s="18">
        <v>4</v>
      </c>
      <c r="N21" s="18"/>
      <c r="O21" s="114" t="s">
        <v>9988</v>
      </c>
      <c r="P21" s="34" t="s">
        <v>6545</v>
      </c>
      <c r="Q21" s="35">
        <v>4</v>
      </c>
      <c r="R21" s="36"/>
      <c r="S21" s="114" t="s">
        <v>9988</v>
      </c>
      <c r="T21" s="15" t="s">
        <v>6545</v>
      </c>
      <c r="U21" s="18">
        <v>4</v>
      </c>
      <c r="V21" s="18"/>
      <c r="W21" s="114" t="s">
        <v>9988</v>
      </c>
      <c r="X21" s="18"/>
      <c r="Y21" s="18"/>
      <c r="Z21" s="18"/>
      <c r="AA21" s="114"/>
      <c r="AB21" s="15"/>
      <c r="AC21" s="17"/>
      <c r="AD21" s="18"/>
      <c r="AE21" s="310"/>
      <c r="AF21" s="307" t="s">
        <v>6545</v>
      </c>
      <c r="AG21" s="304" t="s">
        <v>8839</v>
      </c>
      <c r="AH21" s="304" t="str">
        <f>IFERROR(IF(AG21&lt;&gt;"",": "&amp;VLOOKUP(AG21,mon!$A$1:$C$36141,2,0),""),"")</f>
        <v xml:space="preserve">: Hàn hồ quang tay cơ bản (SMAW) </v>
      </c>
    </row>
    <row r="22" spans="1:34" x14ac:dyDescent="0.3">
      <c r="A22" s="107"/>
      <c r="B22" s="52" t="s">
        <v>412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"&amp;VLOOKUP(AG32,mon!$A$1:$C$36132,2,0),""),"")</f>
        <v/>
      </c>
    </row>
    <row r="23" spans="1:34" x14ac:dyDescent="0.3">
      <c r="A23" s="107"/>
      <c r="B23" s="52"/>
      <c r="C23" s="104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 xml:space="preserve">: Hàn hồ quang tay cơ bản (SMAW) </v>
      </c>
    </row>
    <row r="24" spans="1:34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"&amp;VLOOKUP(AG34,mon!$A$1:$C$36132,2,0),""),"")</f>
        <v/>
      </c>
    </row>
    <row r="25" spans="1:34" x14ac:dyDescent="0.3">
      <c r="A25" s="105">
        <v>8</v>
      </c>
      <c r="B25" s="51" t="s">
        <v>9952</v>
      </c>
      <c r="C25" s="1042" t="s">
        <v>0</v>
      </c>
      <c r="D25" s="15" t="s">
        <v>6545</v>
      </c>
      <c r="E25" s="16">
        <v>4</v>
      </c>
      <c r="F25" s="16"/>
      <c r="G25" s="115" t="s">
        <v>184</v>
      </c>
      <c r="H25" s="15" t="s">
        <v>6545</v>
      </c>
      <c r="I25" s="17">
        <v>4</v>
      </c>
      <c r="J25" s="18"/>
      <c r="K25" s="114" t="s">
        <v>184</v>
      </c>
      <c r="L25" s="18" t="s">
        <v>6545</v>
      </c>
      <c r="M25" s="18">
        <v>4</v>
      </c>
      <c r="N25" s="18"/>
      <c r="O25" s="114" t="s">
        <v>184</v>
      </c>
      <c r="P25" s="15" t="s">
        <v>6545</v>
      </c>
      <c r="Q25" s="17">
        <v>4</v>
      </c>
      <c r="R25" s="18"/>
      <c r="S25" s="114" t="s">
        <v>184</v>
      </c>
      <c r="T25" s="15" t="s">
        <v>6545</v>
      </c>
      <c r="U25" s="18">
        <v>4</v>
      </c>
      <c r="V25" s="18"/>
      <c r="W25" s="114" t="s">
        <v>184</v>
      </c>
      <c r="X25" s="15"/>
      <c r="Y25" s="18"/>
      <c r="Z25" s="18"/>
      <c r="AA25" s="114"/>
      <c r="AB25" s="15"/>
      <c r="AC25" s="17"/>
      <c r="AD25" s="18"/>
      <c r="AE25" s="310"/>
      <c r="AF25" s="307" t="s">
        <v>6545</v>
      </c>
      <c r="AG25" s="304" t="s">
        <v>8839</v>
      </c>
      <c r="AH25" s="304" t="str">
        <f>IFERROR(IF(AG25&lt;&gt;"",": "&amp;VLOOKUP(AG25,mon!$A$1:$C$36141,2,0),""),"")</f>
        <v xml:space="preserve">: Hàn hồ quang tay cơ bản (SMAW) </v>
      </c>
    </row>
    <row r="26" spans="1:34" x14ac:dyDescent="0.3">
      <c r="A26" s="107"/>
      <c r="B26" s="52" t="s">
        <v>412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"&amp;VLOOKUP(AG36,mon!$A$1:$C$36132,2,0),""),"")</f>
        <v/>
      </c>
    </row>
    <row r="27" spans="1:34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IFERROR(IF(#REF!&lt;&gt;"",": "&amp;VLOOKUP(#REF!,mon!$A$1:$C$36132,2,0),""),"")</f>
        <v/>
      </c>
    </row>
    <row r="28" spans="1:34" ht="17.2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IFERROR(IF(#REF!&lt;&gt;"",": "&amp;VLOOKUP(#REF!,mon!$A$1:$C$36132,2,0),""),"")</f>
        <v/>
      </c>
    </row>
    <row r="29" spans="1:34" x14ac:dyDescent="0.3">
      <c r="A29" s="105">
        <v>9</v>
      </c>
      <c r="B29" s="51" t="s">
        <v>9951</v>
      </c>
      <c r="C29" s="104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6545</v>
      </c>
      <c r="AC29" s="17">
        <v>4</v>
      </c>
      <c r="AD29" s="18"/>
      <c r="AE29" s="310" t="s">
        <v>9988</v>
      </c>
      <c r="AF29" s="307" t="s">
        <v>6545</v>
      </c>
      <c r="AG29" s="304" t="s">
        <v>8839</v>
      </c>
      <c r="AH29" s="304" t="str">
        <f>IFERROR(IF(AG29&lt;&gt;"",": "&amp;VLOOKUP(AG29,mon!$A$1:$C$36141,2,0),""),"")</f>
        <v xml:space="preserve">: Hàn hồ quang tay cơ bản (SMAW) </v>
      </c>
    </row>
    <row r="30" spans="1:34" x14ac:dyDescent="0.3">
      <c r="A30" s="107"/>
      <c r="B30" s="52" t="s">
        <v>412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x14ac:dyDescent="0.3">
      <c r="A31" s="107"/>
      <c r="B31" s="52"/>
      <c r="C31" s="1046" t="s">
        <v>1</v>
      </c>
      <c r="D31" s="25" t="s">
        <v>6545</v>
      </c>
      <c r="E31" s="26">
        <v>4</v>
      </c>
      <c r="F31" s="26"/>
      <c r="G31" s="111" t="s">
        <v>9988</v>
      </c>
      <c r="H31" s="25" t="s">
        <v>6545</v>
      </c>
      <c r="I31" s="27">
        <v>4</v>
      </c>
      <c r="J31" s="28"/>
      <c r="K31" s="110" t="s">
        <v>9988</v>
      </c>
      <c r="L31" s="25" t="s">
        <v>6545</v>
      </c>
      <c r="M31" s="28">
        <v>4</v>
      </c>
      <c r="N31" s="28"/>
      <c r="O31" s="110" t="s">
        <v>9988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6545</v>
      </c>
      <c r="AC31" s="27">
        <v>4</v>
      </c>
      <c r="AD31" s="28"/>
      <c r="AE31" s="312" t="s">
        <v>9988</v>
      </c>
      <c r="AF31" s="308"/>
      <c r="AG31" s="305"/>
      <c r="AH31" s="305" t="str">
        <f>IFERROR(IF(AG31&lt;&gt;"",": "&amp;VLOOKUP(AG31,mon!$A$1:$C$36132,2,0),""),"")</f>
        <v/>
      </c>
    </row>
    <row r="32" spans="1:34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"&amp;VLOOKUP(AG32,mon!$A$1:$C$36132,2,0),""),"")</f>
        <v/>
      </c>
    </row>
    <row r="33" spans="1:34" x14ac:dyDescent="0.3">
      <c r="A33" s="105">
        <v>10</v>
      </c>
      <c r="B33" s="51" t="s">
        <v>9953</v>
      </c>
      <c r="C33" s="104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6545</v>
      </c>
      <c r="AG33" s="304" t="s">
        <v>8839</v>
      </c>
      <c r="AH33" s="304" t="str">
        <f>IFERROR(IF(AG33&lt;&gt;"",": "&amp;VLOOKUP(AG33,mon!$A$1:$C$36132,2,0),""),"")</f>
        <v xml:space="preserve">: Hàn hồ quang tay cơ bản (SMAW) </v>
      </c>
    </row>
    <row r="34" spans="1:34" x14ac:dyDescent="0.3">
      <c r="A34" s="107"/>
      <c r="B34" s="52" t="s">
        <v>412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x14ac:dyDescent="0.3">
      <c r="A35" s="107"/>
      <c r="B35" s="52"/>
      <c r="C35" s="1046" t="s">
        <v>1</v>
      </c>
      <c r="D35" s="25" t="s">
        <v>6545</v>
      </c>
      <c r="E35" s="26">
        <v>4</v>
      </c>
      <c r="F35" s="26"/>
      <c r="G35" s="111" t="s">
        <v>184</v>
      </c>
      <c r="H35" s="25" t="s">
        <v>6545</v>
      </c>
      <c r="I35" s="27">
        <v>4</v>
      </c>
      <c r="J35" s="28"/>
      <c r="K35" s="110" t="s">
        <v>184</v>
      </c>
      <c r="L35" s="25" t="s">
        <v>6545</v>
      </c>
      <c r="M35" s="28">
        <v>4</v>
      </c>
      <c r="N35" s="28"/>
      <c r="O35" s="110" t="s">
        <v>184</v>
      </c>
      <c r="P35" s="25" t="s">
        <v>6545</v>
      </c>
      <c r="Q35" s="27">
        <v>4</v>
      </c>
      <c r="R35" s="28"/>
      <c r="S35" s="110" t="s">
        <v>184</v>
      </c>
      <c r="T35" s="25" t="s">
        <v>6545</v>
      </c>
      <c r="U35" s="28">
        <v>4</v>
      </c>
      <c r="V35" s="28"/>
      <c r="W35" s="110" t="s">
        <v>184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x14ac:dyDescent="0.3">
      <c r="A37" s="105">
        <v>8</v>
      </c>
      <c r="B37" s="51" t="s">
        <v>9968</v>
      </c>
      <c r="C37" s="1042" t="s">
        <v>0</v>
      </c>
      <c r="D37" s="15" t="s">
        <v>7111</v>
      </c>
      <c r="E37" s="16"/>
      <c r="F37" s="16"/>
      <c r="G37" s="115"/>
      <c r="H37" s="15" t="s">
        <v>7111</v>
      </c>
      <c r="I37" s="17"/>
      <c r="J37" s="18"/>
      <c r="K37" s="114"/>
      <c r="L37" s="18" t="s">
        <v>7111</v>
      </c>
      <c r="M37" s="18"/>
      <c r="N37" s="18"/>
      <c r="O37" s="114"/>
      <c r="P37" s="18" t="s">
        <v>7111</v>
      </c>
      <c r="Q37" s="18"/>
      <c r="R37" s="18"/>
      <c r="S37" s="114"/>
      <c r="T37" s="15" t="s">
        <v>7111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7111</v>
      </c>
      <c r="AG37" s="304" t="s">
        <v>10176</v>
      </c>
      <c r="AH37" s="304" t="str">
        <f>IFERROR(IF(AG37&lt;&gt;"",": "&amp;VLOOKUP(AG37,mon!$A$1:$C$36141,2,0),""),"")</f>
        <v/>
      </c>
    </row>
    <row r="38" spans="1:34" x14ac:dyDescent="0.3">
      <c r="A38" s="107"/>
      <c r="B38" s="52"/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x14ac:dyDescent="0.3">
      <c r="A39" s="107"/>
      <c r="B39" s="52"/>
      <c r="C39" s="104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x14ac:dyDescent="0.3">
      <c r="A41" s="542"/>
      <c r="B41" s="542"/>
      <c r="C41" s="542"/>
      <c r="D41" s="542" t="s">
        <v>177</v>
      </c>
      <c r="E41" s="542" t="s">
        <v>5586</v>
      </c>
      <c r="F41" s="542"/>
      <c r="G41" s="542"/>
      <c r="H41" s="542" t="s">
        <v>184</v>
      </c>
      <c r="I41" s="542" t="s">
        <v>5588</v>
      </c>
      <c r="J41" s="542"/>
      <c r="K41" s="542"/>
      <c r="L41" s="542" t="s">
        <v>9988</v>
      </c>
      <c r="M41" s="542" t="s">
        <v>10096</v>
      </c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2"/>
    </row>
    <row r="42" spans="1:34" x14ac:dyDescent="0.3">
      <c r="A42" s="542"/>
      <c r="B42" s="542"/>
      <c r="C42" s="542"/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2"/>
      <c r="T42" s="542"/>
      <c r="U42" s="542"/>
      <c r="V42" s="542"/>
      <c r="W42" s="542"/>
      <c r="X42" s="542"/>
      <c r="Y42" s="542"/>
      <c r="Z42" s="542"/>
      <c r="AA42" s="542"/>
      <c r="AB42" s="542"/>
      <c r="AC42" s="542"/>
      <c r="AD42" s="542"/>
      <c r="AE42" s="542"/>
    </row>
    <row r="43" spans="1:34" x14ac:dyDescent="0.3">
      <c r="A43" s="542"/>
      <c r="B43" s="542"/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2"/>
      <c r="T43" s="542"/>
      <c r="U43" s="542"/>
      <c r="V43" s="542"/>
      <c r="W43" s="542"/>
      <c r="X43" s="542"/>
      <c r="Y43" s="542"/>
      <c r="Z43" s="542"/>
      <c r="AA43" s="542"/>
      <c r="AB43" s="542"/>
      <c r="AC43" s="542"/>
      <c r="AD43" s="542"/>
      <c r="AE43" s="542"/>
    </row>
    <row r="44" spans="1:34" x14ac:dyDescent="0.3">
      <c r="A44" s="542"/>
      <c r="B44" s="542"/>
      <c r="C44" s="542"/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2"/>
      <c r="T44" s="542"/>
      <c r="U44" s="542"/>
      <c r="V44" s="542"/>
      <c r="W44" s="542"/>
      <c r="X44" s="542"/>
      <c r="Y44" s="542"/>
      <c r="Z44" s="542"/>
      <c r="AA44" s="542"/>
      <c r="AB44" s="542"/>
      <c r="AC44" s="542"/>
      <c r="AD44" s="542"/>
      <c r="AE44" s="542"/>
    </row>
    <row r="45" spans="1:34" x14ac:dyDescent="0.3">
      <c r="A45" s="542"/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</row>
    <row r="46" spans="1:34" x14ac:dyDescent="0.3">
      <c r="E46" s="544"/>
    </row>
    <row r="47" spans="1:34" x14ac:dyDescent="0.3">
      <c r="E47" s="544"/>
    </row>
    <row r="48" spans="1:34" x14ac:dyDescent="0.3">
      <c r="E48" s="544"/>
    </row>
    <row r="49" spans="5:5" x14ac:dyDescent="0.3">
      <c r="E49" s="544"/>
    </row>
    <row r="50" spans="5:5" x14ac:dyDescent="0.3">
      <c r="E50" s="544"/>
    </row>
    <row r="51" spans="5:5" x14ac:dyDescent="0.3">
      <c r="E51" s="544"/>
    </row>
    <row r="52" spans="5:5" x14ac:dyDescent="0.3">
      <c r="E52" s="544"/>
    </row>
    <row r="529" spans="3:4" x14ac:dyDescent="0.3">
      <c r="C529" s="1" t="s">
        <v>583</v>
      </c>
      <c r="D529" s="1" t="s">
        <v>588</v>
      </c>
    </row>
  </sheetData>
  <mergeCells count="30">
    <mergeCell ref="C33:C34"/>
    <mergeCell ref="C35:C36"/>
    <mergeCell ref="C37:C38"/>
    <mergeCell ref="C39:C40"/>
    <mergeCell ref="C9:C10"/>
    <mergeCell ref="C11:C12"/>
    <mergeCell ref="C13:C14"/>
    <mergeCell ref="C15:C16"/>
    <mergeCell ref="C17:C18"/>
    <mergeCell ref="H2:X2"/>
    <mergeCell ref="H3:X3"/>
    <mergeCell ref="D4:G4"/>
    <mergeCell ref="A1:D2"/>
    <mergeCell ref="H1:X1"/>
    <mergeCell ref="H4:K4"/>
    <mergeCell ref="P4:S4"/>
    <mergeCell ref="C5:C6"/>
    <mergeCell ref="C7:C8"/>
    <mergeCell ref="C31:C32"/>
    <mergeCell ref="AF4:AH4"/>
    <mergeCell ref="AB4:AE4"/>
    <mergeCell ref="X4:AA4"/>
    <mergeCell ref="T4:W4"/>
    <mergeCell ref="L4:O4"/>
    <mergeCell ref="C21:C22"/>
    <mergeCell ref="C23:C24"/>
    <mergeCell ref="C19:C20"/>
    <mergeCell ref="C25:C26"/>
    <mergeCell ref="C27:C28"/>
    <mergeCell ref="C29:C30"/>
  </mergeCells>
  <conditionalFormatting sqref="J18:K18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2:O1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AJ686"/>
  <sheetViews>
    <sheetView view="pageBreakPreview" zoomScale="115" zoomScaleNormal="115" zoomScaleSheetLayoutView="115" workbookViewId="0">
      <selection activeCell="A5" sqref="A5:AH24"/>
    </sheetView>
  </sheetViews>
  <sheetFormatPr defaultColWidth="9.140625" defaultRowHeight="15.75" customHeight="1" x14ac:dyDescent="0.3"/>
  <cols>
    <col min="1" max="1" width="3" style="338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8" width="1.7109375" style="1" customWidth="1"/>
    <col min="29" max="29" width="1.7109375" style="118" customWidth="1"/>
    <col min="30" max="31" width="1.7109375" style="1" customWidth="1"/>
    <col min="32" max="32" width="5.140625" style="1" customWidth="1"/>
    <col min="33" max="33" width="9.140625" style="1" hidden="1" customWidth="1"/>
    <col min="34" max="34" width="13.85546875" style="1" customWidth="1"/>
    <col min="35" max="16384" width="9.140625" style="1"/>
  </cols>
  <sheetData>
    <row r="1" spans="1:36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92"/>
      <c r="F1" s="92"/>
      <c r="G1" s="92"/>
      <c r="H1" s="1100" t="s">
        <v>577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084"/>
      <c r="B2" s="1084"/>
      <c r="C2" s="1084"/>
      <c r="D2" s="1084"/>
      <c r="E2" s="94"/>
      <c r="F2" s="95"/>
      <c r="G2" s="96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250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93" t="s">
        <v>580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251"/>
      <c r="AD3" s="100"/>
      <c r="AE3" s="98"/>
      <c r="AF3" s="1">
        <f>COUNT(A5:A133)*4+4</f>
        <v>24</v>
      </c>
    </row>
    <row r="4" spans="1:36" s="2" customFormat="1" ht="15.75" customHeight="1" x14ac:dyDescent="0.3">
      <c r="A4" s="392" t="s">
        <v>17</v>
      </c>
      <c r="B4" s="117" t="s">
        <v>27</v>
      </c>
      <c r="C4" s="192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104" t="s">
        <v>26</v>
      </c>
      <c r="AC4" s="1105"/>
      <c r="AD4" s="1105"/>
      <c r="AE4" s="110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6581</v>
      </c>
      <c r="C5" s="1042" t="s">
        <v>0</v>
      </c>
      <c r="D5" s="15" t="s">
        <v>10164</v>
      </c>
      <c r="E5" s="16"/>
      <c r="F5" s="16"/>
      <c r="G5" s="115"/>
      <c r="H5" s="15" t="s">
        <v>10165</v>
      </c>
      <c r="I5" s="17"/>
      <c r="J5" s="18"/>
      <c r="K5" s="114"/>
      <c r="L5" s="15" t="s">
        <v>10166</v>
      </c>
      <c r="M5" s="18"/>
      <c r="N5" s="18"/>
      <c r="O5" s="114"/>
      <c r="P5" s="34" t="s">
        <v>10167</v>
      </c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6" ht="15.75" customHeight="1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8280</v>
      </c>
      <c r="C9" s="1042" t="s">
        <v>0</v>
      </c>
      <c r="D9" s="15" t="s">
        <v>7002</v>
      </c>
      <c r="E9" s="16"/>
      <c r="F9" s="16"/>
      <c r="G9" s="115"/>
      <c r="H9" s="15" t="s">
        <v>7002</v>
      </c>
      <c r="I9" s="17"/>
      <c r="J9" s="18"/>
      <c r="K9" s="114"/>
      <c r="L9" s="15" t="s">
        <v>7002</v>
      </c>
      <c r="M9" s="18"/>
      <c r="N9" s="18"/>
      <c r="O9" s="114"/>
      <c r="P9" s="34" t="s">
        <v>7002</v>
      </c>
      <c r="Q9" s="35"/>
      <c r="R9" s="36"/>
      <c r="S9" s="114"/>
      <c r="T9" s="15" t="s">
        <v>7002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6567</v>
      </c>
      <c r="AG9" s="304" t="s">
        <v>7886</v>
      </c>
      <c r="AH9" s="304" t="str">
        <f>IFERROR(IF(AG9&lt;&gt;"",": "&amp;VLOOKUP(AG9,mon!$A$1:$C$36132,2,0),""),"")</f>
        <v>: Tiếng Anh chuyên ngành</v>
      </c>
    </row>
    <row r="10" spans="1:36" ht="15.75" customHeight="1" x14ac:dyDescent="0.3">
      <c r="A10" s="107"/>
      <c r="B10" s="52"/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6548</v>
      </c>
      <c r="AG10" s="305" t="s">
        <v>7888</v>
      </c>
      <c r="AH10" s="305" t="str">
        <f>IFERROR(IF(AG10&lt;&gt;"",": "&amp;VLOOKUP(AG10,mon!$A$1:$C$36132,2,0),""),"")</f>
        <v>: Xử lý ảnh bằng Photoshop</v>
      </c>
    </row>
    <row r="11" spans="1:36" ht="15.75" customHeight="1" x14ac:dyDescent="0.3">
      <c r="A11" s="107"/>
      <c r="B11" s="52"/>
      <c r="C11" s="1046" t="s">
        <v>1</v>
      </c>
      <c r="D11" s="25" t="s">
        <v>7002</v>
      </c>
      <c r="E11" s="26"/>
      <c r="F11" s="26"/>
      <c r="G11" s="111"/>
      <c r="H11" s="25" t="s">
        <v>6548</v>
      </c>
      <c r="I11" s="27">
        <v>4</v>
      </c>
      <c r="J11" s="28" t="s">
        <v>525</v>
      </c>
      <c r="K11" s="110" t="s">
        <v>213</v>
      </c>
      <c r="L11" s="25" t="s">
        <v>6548</v>
      </c>
      <c r="M11" s="28">
        <v>4</v>
      </c>
      <c r="N11" s="28" t="s">
        <v>525</v>
      </c>
      <c r="O11" s="110" t="s">
        <v>213</v>
      </c>
      <c r="P11" s="25" t="s">
        <v>6548</v>
      </c>
      <c r="Q11" s="27">
        <v>4</v>
      </c>
      <c r="R11" s="28" t="s">
        <v>525</v>
      </c>
      <c r="S11" s="110" t="s">
        <v>213</v>
      </c>
      <c r="T11" s="25" t="s">
        <v>6567</v>
      </c>
      <c r="U11" s="28">
        <v>4</v>
      </c>
      <c r="V11" s="508" t="s">
        <v>400</v>
      </c>
      <c r="W11" s="110" t="s">
        <v>604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8281</v>
      </c>
      <c r="C13" s="1042" t="s">
        <v>0</v>
      </c>
      <c r="D13" s="15" t="s">
        <v>7002</v>
      </c>
      <c r="E13" s="16"/>
      <c r="F13" s="16"/>
      <c r="G13" s="115"/>
      <c r="H13" s="15" t="s">
        <v>7002</v>
      </c>
      <c r="I13" s="17"/>
      <c r="J13" s="18"/>
      <c r="K13" s="114"/>
      <c r="L13" s="18" t="s">
        <v>7002</v>
      </c>
      <c r="M13" s="18"/>
      <c r="N13" s="18"/>
      <c r="O13" s="114"/>
      <c r="P13" s="15" t="s">
        <v>7002</v>
      </c>
      <c r="Q13" s="17"/>
      <c r="R13" s="18"/>
      <c r="S13" s="114"/>
      <c r="T13" s="15" t="s">
        <v>7002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6528</v>
      </c>
      <c r="AG13" s="304" t="s">
        <v>8031</v>
      </c>
      <c r="AH13" s="304" t="str">
        <f>IFERROR(IF(AG13&lt;&gt;"",": "&amp;VLOOKUP(AG13,mon!$A$1:$C$36132,2,0),""),"")</f>
        <v>: Anh văn chuyên ngành</v>
      </c>
    </row>
    <row r="14" spans="1:36" ht="15.75" customHeight="1" x14ac:dyDescent="0.3">
      <c r="A14" s="107"/>
      <c r="B14" s="52"/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6545</v>
      </c>
      <c r="AG14" s="305" t="s">
        <v>8038</v>
      </c>
      <c r="AH14" s="305" t="str">
        <f>IFERROR(IF(AG14&lt;&gt;"",": "&amp;VLOOKUP(AG14,mon!$A$1:$C$36132,2,0),""),"")</f>
        <v xml:space="preserve">: Thiết kế, xây dựng mạng LAN </v>
      </c>
    </row>
    <row r="15" spans="1:36" ht="15.75" customHeight="1" x14ac:dyDescent="0.3">
      <c r="A15" s="107"/>
      <c r="B15" s="52"/>
      <c r="C15" s="1046" t="s">
        <v>1</v>
      </c>
      <c r="D15" s="25" t="s">
        <v>7002</v>
      </c>
      <c r="E15" s="26"/>
      <c r="F15" s="26"/>
      <c r="G15" s="111"/>
      <c r="H15" s="25" t="s">
        <v>6545</v>
      </c>
      <c r="I15" s="27">
        <v>4</v>
      </c>
      <c r="J15" s="28" t="s">
        <v>431</v>
      </c>
      <c r="K15" s="110" t="s">
        <v>222</v>
      </c>
      <c r="L15" s="25" t="s">
        <v>6545</v>
      </c>
      <c r="M15" s="28">
        <v>4</v>
      </c>
      <c r="N15" s="28" t="s">
        <v>431</v>
      </c>
      <c r="O15" s="110" t="s">
        <v>222</v>
      </c>
      <c r="P15" s="30" t="s">
        <v>6545</v>
      </c>
      <c r="Q15" s="31">
        <v>4</v>
      </c>
      <c r="R15" s="28" t="s">
        <v>431</v>
      </c>
      <c r="S15" s="110" t="s">
        <v>222</v>
      </c>
      <c r="T15" s="25" t="s">
        <v>6528</v>
      </c>
      <c r="U15" s="28">
        <v>4</v>
      </c>
      <c r="V15" s="508" t="s">
        <v>400</v>
      </c>
      <c r="W15" s="110" t="s">
        <v>604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9868</v>
      </c>
      <c r="C17" s="1042" t="s">
        <v>0</v>
      </c>
      <c r="D17" s="15" t="s">
        <v>7002</v>
      </c>
      <c r="E17" s="16"/>
      <c r="F17" s="16"/>
      <c r="G17" s="115"/>
      <c r="H17" s="15" t="s">
        <v>7002</v>
      </c>
      <c r="I17" s="17"/>
      <c r="J17" s="18"/>
      <c r="K17" s="114"/>
      <c r="L17" s="15" t="s">
        <v>7002</v>
      </c>
      <c r="M17" s="18"/>
      <c r="N17" s="18"/>
      <c r="O17" s="114"/>
      <c r="P17" s="34" t="s">
        <v>7002</v>
      </c>
      <c r="Q17" s="35"/>
      <c r="R17" s="36"/>
      <c r="S17" s="114"/>
      <c r="T17" s="15" t="s">
        <v>7002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4580</v>
      </c>
      <c r="AG17" s="304" t="s">
        <v>9073</v>
      </c>
      <c r="AH17" s="304" t="str">
        <f>IFERROR(IF(AG17&lt;&gt;"",": "&amp;VLOOKUP(AG17,mon!$A$1:$C$36132,2,0),""),"")</f>
        <v>: Tiếng Anh</v>
      </c>
    </row>
    <row r="18" spans="1:34" ht="15.75" customHeight="1" x14ac:dyDescent="0.3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6545</v>
      </c>
      <c r="AG18" s="305" t="s">
        <v>9084</v>
      </c>
      <c r="AH18" s="305" t="str">
        <f>IFERROR(IF(AG18&lt;&gt;"",": "&amp;VLOOKUP(AG18,mon!$A$1:$C$36132,2,0),""),"")</f>
        <v>: Lắp ráp và cài đặt máy tính</v>
      </c>
    </row>
    <row r="19" spans="1:34" ht="15.75" customHeight="1" x14ac:dyDescent="0.3">
      <c r="A19" s="107"/>
      <c r="B19" s="52"/>
      <c r="C19" s="1046" t="s">
        <v>1</v>
      </c>
      <c r="D19" s="25" t="s">
        <v>4580</v>
      </c>
      <c r="E19" s="26">
        <v>4</v>
      </c>
      <c r="F19" s="537" t="s">
        <v>459</v>
      </c>
      <c r="G19" s="111" t="s">
        <v>198</v>
      </c>
      <c r="H19" s="25" t="s">
        <v>7002</v>
      </c>
      <c r="I19" s="27"/>
      <c r="J19" s="28"/>
      <c r="K19" s="110"/>
      <c r="L19" s="25"/>
      <c r="M19" s="28"/>
      <c r="N19" s="28"/>
      <c r="O19" s="110"/>
      <c r="P19" s="25" t="s">
        <v>6545</v>
      </c>
      <c r="Q19" s="27">
        <v>4</v>
      </c>
      <c r="R19" s="28" t="s">
        <v>401</v>
      </c>
      <c r="S19" s="110" t="s">
        <v>191</v>
      </c>
      <c r="T19" s="25" t="s">
        <v>4580</v>
      </c>
      <c r="U19" s="28">
        <v>4</v>
      </c>
      <c r="V19" s="508" t="s">
        <v>459</v>
      </c>
      <c r="W19" s="110" t="s">
        <v>198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5.75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"&amp;VLOOKUP(AG20,mon!$A$1:$C$36132,2,0),""),"")</f>
        <v/>
      </c>
    </row>
    <row r="21" spans="1:34" s="385" customFormat="1" ht="15.75" customHeight="1" x14ac:dyDescent="0.3">
      <c r="A21" s="105">
        <v>5</v>
      </c>
      <c r="B21" s="51" t="s">
        <v>9872</v>
      </c>
      <c r="C21" s="1042" t="s">
        <v>0</v>
      </c>
      <c r="D21" s="15" t="s">
        <v>7002</v>
      </c>
      <c r="E21" s="16"/>
      <c r="F21" s="16"/>
      <c r="G21" s="115"/>
      <c r="H21" s="15" t="s">
        <v>7002</v>
      </c>
      <c r="I21" s="17"/>
      <c r="J21" s="18"/>
      <c r="K21" s="114"/>
      <c r="L21" s="15" t="s">
        <v>7002</v>
      </c>
      <c r="M21" s="18"/>
      <c r="N21" s="18"/>
      <c r="O21" s="114"/>
      <c r="P21" s="34" t="s">
        <v>7002</v>
      </c>
      <c r="Q21" s="35"/>
      <c r="R21" s="36"/>
      <c r="S21" s="114"/>
      <c r="T21" s="15" t="s">
        <v>7002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4580</v>
      </c>
      <c r="AG21" s="304" t="s">
        <v>9220</v>
      </c>
      <c r="AH21" s="304" t="str">
        <f>IFERROR(IF(AG21&lt;&gt;"",": "&amp;VLOOKUP(AG21,mon!$A$1:$C$36132,2,0),""),"")</f>
        <v>: Ngoại ngữ(Anh văn)</v>
      </c>
    </row>
    <row r="22" spans="1:34" s="385" customFormat="1" ht="15.75" customHeight="1" x14ac:dyDescent="0.3">
      <c r="A22" s="107"/>
      <c r="B22" s="52"/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6559</v>
      </c>
      <c r="AG22" s="305" t="s">
        <v>9229</v>
      </c>
      <c r="AH22" s="305" t="str">
        <f>IFERROR(IF(AG22&lt;&gt;"",": "&amp;VLOOKUP(AG22,mon!$A$1:$C$36132,2,0),""),"")</f>
        <v>: Điện tử cơ bản</v>
      </c>
    </row>
    <row r="23" spans="1:34" s="385" customFormat="1" ht="15.75" customHeight="1" x14ac:dyDescent="0.3">
      <c r="A23" s="107"/>
      <c r="B23" s="52"/>
      <c r="C23" s="1046" t="s">
        <v>1</v>
      </c>
      <c r="D23" s="25" t="s">
        <v>4580</v>
      </c>
      <c r="E23" s="26">
        <v>4</v>
      </c>
      <c r="F23" s="537" t="s">
        <v>459</v>
      </c>
      <c r="G23" s="111" t="s">
        <v>198</v>
      </c>
      <c r="H23" s="25" t="s">
        <v>7002</v>
      </c>
      <c r="I23" s="27"/>
      <c r="J23" s="28"/>
      <c r="K23" s="110"/>
      <c r="L23" s="25" t="s">
        <v>6559</v>
      </c>
      <c r="M23" s="28">
        <v>4</v>
      </c>
      <c r="N23" s="28" t="s">
        <v>8360</v>
      </c>
      <c r="O23" s="110" t="s">
        <v>816</v>
      </c>
      <c r="P23" s="25" t="s">
        <v>6559</v>
      </c>
      <c r="Q23" s="27">
        <v>4</v>
      </c>
      <c r="R23" s="28" t="s">
        <v>8360</v>
      </c>
      <c r="S23" s="110" t="s">
        <v>816</v>
      </c>
      <c r="T23" s="25" t="s">
        <v>4580</v>
      </c>
      <c r="U23" s="28">
        <v>4</v>
      </c>
      <c r="V23" s="508" t="s">
        <v>459</v>
      </c>
      <c r="W23" s="110" t="s">
        <v>198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s="385" customFormat="1" ht="15.75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"&amp;VLOOKUP(AG24,mon!$A$1:$C$36132,2,0),""),"")</f>
        <v/>
      </c>
    </row>
    <row r="25" spans="1:34" ht="15.75" customHeight="1" x14ac:dyDescent="0.3">
      <c r="A25" s="540"/>
      <c r="B25" s="541"/>
      <c r="C25" s="1107"/>
      <c r="D25" s="540" t="s">
        <v>191</v>
      </c>
      <c r="E25" s="540" t="s">
        <v>5590</v>
      </c>
      <c r="F25" s="540"/>
      <c r="G25" s="540"/>
      <c r="H25" s="540" t="s">
        <v>198</v>
      </c>
      <c r="I25" s="540" t="s">
        <v>197</v>
      </c>
      <c r="J25" s="540"/>
      <c r="K25" s="540"/>
      <c r="L25" s="540" t="s">
        <v>222</v>
      </c>
      <c r="M25" s="540" t="s">
        <v>5496</v>
      </c>
      <c r="N25" s="540"/>
      <c r="O25" s="540"/>
      <c r="P25" s="540" t="s">
        <v>213</v>
      </c>
      <c r="Q25" s="540" t="s">
        <v>131</v>
      </c>
      <c r="R25" s="540"/>
      <c r="S25" s="540"/>
      <c r="T25" s="540" t="s">
        <v>604</v>
      </c>
      <c r="U25" s="540" t="s">
        <v>208</v>
      </c>
      <c r="V25" s="540"/>
      <c r="W25" s="540"/>
      <c r="X25" s="540" t="s">
        <v>816</v>
      </c>
      <c r="Y25" s="540" t="s">
        <v>584</v>
      </c>
      <c r="Z25" s="540"/>
      <c r="AA25" s="540"/>
      <c r="AB25" s="540"/>
      <c r="AC25" s="540"/>
      <c r="AD25" s="540"/>
      <c r="AE25" s="540"/>
      <c r="AF25" s="301"/>
      <c r="AG25" s="303"/>
      <c r="AH25" s="303"/>
    </row>
    <row r="26" spans="1:34" ht="15.75" customHeight="1" x14ac:dyDescent="0.3">
      <c r="A26" s="540"/>
      <c r="B26" s="541"/>
      <c r="C26" s="1107"/>
      <c r="D26" s="540" t="s">
        <v>799</v>
      </c>
      <c r="E26" s="540" t="s">
        <v>5577</v>
      </c>
      <c r="F26" s="540"/>
      <c r="G26" s="540"/>
      <c r="H26" s="540" t="s">
        <v>819</v>
      </c>
      <c r="I26" s="540" t="s">
        <v>5565</v>
      </c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301"/>
      <c r="AG26" s="303"/>
      <c r="AH26" s="303"/>
    </row>
    <row r="27" spans="1:34" ht="15.75" customHeight="1" x14ac:dyDescent="0.3">
      <c r="A27" s="540"/>
      <c r="B27" s="541"/>
      <c r="C27" s="1107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301"/>
      <c r="AG27" s="303"/>
      <c r="AH27" s="303"/>
    </row>
    <row r="28" spans="1:34" ht="15.75" customHeight="1" x14ac:dyDescent="0.3">
      <c r="A28" s="540"/>
      <c r="B28" s="541"/>
      <c r="C28" s="1107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51"/>
      <c r="Z28" s="551"/>
      <c r="AA28" s="551"/>
      <c r="AB28" s="540"/>
      <c r="AC28" s="540"/>
      <c r="AD28" s="540"/>
      <c r="AE28" s="540"/>
      <c r="AF28" s="301"/>
      <c r="AG28" s="303"/>
      <c r="AH28" s="303"/>
    </row>
    <row r="29" spans="1:34" ht="15.75" customHeight="1" x14ac:dyDescent="0.3">
      <c r="A29" s="540"/>
      <c r="B29" s="541"/>
      <c r="C29" s="1107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301"/>
      <c r="AG29" s="303"/>
      <c r="AH29" s="303"/>
    </row>
    <row r="30" spans="1:34" ht="15.75" customHeight="1" x14ac:dyDescent="0.3">
      <c r="A30" s="53"/>
      <c r="B30" s="77"/>
      <c r="C30" s="1103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301"/>
      <c r="AG30" s="303"/>
      <c r="AH30" s="303"/>
    </row>
    <row r="31" spans="1:34" ht="15.75" customHeight="1" x14ac:dyDescent="0.3">
      <c r="A31" s="53"/>
      <c r="B31" s="77"/>
      <c r="C31" s="1103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34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3">
      <c r="A32" s="53"/>
      <c r="B32" s="77"/>
      <c r="C32" s="1103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34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3">
      <c r="A33" s="53"/>
      <c r="B33" s="77"/>
      <c r="C33" s="1103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301"/>
      <c r="AG33" s="303"/>
      <c r="AH33" s="303"/>
    </row>
    <row r="34" spans="1:34" ht="15.75" customHeight="1" x14ac:dyDescent="0.3">
      <c r="A34" s="53"/>
      <c r="B34" s="77"/>
      <c r="C34" s="1103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301"/>
      <c r="AG34" s="303"/>
      <c r="AH34" s="303"/>
    </row>
    <row r="35" spans="1:34" ht="15.75" customHeight="1" x14ac:dyDescent="0.3">
      <c r="A35" s="53"/>
      <c r="B35" s="77"/>
      <c r="C35" s="1103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334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3">
      <c r="A36" s="53"/>
      <c r="B36" s="77"/>
      <c r="C36" s="1103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334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3">
      <c r="A37" s="53"/>
      <c r="B37" s="77"/>
      <c r="C37" s="1103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3">
      <c r="A38" s="53"/>
      <c r="B38" s="77"/>
      <c r="C38" s="1103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301"/>
      <c r="AG38" s="303"/>
      <c r="AH38" s="303"/>
    </row>
    <row r="39" spans="1:34" ht="15.75" customHeight="1" x14ac:dyDescent="0.3">
      <c r="A39" s="53"/>
      <c r="B39" s="77"/>
      <c r="C39" s="1103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3">
      <c r="A40" s="53"/>
      <c r="B40" s="77"/>
      <c r="C40" s="1103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301"/>
      <c r="AG40" s="303"/>
      <c r="AH40" s="303"/>
    </row>
    <row r="41" spans="1:34" ht="15.75" customHeight="1" x14ac:dyDescent="0.3">
      <c r="A41" s="53"/>
      <c r="B41" s="77"/>
      <c r="C41" s="1103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34"/>
      <c r="Q41" s="31"/>
      <c r="R41" s="23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301"/>
      <c r="AG41" s="303"/>
      <c r="AH41" s="303"/>
    </row>
    <row r="42" spans="1:34" ht="15.75" customHeight="1" x14ac:dyDescent="0.3">
      <c r="A42" s="53"/>
      <c r="B42" s="77"/>
      <c r="C42" s="1103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34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301"/>
      <c r="AG42" s="303"/>
      <c r="AH42" s="303"/>
    </row>
    <row r="43" spans="1:34" ht="15.75" customHeight="1" x14ac:dyDescent="0.3">
      <c r="A43" s="53"/>
      <c r="B43" s="77"/>
      <c r="C43" s="1103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3">
      <c r="A44" s="53"/>
      <c r="B44" s="77"/>
      <c r="C44" s="1103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301"/>
      <c r="AG44" s="303"/>
      <c r="AH44" s="303"/>
    </row>
    <row r="45" spans="1:34" ht="15.75" customHeight="1" x14ac:dyDescent="0.3">
      <c r="A45" s="53"/>
      <c r="B45" s="77"/>
      <c r="C45" s="1103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334"/>
      <c r="Q45" s="31"/>
      <c r="R45" s="239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301"/>
      <c r="AG45" s="303"/>
      <c r="AH45" s="303"/>
    </row>
    <row r="46" spans="1:34" ht="15.75" customHeight="1" x14ac:dyDescent="0.3">
      <c r="A46" s="53"/>
      <c r="B46" s="77"/>
      <c r="C46" s="1103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34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301"/>
      <c r="AG46" s="303"/>
      <c r="AH46" s="303"/>
    </row>
    <row r="47" spans="1:34" ht="15.75" customHeight="1" x14ac:dyDescent="0.3">
      <c r="A47" s="53"/>
      <c r="B47" s="77"/>
      <c r="C47" s="1103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301"/>
      <c r="AG47" s="303"/>
      <c r="AH47" s="303"/>
    </row>
    <row r="48" spans="1:34" ht="15.75" customHeight="1" x14ac:dyDescent="0.3">
      <c r="A48" s="53"/>
      <c r="B48" s="77"/>
      <c r="C48" s="1103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301"/>
      <c r="AG48" s="303"/>
      <c r="AH48" s="303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191</v>
      </c>
      <c r="D685" s="1" t="s">
        <v>63</v>
      </c>
      <c r="G685" s="1" t="s">
        <v>195</v>
      </c>
      <c r="H685" s="1" t="s">
        <v>194</v>
      </c>
      <c r="K685" s="1" t="s">
        <v>198</v>
      </c>
      <c r="L685" s="1" t="s">
        <v>197</v>
      </c>
      <c r="O685" s="1" t="s">
        <v>222</v>
      </c>
      <c r="P685" s="1" t="s">
        <v>221</v>
      </c>
      <c r="S685" s="1" t="s">
        <v>591</v>
      </c>
      <c r="T685" s="1" t="s">
        <v>590</v>
      </c>
      <c r="W685" s="1" t="s">
        <v>685</v>
      </c>
      <c r="X685" s="1" t="s">
        <v>687</v>
      </c>
      <c r="AA685" s="1" t="s">
        <v>731</v>
      </c>
      <c r="AB685" s="1" t="s">
        <v>116</v>
      </c>
    </row>
    <row r="686" spans="3:29" ht="15.75" customHeight="1" x14ac:dyDescent="0.3">
      <c r="C686" s="1" t="s">
        <v>337</v>
      </c>
      <c r="D686" s="1" t="s">
        <v>108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S23">
    <cfRule type="duplicateValues" dxfId="222" priority="2" stopIfTrue="1"/>
  </conditionalFormatting>
  <conditionalFormatting sqref="O23">
    <cfRule type="duplicateValues" dxfId="221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39997558519241921"/>
  </sheetPr>
  <dimension ref="A1:AJ85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8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315"/>
      <c r="F1" s="92"/>
      <c r="G1" s="92"/>
      <c r="H1" s="1100" t="str">
        <f>'DL2'!H1</f>
        <v>THỜI KHÓA BIỂU LIÊN KẾT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084"/>
      <c r="B2" s="1084"/>
      <c r="C2" s="1084"/>
      <c r="D2" s="1084"/>
      <c r="E2" s="316"/>
      <c r="F2" s="95"/>
      <c r="G2" s="96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16"/>
      <c r="F3" s="95"/>
      <c r="G3" s="95"/>
      <c r="H3" s="1093" t="s">
        <v>580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  <c r="AF3" s="1">
        <f>COUNT(A5:A80)*4+4</f>
        <v>80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7119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3">
      <c r="A6" s="107"/>
      <c r="B6" s="52" t="s">
        <v>412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5.75" customHeight="1" x14ac:dyDescent="0.3">
      <c r="A7" s="107"/>
      <c r="B7" s="52"/>
      <c r="C7" s="1046" t="s">
        <v>1</v>
      </c>
      <c r="D7" s="25" t="s">
        <v>817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46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8293</v>
      </c>
      <c r="C9" s="1042" t="s">
        <v>0</v>
      </c>
      <c r="D9" s="15" t="s">
        <v>10168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 t="str">
        <f>IFERROR(IF(AG9&lt;&gt;"",": "&amp;VLOOKUP(AG9,mon!$A$1:$C$36094,2,0),""),"")</f>
        <v/>
      </c>
    </row>
    <row r="10" spans="1:36" ht="15.75" customHeight="1" x14ac:dyDescent="0.3">
      <c r="A10" s="107"/>
      <c r="B10" s="52" t="s">
        <v>412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"&amp;VLOOKUP(AG10,mon!$A$1:$C$3645,2,0),""),"")</f>
        <v/>
      </c>
    </row>
    <row r="11" spans="1:36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8294</v>
      </c>
      <c r="C13" s="104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10112</v>
      </c>
      <c r="AG13" s="304" t="s">
        <v>10121</v>
      </c>
      <c r="AH13" s="304" t="str">
        <f>IFERROR(IF(AG13&lt;&gt;"",": "&amp;VLOOKUP(AG13,mon!$A$1:$C$36141,2,0),""),"")</f>
        <v/>
      </c>
    </row>
    <row r="14" spans="1:36" ht="15.75" customHeight="1" x14ac:dyDescent="0.3">
      <c r="A14" s="107"/>
      <c r="B14" s="52" t="s">
        <v>412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"&amp;VLOOKUP(AG14,mon!$A$1:$C$36141,2,0),""),"")</f>
        <v/>
      </c>
    </row>
    <row r="15" spans="1:36" ht="15.75" customHeight="1" x14ac:dyDescent="0.3">
      <c r="A15" s="107"/>
      <c r="B15" s="52"/>
      <c r="C15" s="1046" t="s">
        <v>1</v>
      </c>
      <c r="D15" s="25" t="s">
        <v>10112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"&amp;VLOOKUP(AG15,mon!$A$1:$C$3645,2,0),""),"")</f>
        <v/>
      </c>
    </row>
    <row r="16" spans="1:36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3">
      <c r="A17" s="105">
        <v>4</v>
      </c>
      <c r="B17" s="51" t="s">
        <v>8323</v>
      </c>
      <c r="C17" s="1042" t="s">
        <v>0</v>
      </c>
      <c r="D17" s="15" t="s">
        <v>10168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 t="str">
        <f>IFERROR(IF(AG17&lt;&gt;"",": "&amp;VLOOKUP(AG17,mon!$A$1:$C$36141,2,0),""),"")</f>
        <v/>
      </c>
    </row>
    <row r="18" spans="1:34" ht="15.75" customHeight="1" x14ac:dyDescent="0.3">
      <c r="A18" s="107"/>
      <c r="B18" s="52" t="s">
        <v>412</v>
      </c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"&amp;VLOOKUP(AG18,mon!$A$1:$C$36141,2,0),""),"")</f>
        <v/>
      </c>
    </row>
    <row r="19" spans="1:34" ht="15.75" customHeight="1" x14ac:dyDescent="0.3">
      <c r="A19" s="107"/>
      <c r="B19" s="52"/>
      <c r="C19" s="104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"&amp;VLOOKUP(AG19,mon!$A$1:$C$3645,2,0),""),"")</f>
        <v/>
      </c>
    </row>
    <row r="20" spans="1:34" ht="15.75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8320</v>
      </c>
      <c r="C21" s="104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7111</v>
      </c>
      <c r="AG21" s="304" t="s">
        <v>10122</v>
      </c>
      <c r="AH21" s="304" t="str">
        <f>IFERROR(IF(AG21&lt;&gt;"",": "&amp;VLOOKUP(AG21,mon!$A$1:$C$36141,2,0),""),"")</f>
        <v/>
      </c>
    </row>
    <row r="22" spans="1:34" ht="15.75" customHeight="1" x14ac:dyDescent="0.3">
      <c r="A22" s="107"/>
      <c r="B22" s="52" t="s">
        <v>412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"&amp;VLOOKUP(AG22,mon!$A$1:$C$36141,2,0),""),"")</f>
        <v/>
      </c>
    </row>
    <row r="23" spans="1:34" ht="15.75" customHeight="1" x14ac:dyDescent="0.3">
      <c r="A23" s="107"/>
      <c r="B23" s="52"/>
      <c r="C23" s="1046" t="s">
        <v>1</v>
      </c>
      <c r="D23" s="25" t="s">
        <v>7111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46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3">
      <c r="A25" s="105">
        <v>6</v>
      </c>
      <c r="B25" s="51" t="s">
        <v>8338</v>
      </c>
      <c r="C25" s="1042" t="s">
        <v>0</v>
      </c>
      <c r="D25" s="15"/>
      <c r="E25" s="16"/>
      <c r="F25" s="16"/>
      <c r="G25" s="115"/>
      <c r="H25" s="15" t="s">
        <v>7138</v>
      </c>
      <c r="I25" s="17">
        <v>4</v>
      </c>
      <c r="J25" s="18"/>
      <c r="K25" s="114" t="s">
        <v>211</v>
      </c>
      <c r="L25" s="18"/>
      <c r="M25" s="18"/>
      <c r="N25" s="18"/>
      <c r="O25" s="114"/>
      <c r="P25" s="15" t="s">
        <v>7138</v>
      </c>
      <c r="Q25" s="17">
        <v>4</v>
      </c>
      <c r="R25" s="18"/>
      <c r="S25" s="114" t="s">
        <v>211</v>
      </c>
      <c r="T25" s="15"/>
      <c r="U25" s="18"/>
      <c r="V25" s="18"/>
      <c r="W25" s="114"/>
      <c r="X25" s="15" t="s">
        <v>7138</v>
      </c>
      <c r="Y25" s="18">
        <v>4</v>
      </c>
      <c r="Z25" s="18"/>
      <c r="AA25" s="114" t="s">
        <v>211</v>
      </c>
      <c r="AB25" s="15"/>
      <c r="AC25" s="17"/>
      <c r="AD25" s="18"/>
      <c r="AE25" s="310"/>
      <c r="AF25" s="307" t="s">
        <v>7138</v>
      </c>
      <c r="AG25" s="304" t="s">
        <v>8184</v>
      </c>
      <c r="AH25" s="304" t="str">
        <f>IFERROR(IF(AG25&lt;&gt;"",": "&amp;VLOOKUP(AG25,mon!$A$1:$C$36141,2,0),""),"")</f>
        <v>: Lập trình Window 1 (VB.net)</v>
      </c>
    </row>
    <row r="26" spans="1:34" ht="15.75" customHeight="1" x14ac:dyDescent="0.3">
      <c r="A26" s="107"/>
      <c r="B26" s="52" t="s">
        <v>412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"&amp;VLOOKUP(AG36,mon!$A$1:$C$3645,2,0),""),"")</f>
        <v/>
      </c>
    </row>
    <row r="27" spans="1:34" ht="15.75" customHeight="1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 t="s">
        <v>7138</v>
      </c>
      <c r="M27" s="28">
        <v>4</v>
      </c>
      <c r="N27" s="28"/>
      <c r="O27" s="110" t="s">
        <v>211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"&amp;VLOOKUP(AG37,mon!$A$1:$C$3645,2,0),""),"")</f>
        <v/>
      </c>
    </row>
    <row r="28" spans="1:34" ht="15.7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"&amp;VLOOKUP(AG38,mon!$A$1:$C$3645,2,0),""),"")</f>
        <v/>
      </c>
    </row>
    <row r="29" spans="1:34" ht="15.75" customHeight="1" x14ac:dyDescent="0.3">
      <c r="A29" s="105">
        <v>7</v>
      </c>
      <c r="B29" s="51" t="s">
        <v>8460</v>
      </c>
      <c r="C29" s="1042" t="s">
        <v>0</v>
      </c>
      <c r="D29" s="15" t="s">
        <v>6559</v>
      </c>
      <c r="E29" s="16">
        <v>4</v>
      </c>
      <c r="F29" s="16"/>
      <c r="G29" s="115" t="s">
        <v>10155</v>
      </c>
      <c r="H29" s="15"/>
      <c r="I29" s="17"/>
      <c r="J29" s="18"/>
      <c r="K29" s="114"/>
      <c r="L29" s="18" t="s">
        <v>6559</v>
      </c>
      <c r="M29" s="18">
        <v>4</v>
      </c>
      <c r="N29" s="18"/>
      <c r="O29" s="114" t="s">
        <v>10155</v>
      </c>
      <c r="P29" s="15" t="s">
        <v>6559</v>
      </c>
      <c r="Q29" s="17">
        <v>4</v>
      </c>
      <c r="R29" s="18"/>
      <c r="S29" s="114" t="s">
        <v>10155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6559</v>
      </c>
      <c r="AG29" s="304" t="s">
        <v>8491</v>
      </c>
      <c r="AH29" s="304" t="str">
        <f>IFERROR(IF(AG29&lt;&gt;"",": "&amp;VLOOKUP(AG29,mon!$A$1:$C$36141,2,0),""),"")</f>
        <v>: Phiên dịch Tiếng Nhật</v>
      </c>
    </row>
    <row r="30" spans="1:34" ht="15.75" customHeight="1" x14ac:dyDescent="0.3">
      <c r="A30" s="107"/>
      <c r="B30" s="52" t="s">
        <v>412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"&amp;VLOOKUP(AG30,mon!$A$1:$C$36363,2,0),""),"")</f>
        <v/>
      </c>
    </row>
    <row r="31" spans="1:34" ht="15.75" customHeight="1" x14ac:dyDescent="0.3">
      <c r="A31" s="107"/>
      <c r="B31" s="52"/>
      <c r="C31" s="104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"&amp;VLOOKUP(AG31,mon!$A$1:$C$36363,2,0),""),"")</f>
        <v/>
      </c>
    </row>
    <row r="32" spans="1:34" ht="15.75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"&amp;VLOOKUP(AG32,mon!$A$1:$C$36363,2,0),""),"")</f>
        <v/>
      </c>
    </row>
    <row r="33" spans="1:34" ht="15.75" customHeight="1" x14ac:dyDescent="0.3">
      <c r="A33" s="105">
        <v>8</v>
      </c>
      <c r="B33" s="51" t="s">
        <v>9871</v>
      </c>
      <c r="C33" s="1042" t="s">
        <v>0</v>
      </c>
      <c r="D33" s="15" t="s">
        <v>6556</v>
      </c>
      <c r="E33" s="16">
        <v>4</v>
      </c>
      <c r="F33" s="16"/>
      <c r="G33" s="115" t="s">
        <v>211</v>
      </c>
      <c r="H33" s="15"/>
      <c r="I33" s="17"/>
      <c r="J33" s="18"/>
      <c r="K33" s="114"/>
      <c r="L33" s="15" t="s">
        <v>6556</v>
      </c>
      <c r="M33" s="18">
        <v>4</v>
      </c>
      <c r="N33" s="18"/>
      <c r="O33" s="114" t="s">
        <v>211</v>
      </c>
      <c r="P33" s="34"/>
      <c r="Q33" s="35"/>
      <c r="R33" s="36"/>
      <c r="S33" s="114"/>
      <c r="T33" s="15" t="s">
        <v>6556</v>
      </c>
      <c r="U33" s="18">
        <v>4</v>
      </c>
      <c r="V33" s="18"/>
      <c r="W33" s="114" t="s">
        <v>211</v>
      </c>
      <c r="X33" s="18"/>
      <c r="Y33" s="18"/>
      <c r="Z33" s="18"/>
      <c r="AA33" s="114"/>
      <c r="AB33" s="15"/>
      <c r="AC33" s="17"/>
      <c r="AD33" s="18"/>
      <c r="AE33" s="310"/>
      <c r="AF33" s="307" t="s">
        <v>6556</v>
      </c>
      <c r="AG33" s="304" t="s">
        <v>9212</v>
      </c>
      <c r="AH33" s="304" t="str">
        <f>IFERROR(IF(AG33&lt;&gt;"",": "&amp;VLOOKUP(AG33,mon!$A$1:$C$36363,2,0),""),"")</f>
        <v>: Đồ họa hình động</v>
      </c>
    </row>
    <row r="34" spans="1:34" ht="15.75" customHeight="1" x14ac:dyDescent="0.3">
      <c r="A34" s="107"/>
      <c r="B34" s="52" t="s">
        <v>412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"&amp;VLOOKUP(AG34,mon!$A$1:$C$36363,2,0),""),"")</f>
        <v/>
      </c>
    </row>
    <row r="35" spans="1:34" ht="15.75" customHeight="1" x14ac:dyDescent="0.3">
      <c r="A35" s="107"/>
      <c r="B35" s="52"/>
      <c r="C35" s="104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"&amp;VLOOKUP(AG35,mon!$A$1:$C$3645,2,0),""),"")</f>
        <v/>
      </c>
    </row>
    <row r="36" spans="1:34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"&amp;VLOOKUP(AG36,mon!$A$1:$C$3645,2,0),""),"")</f>
        <v/>
      </c>
    </row>
    <row r="37" spans="1:34" ht="15.75" customHeight="1" x14ac:dyDescent="0.3">
      <c r="A37" s="105">
        <v>9</v>
      </c>
      <c r="B37" s="51" t="s">
        <v>9880</v>
      </c>
      <c r="C37" s="104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6556</v>
      </c>
      <c r="AG37" s="304" t="s">
        <v>9212</v>
      </c>
      <c r="AH37" s="304" t="str">
        <f>IFERROR(IF(AG37&lt;&gt;"",": "&amp;VLOOKUP(AG37,mon!$A$1:$C$31594,2,0),""),"")</f>
        <v>: Đồ họa hình động</v>
      </c>
    </row>
    <row r="38" spans="1:34" ht="15.75" customHeight="1" x14ac:dyDescent="0.3">
      <c r="A38" s="107"/>
      <c r="B38" s="52" t="s">
        <v>412</v>
      </c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"&amp;VLOOKUP(AG38,mon!$A$1:$C$31594,2,0),""),"")</f>
        <v/>
      </c>
    </row>
    <row r="39" spans="1:34" ht="15.75" customHeight="1" x14ac:dyDescent="0.3">
      <c r="A39" s="107"/>
      <c r="B39" s="52"/>
      <c r="C39" s="1046" t="s">
        <v>1</v>
      </c>
      <c r="D39" s="25" t="s">
        <v>6556</v>
      </c>
      <c r="E39" s="26">
        <v>4</v>
      </c>
      <c r="F39" s="26"/>
      <c r="G39" s="111" t="s">
        <v>211</v>
      </c>
      <c r="H39" s="25" t="s">
        <v>6556</v>
      </c>
      <c r="I39" s="27">
        <v>4</v>
      </c>
      <c r="J39" s="28"/>
      <c r="K39" s="110" t="s">
        <v>211</v>
      </c>
      <c r="L39" s="25"/>
      <c r="M39" s="28"/>
      <c r="N39" s="28"/>
      <c r="O39" s="110"/>
      <c r="P39" s="25" t="s">
        <v>6556</v>
      </c>
      <c r="Q39" s="28">
        <v>4</v>
      </c>
      <c r="R39" s="28"/>
      <c r="S39" s="110" t="s">
        <v>211</v>
      </c>
      <c r="T39" s="25" t="s">
        <v>6556</v>
      </c>
      <c r="U39" s="28">
        <v>4</v>
      </c>
      <c r="V39" s="28"/>
      <c r="W39" s="110" t="s">
        <v>211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"&amp;VLOOKUP(AG39,mon!$A$1:$C$3645,2,0),""),"")</f>
        <v/>
      </c>
    </row>
    <row r="40" spans="1:34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4572</v>
      </c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"&amp;VLOOKUP(AG40,mon!$A$1:$C$3645,2,0),""),"")</f>
        <v/>
      </c>
    </row>
    <row r="41" spans="1:34" ht="15.75" customHeight="1" x14ac:dyDescent="0.3">
      <c r="A41" s="105">
        <v>10</v>
      </c>
      <c r="B41" s="51" t="s">
        <v>9902</v>
      </c>
      <c r="C41" s="104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4580</v>
      </c>
      <c r="Y41" s="18">
        <v>5</v>
      </c>
      <c r="Z41" s="18"/>
      <c r="AA41" s="114" t="s">
        <v>5525</v>
      </c>
      <c r="AB41" s="15"/>
      <c r="AC41" s="18"/>
      <c r="AD41" s="18"/>
      <c r="AE41" s="310"/>
      <c r="AF41" s="307" t="s">
        <v>4580</v>
      </c>
      <c r="AG41" s="304" t="s">
        <v>9220</v>
      </c>
      <c r="AH41" s="304" t="str">
        <f>IFERROR(IF(AG41&lt;&gt;"",": "&amp;VLOOKUP(AG41,mon!$A$1:$C$36141,2,0),""),"")</f>
        <v>: Ngoại ngữ(Anh văn)</v>
      </c>
    </row>
    <row r="42" spans="1:34" ht="15.75" customHeight="1" x14ac:dyDescent="0.3">
      <c r="A42" s="107"/>
      <c r="B42" s="52" t="s">
        <v>412</v>
      </c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6537</v>
      </c>
      <c r="AG42" s="305" t="s">
        <v>9223</v>
      </c>
      <c r="AH42" s="305"/>
    </row>
    <row r="43" spans="1:34" ht="15.75" customHeight="1" x14ac:dyDescent="0.3">
      <c r="A43" s="107"/>
      <c r="B43" s="52"/>
      <c r="C43" s="1046" t="s">
        <v>1</v>
      </c>
      <c r="D43" s="25"/>
      <c r="E43" s="26"/>
      <c r="F43" s="26"/>
      <c r="G43" s="111"/>
      <c r="H43" s="25" t="s">
        <v>6540</v>
      </c>
      <c r="I43" s="27">
        <v>5</v>
      </c>
      <c r="J43" s="28"/>
      <c r="K43" s="110" t="s">
        <v>9923</v>
      </c>
      <c r="L43" s="28" t="s">
        <v>6537</v>
      </c>
      <c r="M43" s="28">
        <v>5</v>
      </c>
      <c r="N43" s="28"/>
      <c r="O43" s="110" t="s">
        <v>202</v>
      </c>
      <c r="P43" s="25" t="s">
        <v>4580</v>
      </c>
      <c r="Q43" s="27">
        <v>5</v>
      </c>
      <c r="R43" s="28"/>
      <c r="S43" s="110" t="s">
        <v>5525</v>
      </c>
      <c r="T43" s="25" t="s">
        <v>6540</v>
      </c>
      <c r="U43" s="28">
        <v>5</v>
      </c>
      <c r="V43" s="28"/>
      <c r="W43" s="110" t="s">
        <v>9923</v>
      </c>
      <c r="X43" s="25"/>
      <c r="Y43" s="28"/>
      <c r="Z43" s="28"/>
      <c r="AA43" s="110"/>
      <c r="AB43" s="25"/>
      <c r="AC43" s="27"/>
      <c r="AD43" s="28"/>
      <c r="AE43" s="312"/>
      <c r="AF43" s="308" t="s">
        <v>6540</v>
      </c>
      <c r="AG43" s="305" t="s">
        <v>9227</v>
      </c>
      <c r="AH43" s="305"/>
    </row>
    <row r="44" spans="1:34" ht="15.75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3">
      <c r="A45" s="105">
        <v>11</v>
      </c>
      <c r="B45" s="51" t="s">
        <v>9903</v>
      </c>
      <c r="C45" s="104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4580</v>
      </c>
      <c r="AG45" s="304" t="s">
        <v>9220</v>
      </c>
      <c r="AH45" s="304" t="str">
        <f>IFERROR(IF(AG45&lt;&gt;"",": "&amp;VLOOKUP(AG45,mon!$A$1:$C$36141,2,0),""),"")</f>
        <v>: Ngoại ngữ(Anh văn)</v>
      </c>
    </row>
    <row r="46" spans="1:34" ht="15.75" customHeight="1" x14ac:dyDescent="0.3">
      <c r="A46" s="107"/>
      <c r="B46" s="52" t="s">
        <v>412</v>
      </c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6537</v>
      </c>
      <c r="AG46" s="305" t="s">
        <v>9223</v>
      </c>
      <c r="AH46" s="305"/>
    </row>
    <row r="47" spans="1:34" ht="15.75" customHeight="1" x14ac:dyDescent="0.3">
      <c r="A47" s="107"/>
      <c r="B47" s="52"/>
      <c r="C47" s="1046" t="s">
        <v>1</v>
      </c>
      <c r="D47" s="25" t="s">
        <v>4580</v>
      </c>
      <c r="E47" s="26">
        <v>5</v>
      </c>
      <c r="F47" s="26"/>
      <c r="G47" s="111" t="s">
        <v>5525</v>
      </c>
      <c r="H47" s="25"/>
      <c r="I47" s="27"/>
      <c r="J47" s="28"/>
      <c r="K47" s="110"/>
      <c r="L47" s="25" t="s">
        <v>6537</v>
      </c>
      <c r="M47" s="28">
        <v>5</v>
      </c>
      <c r="N47" s="28"/>
      <c r="O47" s="110" t="s">
        <v>202</v>
      </c>
      <c r="P47" s="25" t="s">
        <v>6578</v>
      </c>
      <c r="Q47" s="27">
        <v>4</v>
      </c>
      <c r="R47" s="28"/>
      <c r="S47" s="110" t="s">
        <v>9923</v>
      </c>
      <c r="T47" s="25" t="s">
        <v>4580</v>
      </c>
      <c r="U47" s="28">
        <v>5</v>
      </c>
      <c r="V47" s="28"/>
      <c r="W47" s="110" t="s">
        <v>5525</v>
      </c>
      <c r="X47" s="25" t="s">
        <v>6578</v>
      </c>
      <c r="Y47" s="28">
        <v>4</v>
      </c>
      <c r="Z47" s="28"/>
      <c r="AA47" s="110" t="s">
        <v>9923</v>
      </c>
      <c r="AB47" s="25"/>
      <c r="AC47" s="27"/>
      <c r="AD47" s="28"/>
      <c r="AE47" s="312"/>
      <c r="AF47" s="308" t="s">
        <v>6578</v>
      </c>
      <c r="AG47" s="305" t="s">
        <v>9233</v>
      </c>
      <c r="AH47" s="305"/>
    </row>
    <row r="48" spans="1:34" ht="15.75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 t="s">
        <v>4572</v>
      </c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3">
      <c r="A49" s="105">
        <v>12</v>
      </c>
      <c r="B49" s="51" t="s">
        <v>10152</v>
      </c>
      <c r="C49" s="1042" t="s">
        <v>0</v>
      </c>
      <c r="D49" s="15" t="s">
        <v>7238</v>
      </c>
      <c r="E49" s="16">
        <v>4</v>
      </c>
      <c r="F49" s="16"/>
      <c r="G49" s="115" t="s">
        <v>202</v>
      </c>
      <c r="H49" s="15"/>
      <c r="I49" s="17"/>
      <c r="J49" s="18"/>
      <c r="K49" s="114"/>
      <c r="L49" s="15" t="s">
        <v>7238</v>
      </c>
      <c r="M49" s="18">
        <v>4</v>
      </c>
      <c r="N49" s="18"/>
      <c r="O49" s="114" t="s">
        <v>202</v>
      </c>
      <c r="P49" s="34"/>
      <c r="Q49" s="35"/>
      <c r="R49" s="36"/>
      <c r="S49" s="114"/>
      <c r="T49" s="15" t="s">
        <v>7238</v>
      </c>
      <c r="U49" s="18">
        <v>4</v>
      </c>
      <c r="V49" s="18"/>
      <c r="W49" s="114" t="s">
        <v>202</v>
      </c>
      <c r="X49" s="18" t="s">
        <v>5473</v>
      </c>
      <c r="Y49" s="18">
        <v>5</v>
      </c>
      <c r="Z49" s="18"/>
      <c r="AA49" s="114" t="s">
        <v>8316</v>
      </c>
      <c r="AB49" s="15"/>
      <c r="AC49" s="17"/>
      <c r="AD49" s="18"/>
      <c r="AE49" s="310"/>
      <c r="AF49" s="307" t="s">
        <v>5473</v>
      </c>
      <c r="AG49" s="304" t="s">
        <v>9382</v>
      </c>
      <c r="AH49" s="304" t="str">
        <f>IFERROR(IF(AG49&lt;&gt;"",": "&amp;VLOOKUP(AG49,mon!$A$1:$C$36141,2,0),""),"")</f>
        <v>: Tin học</v>
      </c>
    </row>
    <row r="50" spans="1:34" ht="15.75" customHeight="1" x14ac:dyDescent="0.3">
      <c r="A50" s="107"/>
      <c r="B50" s="52" t="s">
        <v>412</v>
      </c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7238</v>
      </c>
      <c r="AG50" s="305" t="s">
        <v>9387</v>
      </c>
      <c r="AH50" s="305"/>
    </row>
    <row r="51" spans="1:34" ht="15.75" customHeight="1" x14ac:dyDescent="0.3">
      <c r="A51" s="107"/>
      <c r="B51" s="52"/>
      <c r="C51" s="1046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5473</v>
      </c>
      <c r="Y51" s="28">
        <v>5</v>
      </c>
      <c r="Z51" s="28"/>
      <c r="AA51" s="110" t="s">
        <v>8316</v>
      </c>
      <c r="AB51" s="25"/>
      <c r="AC51" s="27"/>
      <c r="AD51" s="28"/>
      <c r="AE51" s="312"/>
      <c r="AF51" s="308"/>
      <c r="AG51" s="305"/>
      <c r="AH51" s="305"/>
    </row>
    <row r="52" spans="1:34" ht="15.75" customHeight="1" x14ac:dyDescent="0.3">
      <c r="A52" s="107"/>
      <c r="B52" s="52"/>
      <c r="C52" s="104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3">
      <c r="A53" s="105">
        <v>12</v>
      </c>
      <c r="B53" s="51" t="s">
        <v>10153</v>
      </c>
      <c r="C53" s="1042" t="s">
        <v>0</v>
      </c>
      <c r="D53" s="15"/>
      <c r="E53" s="16"/>
      <c r="F53" s="16"/>
      <c r="G53" s="115"/>
      <c r="H53" s="15" t="s">
        <v>7238</v>
      </c>
      <c r="I53" s="17">
        <v>4</v>
      </c>
      <c r="J53" s="18"/>
      <c r="K53" s="114" t="s">
        <v>202</v>
      </c>
      <c r="L53" s="18"/>
      <c r="M53" s="18"/>
      <c r="N53" s="18"/>
      <c r="O53" s="114"/>
      <c r="P53" s="15" t="s">
        <v>7238</v>
      </c>
      <c r="Q53" s="17">
        <v>4</v>
      </c>
      <c r="R53" s="18"/>
      <c r="S53" s="114" t="s">
        <v>202</v>
      </c>
      <c r="T53" s="15"/>
      <c r="U53" s="18"/>
      <c r="V53" s="18"/>
      <c r="W53" s="114"/>
      <c r="X53" s="15" t="s">
        <v>7238</v>
      </c>
      <c r="Y53" s="18">
        <v>4</v>
      </c>
      <c r="Z53" s="18"/>
      <c r="AA53" s="114" t="s">
        <v>202</v>
      </c>
      <c r="AB53" s="15"/>
      <c r="AC53" s="17"/>
      <c r="AD53" s="18"/>
      <c r="AE53" s="310"/>
      <c r="AF53" s="307" t="s">
        <v>5473</v>
      </c>
      <c r="AG53" s="304" t="s">
        <v>9382</v>
      </c>
      <c r="AH53" s="304" t="str">
        <f>IFERROR(IF(AG53&lt;&gt;"",": "&amp;VLOOKUP(AG53,mon!$A$1:$C$36141,2,0),""),"")</f>
        <v>: Tin học</v>
      </c>
    </row>
    <row r="54" spans="1:34" ht="15.75" customHeight="1" x14ac:dyDescent="0.3">
      <c r="A54" s="107"/>
      <c r="B54" s="52" t="s">
        <v>412</v>
      </c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 t="s">
        <v>5473</v>
      </c>
      <c r="Y54" s="24">
        <v>5</v>
      </c>
      <c r="Z54" s="24"/>
      <c r="AA54" s="112" t="s">
        <v>8316</v>
      </c>
      <c r="AB54" s="20"/>
      <c r="AC54" s="22"/>
      <c r="AD54" s="22"/>
      <c r="AE54" s="311"/>
      <c r="AF54" s="308" t="s">
        <v>7238</v>
      </c>
      <c r="AG54" s="305" t="s">
        <v>9387</v>
      </c>
      <c r="AH54" s="305"/>
    </row>
    <row r="55" spans="1:34" ht="15.75" customHeight="1" x14ac:dyDescent="0.3">
      <c r="A55" s="107"/>
      <c r="B55" s="52"/>
      <c r="C55" s="1046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5473</v>
      </c>
      <c r="Y55" s="28">
        <v>5</v>
      </c>
      <c r="Z55" s="28"/>
      <c r="AA55" s="110" t="s">
        <v>8316</v>
      </c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3">
      <c r="A57" s="105">
        <v>13</v>
      </c>
      <c r="B57" s="51" t="s">
        <v>9870</v>
      </c>
      <c r="C57" s="1042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6530</v>
      </c>
      <c r="AG57" s="304" t="s">
        <v>9385</v>
      </c>
      <c r="AH57" s="304" t="str">
        <f>IFERROR(IF(AG57&lt;&gt;"",": "&amp;VLOOKUP(AG57,mon!$A$1:$C$36141,2,0),""),"")</f>
        <v>: An toàn vệ sinh môi trường</v>
      </c>
    </row>
    <row r="58" spans="1:34" ht="15.75" customHeight="1" x14ac:dyDescent="0.3">
      <c r="A58" s="107"/>
      <c r="B58" s="52" t="s">
        <v>412</v>
      </c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7238</v>
      </c>
      <c r="AG58" s="305" t="s">
        <v>9387</v>
      </c>
      <c r="AH58" s="305"/>
    </row>
    <row r="59" spans="1:34" ht="15.75" customHeight="1" x14ac:dyDescent="0.3">
      <c r="A59" s="107"/>
      <c r="B59" s="52"/>
      <c r="C59" s="1046" t="s">
        <v>1</v>
      </c>
      <c r="D59" s="25" t="s">
        <v>7238</v>
      </c>
      <c r="E59" s="26">
        <v>4</v>
      </c>
      <c r="F59" s="26"/>
      <c r="G59" s="111" t="s">
        <v>202</v>
      </c>
      <c r="H59" s="25" t="s">
        <v>7238</v>
      </c>
      <c r="I59" s="27">
        <v>4</v>
      </c>
      <c r="J59" s="28"/>
      <c r="K59" s="110" t="s">
        <v>202</v>
      </c>
      <c r="L59" s="25"/>
      <c r="M59" s="28"/>
      <c r="N59" s="28"/>
      <c r="O59" s="110"/>
      <c r="P59" s="25" t="s">
        <v>7238</v>
      </c>
      <c r="Q59" s="27">
        <v>4</v>
      </c>
      <c r="R59" s="28"/>
      <c r="S59" s="110" t="s">
        <v>202</v>
      </c>
      <c r="T59" s="25" t="s">
        <v>7238</v>
      </c>
      <c r="U59" s="28">
        <v>4</v>
      </c>
      <c r="V59" s="28"/>
      <c r="W59" s="110" t="s">
        <v>202</v>
      </c>
      <c r="X59" s="25" t="s">
        <v>6530</v>
      </c>
      <c r="Y59" s="28">
        <v>5</v>
      </c>
      <c r="Z59" s="28"/>
      <c r="AA59" s="110" t="s">
        <v>202</v>
      </c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3">
      <c r="A60" s="107"/>
      <c r="B60" s="52"/>
      <c r="C60" s="104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3">
      <c r="A61" s="105">
        <v>14</v>
      </c>
      <c r="B61" s="51" t="s">
        <v>9941</v>
      </c>
      <c r="C61" s="1042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6530</v>
      </c>
      <c r="AG61" s="304" t="s">
        <v>9385</v>
      </c>
      <c r="AH61" s="304" t="str">
        <f>IFERROR(IF(AG61&lt;&gt;"",": "&amp;VLOOKUP(AG61,mon!$A$1:$C$36141,2,0),""),"")</f>
        <v>: An toàn vệ sinh môi trường</v>
      </c>
    </row>
    <row r="62" spans="1:34" ht="15.75" customHeight="1" x14ac:dyDescent="0.3">
      <c r="A62" s="107"/>
      <c r="B62" s="52" t="s">
        <v>412</v>
      </c>
      <c r="C62" s="104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7103</v>
      </c>
      <c r="AG62" s="305" t="s">
        <v>9386</v>
      </c>
      <c r="AH62" s="305"/>
    </row>
    <row r="63" spans="1:34" ht="15.75" customHeight="1" x14ac:dyDescent="0.3">
      <c r="A63" s="107"/>
      <c r="B63" s="52"/>
      <c r="C63" s="1046" t="s">
        <v>1</v>
      </c>
      <c r="D63" s="25" t="s">
        <v>7103</v>
      </c>
      <c r="E63" s="26">
        <v>4</v>
      </c>
      <c r="F63" s="26"/>
      <c r="G63" s="111" t="s">
        <v>216</v>
      </c>
      <c r="H63" s="25" t="s">
        <v>7103</v>
      </c>
      <c r="I63" s="27">
        <v>4</v>
      </c>
      <c r="J63" s="28"/>
      <c r="K63" s="110" t="s">
        <v>216</v>
      </c>
      <c r="L63" s="25" t="s">
        <v>7103</v>
      </c>
      <c r="M63" s="28">
        <v>4</v>
      </c>
      <c r="N63" s="28"/>
      <c r="O63" s="110" t="s">
        <v>216</v>
      </c>
      <c r="P63" s="25" t="s">
        <v>7103</v>
      </c>
      <c r="Q63" s="27">
        <v>4</v>
      </c>
      <c r="R63" s="28"/>
      <c r="S63" s="110" t="s">
        <v>216</v>
      </c>
      <c r="T63" s="25" t="s">
        <v>7103</v>
      </c>
      <c r="U63" s="28">
        <v>4</v>
      </c>
      <c r="V63" s="28"/>
      <c r="W63" s="110" t="s">
        <v>216</v>
      </c>
      <c r="X63" s="25" t="s">
        <v>6530</v>
      </c>
      <c r="Y63" s="28">
        <v>5</v>
      </c>
      <c r="Z63" s="28"/>
      <c r="AA63" s="110" t="s">
        <v>202</v>
      </c>
      <c r="AB63" s="25"/>
      <c r="AC63" s="27"/>
      <c r="AD63" s="28"/>
      <c r="AE63" s="312"/>
      <c r="AF63" s="308"/>
      <c r="AG63" s="305"/>
      <c r="AH63" s="305"/>
    </row>
    <row r="64" spans="1:34" ht="15.75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5.75" customHeight="1" x14ac:dyDescent="0.3">
      <c r="A65" s="105">
        <v>15</v>
      </c>
      <c r="B65" s="51" t="s">
        <v>9877</v>
      </c>
      <c r="C65" s="104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7001</v>
      </c>
      <c r="AG65" s="304" t="s">
        <v>9470</v>
      </c>
      <c r="AH65" s="304" t="str">
        <f>IFERROR(IF(AG65&lt;&gt;"",": "&amp;VLOOKUP(AG65,mon!$A$1:$C$36141,2,0),""),"")</f>
        <v>: Tiếng Nhật 2</v>
      </c>
    </row>
    <row r="66" spans="1:34" ht="15.75" customHeight="1" x14ac:dyDescent="0.3">
      <c r="A66" s="107"/>
      <c r="B66" s="52" t="s">
        <v>412</v>
      </c>
      <c r="C66" s="104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5.75" customHeight="1" x14ac:dyDescent="0.3">
      <c r="A67" s="107"/>
      <c r="B67" s="52"/>
      <c r="C67" s="1046" t="s">
        <v>1</v>
      </c>
      <c r="D67" s="25" t="s">
        <v>7001</v>
      </c>
      <c r="E67" s="26">
        <v>4</v>
      </c>
      <c r="F67" s="26"/>
      <c r="G67" s="111" t="s">
        <v>10136</v>
      </c>
      <c r="H67" s="25" t="s">
        <v>7001</v>
      </c>
      <c r="I67" s="27">
        <v>4</v>
      </c>
      <c r="J67" s="28"/>
      <c r="K67" s="110" t="s">
        <v>10136</v>
      </c>
      <c r="L67" s="25" t="s">
        <v>7001</v>
      </c>
      <c r="M67" s="28">
        <v>4</v>
      </c>
      <c r="N67" s="28"/>
      <c r="O67" s="110" t="s">
        <v>10136</v>
      </c>
      <c r="P67" s="30" t="s">
        <v>7001</v>
      </c>
      <c r="Q67" s="31">
        <v>4</v>
      </c>
      <c r="R67" s="28"/>
      <c r="S67" s="110" t="s">
        <v>10136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5.75" customHeight="1" x14ac:dyDescent="0.3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5.75" customHeight="1" x14ac:dyDescent="0.3">
      <c r="A69" s="105">
        <v>16</v>
      </c>
      <c r="B69" s="51" t="s">
        <v>9904</v>
      </c>
      <c r="C69" s="1042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7001</v>
      </c>
      <c r="AG69" s="304" t="s">
        <v>9470</v>
      </c>
      <c r="AH69" s="304" t="str">
        <f>IFERROR(IF(AG69&lt;&gt;"",": "&amp;VLOOKUP(AG69,mon!$A$1:$C$36141,2,0),""),"")</f>
        <v>: Tiếng Nhật 2</v>
      </c>
    </row>
    <row r="70" spans="1:34" ht="15.75" customHeight="1" x14ac:dyDescent="0.3">
      <c r="A70" s="107"/>
      <c r="B70" s="52" t="s">
        <v>412</v>
      </c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"&amp;VLOOKUP(AG70,mon!$A$1:$C$36141,2,0),""),"")</f>
        <v/>
      </c>
    </row>
    <row r="71" spans="1:34" ht="15.75" customHeight="1" x14ac:dyDescent="0.3">
      <c r="A71" s="107"/>
      <c r="B71" s="52"/>
      <c r="C71" s="1046" t="s">
        <v>1</v>
      </c>
      <c r="D71" s="25" t="s">
        <v>7001</v>
      </c>
      <c r="E71" s="26">
        <v>4</v>
      </c>
      <c r="F71" s="26"/>
      <c r="G71" s="111" t="s">
        <v>10108</v>
      </c>
      <c r="H71" s="25" t="s">
        <v>7001</v>
      </c>
      <c r="I71" s="27">
        <v>4</v>
      </c>
      <c r="J71" s="28"/>
      <c r="K71" s="110" t="s">
        <v>10108</v>
      </c>
      <c r="L71" s="25" t="s">
        <v>7001</v>
      </c>
      <c r="M71" s="28">
        <v>4</v>
      </c>
      <c r="N71" s="28"/>
      <c r="O71" s="110" t="s">
        <v>10108</v>
      </c>
      <c r="P71" s="30" t="s">
        <v>7001</v>
      </c>
      <c r="Q71" s="31">
        <v>4</v>
      </c>
      <c r="R71" s="28"/>
      <c r="S71" s="110" t="s">
        <v>10108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"&amp;VLOOKUP(AG71,mon!$A$1:$C$36141,2,0),""),"")</f>
        <v/>
      </c>
    </row>
    <row r="72" spans="1:34" ht="15.75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5.75" customHeight="1" x14ac:dyDescent="0.3">
      <c r="A73" s="105">
        <v>17</v>
      </c>
      <c r="B73" s="51" t="s">
        <v>9905</v>
      </c>
      <c r="C73" s="1042" t="s">
        <v>0</v>
      </c>
      <c r="D73" s="15" t="s">
        <v>6551</v>
      </c>
      <c r="E73" s="16">
        <v>4</v>
      </c>
      <c r="F73" s="16"/>
      <c r="G73" s="115" t="s">
        <v>216</v>
      </c>
      <c r="H73" s="15" t="s">
        <v>6551</v>
      </c>
      <c r="I73" s="17">
        <v>4</v>
      </c>
      <c r="J73" s="18"/>
      <c r="K73" s="114" t="s">
        <v>216</v>
      </c>
      <c r="L73" s="15" t="s">
        <v>7103</v>
      </c>
      <c r="M73" s="18">
        <v>4</v>
      </c>
      <c r="N73" s="18"/>
      <c r="O73" s="114" t="s">
        <v>9923</v>
      </c>
      <c r="P73" s="34" t="s">
        <v>7103</v>
      </c>
      <c r="Q73" s="35">
        <v>4</v>
      </c>
      <c r="R73" s="36"/>
      <c r="S73" s="114" t="s">
        <v>9923</v>
      </c>
      <c r="T73" s="15" t="s">
        <v>6551</v>
      </c>
      <c r="U73" s="18">
        <v>4</v>
      </c>
      <c r="V73" s="18"/>
      <c r="W73" s="114" t="s">
        <v>216</v>
      </c>
      <c r="X73" s="18" t="s">
        <v>6551</v>
      </c>
      <c r="Y73" s="18">
        <v>4</v>
      </c>
      <c r="Z73" s="18"/>
      <c r="AA73" s="114" t="s">
        <v>216</v>
      </c>
      <c r="AB73" s="15"/>
      <c r="AC73" s="17"/>
      <c r="AD73" s="18"/>
      <c r="AE73" s="310"/>
      <c r="AF73" s="307" t="s">
        <v>7103</v>
      </c>
      <c r="AG73" s="304" t="s">
        <v>9357</v>
      </c>
      <c r="AH73" s="304" t="str">
        <f>IFERROR(IF(AG73&lt;&gt;"",": "&amp;VLOOKUP(AG73,mon!$A$1:$C$36141,2,0),""),"")</f>
        <v>: Soạn thảo văn bản Word</v>
      </c>
    </row>
    <row r="74" spans="1:34" ht="15.75" customHeight="1" x14ac:dyDescent="0.3">
      <c r="A74" s="107"/>
      <c r="B74" s="52" t="s">
        <v>412</v>
      </c>
      <c r="C74" s="104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6551</v>
      </c>
      <c r="AG74" s="305" t="s">
        <v>9369</v>
      </c>
      <c r="AH74" s="305"/>
    </row>
    <row r="75" spans="1:34" ht="15.75" customHeight="1" x14ac:dyDescent="0.3">
      <c r="A75" s="107"/>
      <c r="B75" s="52"/>
      <c r="C75" s="104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6551</v>
      </c>
      <c r="Y75" s="28">
        <v>4</v>
      </c>
      <c r="Z75" s="28"/>
      <c r="AA75" s="110" t="s">
        <v>216</v>
      </c>
      <c r="AB75" s="25"/>
      <c r="AC75" s="27"/>
      <c r="AD75" s="28"/>
      <c r="AE75" s="312"/>
      <c r="AF75" s="308"/>
      <c r="AG75" s="305"/>
      <c r="AH75" s="305"/>
    </row>
    <row r="76" spans="1:34" ht="15.75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 t="s">
        <v>4572</v>
      </c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5.75" customHeight="1" x14ac:dyDescent="0.3">
      <c r="A77" s="105">
        <v>18</v>
      </c>
      <c r="B77" s="51" t="s">
        <v>9978</v>
      </c>
      <c r="C77" s="1042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10151</v>
      </c>
      <c r="Y77" s="18">
        <v>4</v>
      </c>
      <c r="Z77" s="18"/>
      <c r="AA77" s="114" t="s">
        <v>10104</v>
      </c>
      <c r="AB77" s="15" t="s">
        <v>7006</v>
      </c>
      <c r="AC77" s="17">
        <v>4</v>
      </c>
      <c r="AD77" s="18"/>
      <c r="AE77" s="310" t="s">
        <v>216</v>
      </c>
      <c r="AF77" s="307" t="s">
        <v>10151</v>
      </c>
      <c r="AG77" s="304" t="s">
        <v>9500</v>
      </c>
      <c r="AH77" s="304"/>
    </row>
    <row r="78" spans="1:34" ht="15.75" customHeight="1" x14ac:dyDescent="0.3">
      <c r="A78" s="107"/>
      <c r="B78" s="52" t="s">
        <v>412</v>
      </c>
      <c r="C78" s="104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7006</v>
      </c>
      <c r="AG78" s="305" t="s">
        <v>9505</v>
      </c>
      <c r="AH78" s="305"/>
    </row>
    <row r="79" spans="1:34" ht="15.75" customHeight="1" x14ac:dyDescent="0.3">
      <c r="A79" s="107"/>
      <c r="B79" s="52"/>
      <c r="C79" s="104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10151</v>
      </c>
      <c r="Y79" s="28">
        <v>4</v>
      </c>
      <c r="Z79" s="28"/>
      <c r="AA79" s="110" t="s">
        <v>10104</v>
      </c>
      <c r="AB79" s="25" t="s">
        <v>7006</v>
      </c>
      <c r="AC79" s="27">
        <v>4</v>
      </c>
      <c r="AD79" s="28"/>
      <c r="AE79" s="312" t="s">
        <v>216</v>
      </c>
      <c r="AF79" s="308"/>
      <c r="AG79" s="305"/>
      <c r="AH79" s="305"/>
    </row>
    <row r="80" spans="1:34" ht="15.75" customHeight="1" x14ac:dyDescent="0.3">
      <c r="A80" s="107"/>
      <c r="B80" s="52"/>
      <c r="C80" s="104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1" ht="15.75" customHeight="1" x14ac:dyDescent="0.3">
      <c r="A81" s="542"/>
      <c r="B81" s="542"/>
      <c r="C81" s="542"/>
      <c r="D81" s="542" t="s">
        <v>10108</v>
      </c>
      <c r="E81" s="542" t="s">
        <v>10107</v>
      </c>
      <c r="F81" s="542"/>
      <c r="G81" s="542"/>
      <c r="H81" s="542" t="s">
        <v>10136</v>
      </c>
      <c r="I81" s="542" t="s">
        <v>286</v>
      </c>
      <c r="J81" s="542"/>
      <c r="K81" s="542"/>
      <c r="L81" s="542" t="s">
        <v>10155</v>
      </c>
      <c r="M81" s="542" t="s">
        <v>324</v>
      </c>
      <c r="N81" s="542"/>
      <c r="O81" s="542"/>
      <c r="P81" s="542" t="s">
        <v>9923</v>
      </c>
      <c r="Q81" s="542" t="s">
        <v>9924</v>
      </c>
      <c r="R81" s="542"/>
      <c r="S81" s="542"/>
      <c r="T81" s="542" t="s">
        <v>10104</v>
      </c>
      <c r="U81" s="542" t="s">
        <v>9928</v>
      </c>
      <c r="V81" s="542"/>
      <c r="W81" s="542"/>
      <c r="X81" s="542" t="s">
        <v>5525</v>
      </c>
      <c r="Y81" s="542" t="s">
        <v>5526</v>
      </c>
      <c r="Z81" s="542"/>
      <c r="AA81" s="542"/>
      <c r="AB81" s="542"/>
      <c r="AC81" s="542"/>
      <c r="AD81" s="542"/>
      <c r="AE81" s="542"/>
    </row>
    <row r="82" spans="1:31" ht="15.75" customHeight="1" x14ac:dyDescent="0.3">
      <c r="A82" s="542"/>
      <c r="B82" s="542"/>
      <c r="C82" s="542"/>
      <c r="D82" s="542" t="s">
        <v>8316</v>
      </c>
      <c r="E82" s="542" t="s">
        <v>8319</v>
      </c>
      <c r="F82" s="542"/>
      <c r="G82" s="542"/>
      <c r="H82" s="542" t="s">
        <v>202</v>
      </c>
      <c r="I82" s="542" t="s">
        <v>201</v>
      </c>
      <c r="J82" s="542"/>
      <c r="K82" s="542"/>
      <c r="L82" s="542" t="s">
        <v>211</v>
      </c>
      <c r="M82" s="542" t="s">
        <v>5591</v>
      </c>
      <c r="N82" s="542"/>
      <c r="O82" s="542"/>
      <c r="P82" s="542" t="s">
        <v>216</v>
      </c>
      <c r="Q82" s="542" t="s">
        <v>215</v>
      </c>
      <c r="R82" s="542"/>
      <c r="S82" s="542"/>
      <c r="T82" s="542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2"/>
    </row>
    <row r="83" spans="1:31" ht="15.75" customHeight="1" x14ac:dyDescent="0.3">
      <c r="A83" s="542"/>
      <c r="B83" s="542"/>
      <c r="C83" s="542"/>
      <c r="D83" s="542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2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</row>
    <row r="84" spans="1:31" ht="15.75" customHeight="1" x14ac:dyDescent="0.3">
      <c r="A84" s="542"/>
      <c r="B84" s="542"/>
      <c r="C84" s="542"/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2"/>
      <c r="T84" s="542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2"/>
    </row>
    <row r="85" spans="1:31" ht="15.75" customHeight="1" x14ac:dyDescent="0.3">
      <c r="A85" s="542"/>
      <c r="B85" s="542"/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2"/>
    </row>
  </sheetData>
  <mergeCells count="50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77:C78"/>
    <mergeCell ref="C79:C80"/>
    <mergeCell ref="C69:C70"/>
    <mergeCell ref="C71:C72"/>
    <mergeCell ref="C73:C74"/>
    <mergeCell ref="C75:C76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40625" defaultRowHeight="15.75" customHeight="1" x14ac:dyDescent="0.3"/>
  <cols>
    <col min="1" max="1" width="3" style="11" customWidth="1"/>
    <col min="2" max="2" width="13.5703125" style="11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6.28515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5.140625" style="1" customWidth="1"/>
    <col min="31" max="31" width="4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8" t="str">
        <f>'DL1'!A1:D2</f>
        <v xml:space="preserve">TRƯỜNG CAO ĐẲNG
CƠ ĐIỆN XÂY DỰNG VIỆT XÔ 
</v>
      </c>
      <c r="B1" s="1108"/>
      <c r="C1" s="1108"/>
      <c r="D1" s="1108"/>
      <c r="E1" s="92"/>
      <c r="F1" s="92"/>
      <c r="G1" s="92"/>
      <c r="H1" s="1100" t="str">
        <f>'DL1'!H1</f>
        <v>THỜI KHÓA BIỂU TẠI TRƯỜNG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108"/>
      <c r="B2" s="1108"/>
      <c r="C2" s="1108"/>
      <c r="D2" s="1108"/>
      <c r="E2" s="94"/>
      <c r="F2" s="95"/>
      <c r="G2" s="96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262"/>
      <c r="C3" s="95"/>
      <c r="D3" s="95"/>
      <c r="E3" s="94"/>
      <c r="F3" s="95"/>
      <c r="G3" s="95"/>
      <c r="H3" s="1093" t="s">
        <v>394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  <c r="AF3" s="1">
        <f>COUNT(A5:A210)*4+4</f>
        <v>40</v>
      </c>
    </row>
    <row r="4" spans="1:36" s="2" customFormat="1" ht="15.75" customHeight="1" x14ac:dyDescent="0.3">
      <c r="A4" s="191" t="s">
        <v>17</v>
      </c>
      <c r="B4" s="342" t="s">
        <v>27</v>
      </c>
      <c r="C4" s="192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104" t="s">
        <v>26</v>
      </c>
      <c r="AC4" s="1105"/>
      <c r="AD4" s="1105"/>
      <c r="AE4" s="110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6576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3">
      <c r="A6" s="107"/>
      <c r="B6" s="52" t="s">
        <v>6580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46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7240</v>
      </c>
      <c r="C9" s="104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10132</v>
      </c>
      <c r="Y9" s="18">
        <v>4</v>
      </c>
      <c r="Z9" s="509"/>
      <c r="AA9" s="114" t="s">
        <v>303</v>
      </c>
      <c r="AB9" s="15" t="s">
        <v>10132</v>
      </c>
      <c r="AC9" s="17">
        <v>4</v>
      </c>
      <c r="AD9" s="509"/>
      <c r="AE9" s="310" t="s">
        <v>303</v>
      </c>
      <c r="AF9" s="307" t="s">
        <v>10132</v>
      </c>
      <c r="AG9" s="304" t="s">
        <v>6378</v>
      </c>
      <c r="AH9" s="304" t="str">
        <f>IFERROR(IF(AG9&lt;&gt;"",": "&amp;VLOOKUP(AG9,mon!$A$1:$C$36132,2,0),""),"")</f>
        <v>: Kế toán thuế</v>
      </c>
    </row>
    <row r="10" spans="1:36" ht="15.75" customHeight="1" x14ac:dyDescent="0.3">
      <c r="A10" s="107"/>
      <c r="B10" s="52" t="s">
        <v>6562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10132</v>
      </c>
      <c r="Y11" s="28">
        <v>4</v>
      </c>
      <c r="Z11" s="508"/>
      <c r="AA11" s="110" t="s">
        <v>303</v>
      </c>
      <c r="AB11" s="25" t="s">
        <v>10132</v>
      </c>
      <c r="AC11" s="27">
        <v>4</v>
      </c>
      <c r="AD11" s="508"/>
      <c r="AE11" s="312" t="s">
        <v>303</v>
      </c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46" t="s">
        <v>547</v>
      </c>
      <c r="D12" s="40" t="s">
        <v>10132</v>
      </c>
      <c r="E12" s="41">
        <v>2</v>
      </c>
      <c r="F12" s="744"/>
      <c r="G12" s="108" t="s">
        <v>303</v>
      </c>
      <c r="H12" s="40" t="s">
        <v>10132</v>
      </c>
      <c r="I12" s="42">
        <v>2</v>
      </c>
      <c r="J12" s="744"/>
      <c r="K12" s="108" t="s">
        <v>303</v>
      </c>
      <c r="L12" s="40" t="s">
        <v>10132</v>
      </c>
      <c r="M12" s="42">
        <v>2</v>
      </c>
      <c r="N12" s="744"/>
      <c r="O12" s="108" t="s">
        <v>303</v>
      </c>
      <c r="P12" s="40" t="s">
        <v>10132</v>
      </c>
      <c r="Q12" s="41">
        <v>2</v>
      </c>
      <c r="R12" s="744"/>
      <c r="S12" s="108" t="s">
        <v>303</v>
      </c>
      <c r="T12" s="40" t="s">
        <v>10132</v>
      </c>
      <c r="U12" s="42">
        <v>2</v>
      </c>
      <c r="V12" s="744"/>
      <c r="W12" s="108" t="s">
        <v>303</v>
      </c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8295</v>
      </c>
      <c r="C13" s="1042" t="s">
        <v>0</v>
      </c>
      <c r="D13" s="15" t="s">
        <v>7008</v>
      </c>
      <c r="E13" s="16"/>
      <c r="F13" s="16"/>
      <c r="G13" s="115"/>
      <c r="H13" s="15" t="s">
        <v>7008</v>
      </c>
      <c r="I13" s="17"/>
      <c r="J13" s="18"/>
      <c r="K13" s="114"/>
      <c r="L13" s="18" t="s">
        <v>7008</v>
      </c>
      <c r="M13" s="18"/>
      <c r="N13" s="18"/>
      <c r="O13" s="114"/>
      <c r="P13" s="15" t="s">
        <v>7008</v>
      </c>
      <c r="Q13" s="17"/>
      <c r="R13" s="18"/>
      <c r="S13" s="114"/>
      <c r="T13" s="15" t="s">
        <v>7008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6543</v>
      </c>
      <c r="AG13" s="304" t="s">
        <v>7860</v>
      </c>
      <c r="AH13" s="304" t="str">
        <f>IFERROR(IF(AG13&lt;&gt;"",": "&amp;VLOOKUP(AG13,mon!$A$1:$C$36132,2,0),""),"")</f>
        <v>: Quản trị doanh nghiệp</v>
      </c>
    </row>
    <row r="14" spans="1:36" ht="15.75" customHeight="1" x14ac:dyDescent="0.3">
      <c r="A14" s="107"/>
      <c r="B14" s="52" t="s">
        <v>6577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6555</v>
      </c>
      <c r="AG14" s="305" t="s">
        <v>7864</v>
      </c>
      <c r="AH14" s="305" t="str">
        <f>IFERROR(IF(AG14&lt;&gt;"",": "&amp;VLOOKUP(AG14,mon!$A$1:$C$36132,2,0),""),"")</f>
        <v>: Kế toán doanh nghiệp 2</v>
      </c>
    </row>
    <row r="15" spans="1:36" ht="15.75" customHeight="1" x14ac:dyDescent="0.3">
      <c r="A15" s="107"/>
      <c r="B15" s="52"/>
      <c r="C15" s="1046" t="s">
        <v>1</v>
      </c>
      <c r="D15" s="25" t="s">
        <v>7008</v>
      </c>
      <c r="E15" s="26"/>
      <c r="F15" s="26"/>
      <c r="G15" s="111"/>
      <c r="H15" s="25" t="s">
        <v>6555</v>
      </c>
      <c r="I15" s="27">
        <v>4</v>
      </c>
      <c r="J15" s="508"/>
      <c r="K15" s="110" t="s">
        <v>303</v>
      </c>
      <c r="L15" s="25" t="s">
        <v>6543</v>
      </c>
      <c r="M15" s="28">
        <v>4</v>
      </c>
      <c r="N15" s="508"/>
      <c r="O15" s="110" t="s">
        <v>315</v>
      </c>
      <c r="P15" s="30" t="s">
        <v>6543</v>
      </c>
      <c r="Q15" s="31">
        <v>4</v>
      </c>
      <c r="R15" s="508"/>
      <c r="S15" s="110" t="s">
        <v>315</v>
      </c>
      <c r="T15" s="25" t="s">
        <v>6555</v>
      </c>
      <c r="U15" s="28">
        <v>4</v>
      </c>
      <c r="V15" s="508"/>
      <c r="W15" s="110" t="s">
        <v>303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46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9942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8296</v>
      </c>
      <c r="C17" s="1042" t="s">
        <v>0</v>
      </c>
      <c r="D17" s="15" t="s">
        <v>7008</v>
      </c>
      <c r="E17" s="16"/>
      <c r="F17" s="16"/>
      <c r="G17" s="115"/>
      <c r="H17" s="15" t="s">
        <v>7008</v>
      </c>
      <c r="I17" s="17"/>
      <c r="J17" s="18"/>
      <c r="K17" s="114"/>
      <c r="L17" s="15" t="s">
        <v>7008</v>
      </c>
      <c r="M17" s="18"/>
      <c r="N17" s="18"/>
      <c r="O17" s="114"/>
      <c r="P17" s="34" t="s">
        <v>7008</v>
      </c>
      <c r="Q17" s="35"/>
      <c r="R17" s="36"/>
      <c r="S17" s="114"/>
      <c r="T17" s="15" t="s">
        <v>7008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6578</v>
      </c>
      <c r="AG17" s="304" t="s">
        <v>8219</v>
      </c>
      <c r="AH17" s="304" t="str">
        <f>IFERROR(IF(AG17&lt;&gt;"",": "&amp;VLOOKUP(AG17,mon!$A$1:$C$36132,2,0),""),"")</f>
        <v>:  Kế toán tài chính 3</v>
      </c>
    </row>
    <row r="18" spans="1:34" ht="15.75" customHeight="1" x14ac:dyDescent="0.3">
      <c r="A18" s="107"/>
      <c r="B18" s="52" t="s">
        <v>6562</v>
      </c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"&amp;VLOOKUP(AG18,mon!$A$1:$C$36132,2,0),""),"")</f>
        <v/>
      </c>
    </row>
    <row r="19" spans="1:34" ht="15.75" customHeight="1" x14ac:dyDescent="0.3">
      <c r="A19" s="107"/>
      <c r="B19" s="52"/>
      <c r="C19" s="1046" t="s">
        <v>1</v>
      </c>
      <c r="D19" s="25" t="s">
        <v>7008</v>
      </c>
      <c r="E19" s="26"/>
      <c r="F19" s="26"/>
      <c r="G19" s="111"/>
      <c r="H19" s="25" t="s">
        <v>6578</v>
      </c>
      <c r="I19" s="27">
        <v>4</v>
      </c>
      <c r="J19" s="508"/>
      <c r="K19" s="110" t="s">
        <v>282</v>
      </c>
      <c r="L19" s="25" t="s">
        <v>6578</v>
      </c>
      <c r="M19" s="28">
        <v>4</v>
      </c>
      <c r="N19" s="508"/>
      <c r="O19" s="110" t="s">
        <v>282</v>
      </c>
      <c r="P19" s="25" t="s">
        <v>6578</v>
      </c>
      <c r="Q19" s="27">
        <v>4</v>
      </c>
      <c r="R19" s="508"/>
      <c r="S19" s="110" t="s">
        <v>282</v>
      </c>
      <c r="T19" s="25" t="s">
        <v>6578</v>
      </c>
      <c r="U19" s="28">
        <v>4</v>
      </c>
      <c r="V19" s="508"/>
      <c r="W19" s="110" t="s">
        <v>282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3">
      <c r="A20" s="107"/>
      <c r="B20" s="52"/>
      <c r="C20" s="1046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8324</v>
      </c>
      <c r="C21" s="1042" t="s">
        <v>0</v>
      </c>
      <c r="D21" s="15" t="s">
        <v>10115</v>
      </c>
      <c r="E21" s="16">
        <v>4</v>
      </c>
      <c r="F21" s="538"/>
      <c r="G21" s="115" t="s">
        <v>315</v>
      </c>
      <c r="H21" s="15" t="s">
        <v>10163</v>
      </c>
      <c r="I21" s="17">
        <v>4</v>
      </c>
      <c r="J21" s="509"/>
      <c r="K21" s="114" t="s">
        <v>306</v>
      </c>
      <c r="L21" s="15" t="s">
        <v>10163</v>
      </c>
      <c r="M21" s="18">
        <v>4</v>
      </c>
      <c r="N21" s="509"/>
      <c r="O21" s="114" t="s">
        <v>306</v>
      </c>
      <c r="P21" s="34" t="s">
        <v>10115</v>
      </c>
      <c r="Q21" s="35">
        <v>4</v>
      </c>
      <c r="R21" s="507"/>
      <c r="S21" s="114" t="s">
        <v>315</v>
      </c>
      <c r="T21" s="15" t="s">
        <v>10163</v>
      </c>
      <c r="U21" s="18">
        <v>4</v>
      </c>
      <c r="V21" s="509"/>
      <c r="W21" s="114" t="s">
        <v>306</v>
      </c>
      <c r="X21" s="18"/>
      <c r="Y21" s="18"/>
      <c r="Z21" s="18"/>
      <c r="AA21" s="114"/>
      <c r="AB21" s="15"/>
      <c r="AC21" s="17"/>
      <c r="AD21" s="18"/>
      <c r="AE21" s="310"/>
      <c r="AF21" s="307" t="s">
        <v>10115</v>
      </c>
      <c r="AG21" s="304" t="s">
        <v>7800</v>
      </c>
      <c r="AH21" s="304" t="str">
        <f>IFERROR(IF(AG21&lt;&gt;"",": "&amp;VLOOKUP(AG21,mon!$A$1:$C$36132,2,0),""),"")</f>
        <v>: Quản trị doanh nghiệp</v>
      </c>
    </row>
    <row r="22" spans="1:34" ht="15.75" customHeight="1" x14ac:dyDescent="0.3">
      <c r="A22" s="107"/>
      <c r="B22" s="52" t="s">
        <v>6563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10163</v>
      </c>
      <c r="AG22" s="305" t="s">
        <v>7802</v>
      </c>
      <c r="AH22" s="305" t="str">
        <f>IFERROR(IF(AG22&lt;&gt;"",": "&amp;VLOOKUP(AG22,mon!$A$1:$C$36132,2,0),""),"")</f>
        <v>: Thuế</v>
      </c>
    </row>
    <row r="23" spans="1:34" ht="15.75" customHeight="1" x14ac:dyDescent="0.3">
      <c r="A23" s="107"/>
      <c r="B23" s="52"/>
      <c r="C23" s="1046" t="s">
        <v>1</v>
      </c>
      <c r="D23" s="25" t="s">
        <v>10163</v>
      </c>
      <c r="E23" s="26">
        <v>4</v>
      </c>
      <c r="F23" s="537"/>
      <c r="G23" s="111" t="s">
        <v>306</v>
      </c>
      <c r="H23" s="25"/>
      <c r="I23" s="27"/>
      <c r="J23" s="28"/>
      <c r="K23" s="110"/>
      <c r="L23" s="25"/>
      <c r="M23" s="28"/>
      <c r="N23" s="28"/>
      <c r="O23" s="110"/>
      <c r="P23" s="25" t="s">
        <v>10163</v>
      </c>
      <c r="Q23" s="27">
        <v>4</v>
      </c>
      <c r="R23" s="508"/>
      <c r="S23" s="110" t="s">
        <v>306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ht="15.75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3">
      <c r="A25" s="105">
        <v>6</v>
      </c>
      <c r="B25" s="51" t="s">
        <v>9863</v>
      </c>
      <c r="C25" s="104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6543</v>
      </c>
      <c r="AC25" s="17">
        <v>5</v>
      </c>
      <c r="AD25" s="509"/>
      <c r="AE25" s="310" t="s">
        <v>315</v>
      </c>
      <c r="AF25" s="307" t="s">
        <v>6543</v>
      </c>
      <c r="AG25" s="304" t="s">
        <v>8993</v>
      </c>
      <c r="AH25" s="304" t="str">
        <f>IFERROR(IF(AG25&lt;&gt;"",": "&amp;VLOOKUP(AG25,mon!$A$1:$C$36132,2,0),""),"")</f>
        <v>: Kinh tế quốc tế</v>
      </c>
    </row>
    <row r="26" spans="1:34" ht="15.75" customHeight="1" x14ac:dyDescent="0.3">
      <c r="A26" s="107"/>
      <c r="B26" s="52" t="s">
        <v>6563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6543</v>
      </c>
      <c r="AC27" s="27">
        <v>5</v>
      </c>
      <c r="AD27" s="508"/>
      <c r="AE27" s="312" t="s">
        <v>315</v>
      </c>
      <c r="AF27" s="308"/>
      <c r="AG27" s="305"/>
      <c r="AH27" s="305"/>
    </row>
    <row r="28" spans="1:34" ht="15.7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 t="s">
        <v>6543</v>
      </c>
      <c r="Q28" s="31">
        <v>3</v>
      </c>
      <c r="R28" s="510"/>
      <c r="S28" s="110" t="s">
        <v>315</v>
      </c>
      <c r="T28" s="25"/>
      <c r="U28" s="27"/>
      <c r="V28" s="27"/>
      <c r="W28" s="110"/>
      <c r="X28" s="25" t="s">
        <v>6543</v>
      </c>
      <c r="Y28" s="33">
        <v>3</v>
      </c>
      <c r="Z28" s="1021"/>
      <c r="AA28" s="116" t="s">
        <v>315</v>
      </c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3">
      <c r="A29" s="105">
        <v>7</v>
      </c>
      <c r="B29" s="51" t="s">
        <v>9878</v>
      </c>
      <c r="C29" s="104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6564</v>
      </c>
      <c r="AC29" s="17">
        <v>3</v>
      </c>
      <c r="AD29" s="509"/>
      <c r="AE29" s="310" t="s">
        <v>295</v>
      </c>
      <c r="AF29" s="307" t="s">
        <v>6531</v>
      </c>
      <c r="AG29" s="304" t="s">
        <v>9029</v>
      </c>
      <c r="AH29" s="304" t="str">
        <f>IFERROR(IF(AG29&lt;&gt;"",": "&amp;VLOOKUP(AG29,mon!$A$1:$C$36132,2,0),""),"")</f>
        <v>: Quản trị học</v>
      </c>
    </row>
    <row r="30" spans="1:34" ht="15.75" customHeight="1" x14ac:dyDescent="0.3">
      <c r="A30" s="107"/>
      <c r="B30" s="52" t="s">
        <v>9961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 t="s">
        <v>9942</v>
      </c>
      <c r="AC30" s="22"/>
      <c r="AD30" s="22"/>
      <c r="AE30" s="311"/>
      <c r="AF30" s="308" t="s">
        <v>6564</v>
      </c>
      <c r="AG30" s="305" t="s">
        <v>9035</v>
      </c>
      <c r="AH30" s="305" t="str">
        <f>IFERROR(IF(AG30&lt;&gt;"",": "&amp;VLOOKUP(AG30,mon!$A$1:$C$36132,2,0),""),"")</f>
        <v>: Kiểm toán</v>
      </c>
    </row>
    <row r="31" spans="1:34" ht="15.75" customHeight="1" x14ac:dyDescent="0.3">
      <c r="A31" s="107"/>
      <c r="B31" s="52"/>
      <c r="C31" s="104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6531</v>
      </c>
      <c r="AC31" s="27">
        <v>4</v>
      </c>
      <c r="AD31" s="508"/>
      <c r="AE31" s="312" t="s">
        <v>596</v>
      </c>
      <c r="AF31" s="308" t="s">
        <v>6543</v>
      </c>
      <c r="AG31" s="305" t="s">
        <v>9036</v>
      </c>
      <c r="AH31" s="305"/>
    </row>
    <row r="32" spans="1:34" ht="15.75" customHeight="1" x14ac:dyDescent="0.3">
      <c r="A32" s="107"/>
      <c r="B32" s="52"/>
      <c r="C32" s="1046"/>
      <c r="D32" s="25" t="s">
        <v>6531</v>
      </c>
      <c r="E32" s="26">
        <v>3</v>
      </c>
      <c r="F32" s="537"/>
      <c r="G32" s="111" t="s">
        <v>596</v>
      </c>
      <c r="H32" s="25" t="s">
        <v>6543</v>
      </c>
      <c r="I32" s="28">
        <v>3</v>
      </c>
      <c r="J32" s="508"/>
      <c r="K32" s="110" t="s">
        <v>325</v>
      </c>
      <c r="L32" s="25" t="s">
        <v>6543</v>
      </c>
      <c r="M32" s="28">
        <v>3</v>
      </c>
      <c r="N32" s="508"/>
      <c r="O32" s="110" t="s">
        <v>325</v>
      </c>
      <c r="P32" s="30" t="s">
        <v>6543</v>
      </c>
      <c r="Q32" s="31">
        <v>3</v>
      </c>
      <c r="R32" s="510"/>
      <c r="S32" s="110" t="s">
        <v>325</v>
      </c>
      <c r="T32" s="25" t="s">
        <v>6543</v>
      </c>
      <c r="U32" s="28">
        <v>3</v>
      </c>
      <c r="V32" s="508"/>
      <c r="W32" s="110" t="s">
        <v>325</v>
      </c>
      <c r="X32" s="25" t="s">
        <v>6543</v>
      </c>
      <c r="Y32" s="33">
        <v>3</v>
      </c>
      <c r="Z32" s="1021"/>
      <c r="AA32" s="116" t="s">
        <v>325</v>
      </c>
      <c r="AB32" s="25" t="s">
        <v>9942</v>
      </c>
      <c r="AC32" s="27"/>
      <c r="AD32" s="28"/>
      <c r="AE32" s="312"/>
      <c r="AF32" s="309"/>
      <c r="AG32" s="306"/>
      <c r="AH32" s="306"/>
    </row>
    <row r="33" spans="1:34" ht="15.75" customHeight="1" x14ac:dyDescent="0.3">
      <c r="A33" s="105">
        <v>8</v>
      </c>
      <c r="B33" s="51" t="s">
        <v>9869</v>
      </c>
      <c r="C33" s="1042" t="s">
        <v>0</v>
      </c>
      <c r="D33" s="15" t="s">
        <v>7008</v>
      </c>
      <c r="E33" s="16"/>
      <c r="F33" s="16"/>
      <c r="G33" s="115"/>
      <c r="H33" s="15" t="s">
        <v>7008</v>
      </c>
      <c r="I33" s="17"/>
      <c r="J33" s="18"/>
      <c r="K33" s="114"/>
      <c r="L33" s="15" t="s">
        <v>7008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4580</v>
      </c>
      <c r="AG33" s="304" t="s">
        <v>9045</v>
      </c>
      <c r="AH33" s="304" t="str">
        <f>IFERROR(IF(AG33&lt;&gt;"",": "&amp;VLOOKUP(AG33,mon!$A$1:$C$36132,2,0),""),"")</f>
        <v>: Ngoại ngữ (Anh văn)</v>
      </c>
    </row>
    <row r="34" spans="1:34" ht="15.75" customHeight="1" x14ac:dyDescent="0.3">
      <c r="A34" s="107"/>
      <c r="B34" s="52" t="s">
        <v>10101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10183</v>
      </c>
      <c r="AG34" s="305" t="s">
        <v>10187</v>
      </c>
      <c r="AH34" s="305" t="str">
        <f>IFERROR(IF(AG34&lt;&gt;"",": "&amp;VLOOKUP(AG34,mon!$A$1:$C$36132,2,0),""),"")</f>
        <v>: Lý thuyết thống kê</v>
      </c>
    </row>
    <row r="35" spans="1:34" ht="15.75" customHeight="1" x14ac:dyDescent="0.3">
      <c r="A35" s="107"/>
      <c r="B35" s="52"/>
      <c r="C35" s="1046" t="s">
        <v>1</v>
      </c>
      <c r="D35" s="25" t="s">
        <v>7008</v>
      </c>
      <c r="E35" s="26"/>
      <c r="F35" s="26"/>
      <c r="G35" s="111"/>
      <c r="H35" s="25" t="s">
        <v>10183</v>
      </c>
      <c r="I35" s="27">
        <v>5</v>
      </c>
      <c r="J35" s="508"/>
      <c r="K35" s="110" t="s">
        <v>306</v>
      </c>
      <c r="L35" s="25" t="s">
        <v>10183</v>
      </c>
      <c r="M35" s="28">
        <v>5</v>
      </c>
      <c r="N35" s="508"/>
      <c r="O35" s="110" t="s">
        <v>306</v>
      </c>
      <c r="P35" s="25" t="s">
        <v>4580</v>
      </c>
      <c r="Q35" s="27">
        <v>4</v>
      </c>
      <c r="R35" s="508" t="s">
        <v>400</v>
      </c>
      <c r="S35" s="110" t="s">
        <v>604</v>
      </c>
      <c r="T35" s="25" t="s">
        <v>10183</v>
      </c>
      <c r="U35" s="28">
        <v>5</v>
      </c>
      <c r="V35" s="508"/>
      <c r="W35" s="110" t="s">
        <v>306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3">
      <c r="A37" s="105">
        <v>9</v>
      </c>
      <c r="B37" s="51"/>
      <c r="C37" s="1042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5.75" customHeight="1" x14ac:dyDescent="0.3">
      <c r="A38" s="107"/>
      <c r="B38" s="52"/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3">
      <c r="A39" s="107"/>
      <c r="B39" s="52"/>
      <c r="C39" s="1046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3">
      <c r="A41" s="540"/>
      <c r="B41" s="541"/>
      <c r="C41" s="1107"/>
      <c r="D41" s="540" t="s">
        <v>282</v>
      </c>
      <c r="E41" s="540" t="s">
        <v>281</v>
      </c>
      <c r="F41" s="540"/>
      <c r="G41" s="540"/>
      <c r="H41" s="540" t="s">
        <v>295</v>
      </c>
      <c r="I41" s="540" t="s">
        <v>194</v>
      </c>
      <c r="J41" s="540"/>
      <c r="K41" s="540"/>
      <c r="L41" s="540" t="s">
        <v>303</v>
      </c>
      <c r="M41" s="540" t="s">
        <v>302</v>
      </c>
      <c r="N41" s="540"/>
      <c r="O41" s="540"/>
      <c r="P41" s="540" t="s">
        <v>306</v>
      </c>
      <c r="Q41" s="540" t="s">
        <v>5553</v>
      </c>
      <c r="R41" s="540"/>
      <c r="S41" s="540"/>
      <c r="T41" s="540" t="s">
        <v>315</v>
      </c>
      <c r="U41" s="540" t="s">
        <v>5601</v>
      </c>
      <c r="V41" s="540"/>
      <c r="W41" s="540"/>
      <c r="X41" s="540" t="s">
        <v>325</v>
      </c>
      <c r="Y41" s="540" t="s">
        <v>324</v>
      </c>
      <c r="Z41" s="540"/>
      <c r="AA41" s="540"/>
      <c r="AB41" s="540"/>
      <c r="AC41" s="540"/>
      <c r="AD41" s="540"/>
      <c r="AE41" s="540"/>
      <c r="AF41" s="301"/>
      <c r="AG41" s="303"/>
      <c r="AH41" s="303"/>
    </row>
    <row r="42" spans="1:34" ht="15.75" customHeight="1" x14ac:dyDescent="0.3">
      <c r="A42" s="540"/>
      <c r="B42" s="541"/>
      <c r="C42" s="1107"/>
      <c r="D42" s="540" t="s">
        <v>596</v>
      </c>
      <c r="E42" s="540" t="s">
        <v>594</v>
      </c>
      <c r="F42" s="540"/>
      <c r="G42" s="540"/>
      <c r="H42" s="540" t="s">
        <v>604</v>
      </c>
      <c r="I42" s="540" t="s">
        <v>208</v>
      </c>
      <c r="J42" s="540"/>
      <c r="K42" s="540"/>
      <c r="L42" s="540" t="s">
        <v>604</v>
      </c>
      <c r="M42" s="540" t="s">
        <v>208</v>
      </c>
      <c r="N42" s="540"/>
      <c r="O42" s="540"/>
      <c r="P42" s="540" t="s">
        <v>603</v>
      </c>
      <c r="Q42" s="540" t="s">
        <v>602</v>
      </c>
      <c r="R42" s="540"/>
      <c r="S42" s="540"/>
      <c r="T42" s="540"/>
      <c r="U42" s="540"/>
      <c r="V42" s="540"/>
      <c r="W42" s="540"/>
      <c r="X42" s="540"/>
      <c r="Y42" s="551"/>
      <c r="Z42" s="551"/>
      <c r="AA42" s="551"/>
      <c r="AB42" s="540"/>
      <c r="AC42" s="540"/>
      <c r="AD42" s="540"/>
      <c r="AE42" s="540"/>
      <c r="AF42" s="301"/>
      <c r="AG42" s="303"/>
      <c r="AH42" s="303"/>
    </row>
    <row r="43" spans="1:34" ht="15.75" customHeight="1" x14ac:dyDescent="0.3">
      <c r="A43" s="540"/>
      <c r="B43" s="541"/>
      <c r="C43" s="1107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301"/>
      <c r="AG43" s="303"/>
      <c r="AH43" s="303"/>
    </row>
    <row r="44" spans="1:34" ht="15.75" customHeight="1" x14ac:dyDescent="0.3">
      <c r="A44" s="540"/>
      <c r="B44" s="541"/>
      <c r="C44" s="1107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301"/>
      <c r="AG44" s="303"/>
      <c r="AH44" s="303"/>
    </row>
    <row r="45" spans="1:34" ht="15.75" customHeight="1" x14ac:dyDescent="0.3">
      <c r="A45" s="540"/>
      <c r="B45" s="541"/>
      <c r="C45" s="1107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301"/>
      <c r="AG45" s="303"/>
      <c r="AH45" s="303"/>
    </row>
    <row r="46" spans="1:34" ht="15.75" customHeight="1" x14ac:dyDescent="0.3">
      <c r="A46" s="28"/>
      <c r="B46" s="77"/>
      <c r="C46" s="1103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3">
      <c r="B47" s="3"/>
    </row>
    <row r="48" spans="1:34" ht="15.75" customHeight="1" x14ac:dyDescent="0.3">
      <c r="B48" s="3"/>
    </row>
    <row r="49" spans="2:2" ht="15.75" customHeight="1" x14ac:dyDescent="0.3">
      <c r="B49" s="3"/>
    </row>
    <row r="50" spans="2:2" ht="15.75" customHeight="1" x14ac:dyDescent="0.3">
      <c r="B50" s="3"/>
    </row>
    <row r="51" spans="2:2" ht="15.75" customHeight="1" x14ac:dyDescent="0.3">
      <c r="B51" s="3"/>
    </row>
    <row r="52" spans="2:2" ht="15.75" customHeight="1" x14ac:dyDescent="0.3">
      <c r="B52" s="3"/>
    </row>
    <row r="53" spans="2:2" ht="15.75" customHeight="1" x14ac:dyDescent="0.3">
      <c r="B53" s="3"/>
    </row>
    <row r="54" spans="2:2" ht="15.75" customHeight="1" x14ac:dyDescent="0.3">
      <c r="B54" s="3"/>
    </row>
    <row r="55" spans="2:2" ht="15.75" customHeight="1" x14ac:dyDescent="0.3">
      <c r="B55" s="3"/>
    </row>
    <row r="56" spans="2:2" ht="15.75" customHeight="1" x14ac:dyDescent="0.3">
      <c r="B56" s="3"/>
    </row>
    <row r="57" spans="2:2" ht="15.75" customHeight="1" x14ac:dyDescent="0.3">
      <c r="B57" s="3"/>
    </row>
    <row r="58" spans="2:2" ht="15.75" customHeight="1" x14ac:dyDescent="0.3">
      <c r="B58" s="3"/>
    </row>
    <row r="59" spans="2:2" ht="15.75" customHeight="1" x14ac:dyDescent="0.3">
      <c r="B59" s="3"/>
    </row>
    <row r="60" spans="2:2" ht="15.75" customHeight="1" x14ac:dyDescent="0.3">
      <c r="B60" s="3"/>
    </row>
    <row r="61" spans="2:2" ht="15.75" customHeight="1" x14ac:dyDescent="0.3">
      <c r="B61" s="3"/>
    </row>
    <row r="62" spans="2:2" ht="15.75" customHeight="1" x14ac:dyDescent="0.3">
      <c r="B62" s="3"/>
    </row>
    <row r="63" spans="2:2" ht="15.75" customHeight="1" x14ac:dyDescent="0.3">
      <c r="B63" s="3"/>
    </row>
    <row r="64" spans="2:2" ht="15.75" customHeight="1" x14ac:dyDescent="0.3">
      <c r="B64" s="3"/>
    </row>
    <row r="65" spans="2:2" ht="15.75" customHeight="1" x14ac:dyDescent="0.3">
      <c r="B65" s="3"/>
    </row>
    <row r="66" spans="2:2" ht="15.75" customHeight="1" x14ac:dyDescent="0.3">
      <c r="B66" s="3"/>
    </row>
    <row r="67" spans="2:2" ht="15.75" customHeight="1" x14ac:dyDescent="0.3">
      <c r="B67" s="3"/>
    </row>
    <row r="68" spans="2:2" ht="15.75" customHeight="1" x14ac:dyDescent="0.3">
      <c r="B68" s="3"/>
    </row>
    <row r="69" spans="2:2" ht="15.75" customHeight="1" x14ac:dyDescent="0.3">
      <c r="B69" s="3"/>
    </row>
    <row r="70" spans="2:2" ht="15.75" customHeight="1" x14ac:dyDescent="0.3">
      <c r="B70" s="3"/>
    </row>
    <row r="71" spans="2:2" ht="15.75" customHeight="1" x14ac:dyDescent="0.3">
      <c r="B71" s="3"/>
    </row>
    <row r="72" spans="2:2" ht="15.75" customHeight="1" x14ac:dyDescent="0.3">
      <c r="B72" s="3"/>
    </row>
    <row r="73" spans="2:2" ht="15.75" customHeight="1" x14ac:dyDescent="0.3">
      <c r="B73" s="3"/>
    </row>
    <row r="74" spans="2:2" ht="15.75" customHeight="1" x14ac:dyDescent="0.3">
      <c r="B74" s="3"/>
    </row>
    <row r="75" spans="2:2" ht="15.75" customHeight="1" x14ac:dyDescent="0.3">
      <c r="B75" s="3"/>
    </row>
    <row r="76" spans="2:2" ht="15.75" customHeight="1" x14ac:dyDescent="0.3">
      <c r="B76" s="3"/>
    </row>
    <row r="77" spans="2:2" ht="15.75" customHeight="1" x14ac:dyDescent="0.3">
      <c r="B77" s="3"/>
    </row>
    <row r="78" spans="2:2" ht="15.75" customHeight="1" x14ac:dyDescent="0.3">
      <c r="B78" s="3"/>
    </row>
    <row r="79" spans="2:2" ht="15.75" customHeight="1" x14ac:dyDescent="0.3">
      <c r="B79" s="3"/>
    </row>
    <row r="80" spans="2:2" ht="15.75" customHeight="1" x14ac:dyDescent="0.3">
      <c r="B80" s="3"/>
    </row>
    <row r="81" spans="2:2" ht="15.75" customHeight="1" x14ac:dyDescent="0.3">
      <c r="B81" s="3"/>
    </row>
    <row r="82" spans="2:2" ht="15.75" customHeight="1" x14ac:dyDescent="0.3">
      <c r="B82" s="3"/>
    </row>
    <row r="83" spans="2:2" ht="15.75" customHeight="1" x14ac:dyDescent="0.3">
      <c r="B83" s="3"/>
    </row>
    <row r="84" spans="2:2" ht="15.75" customHeight="1" x14ac:dyDescent="0.3">
      <c r="B84" s="3"/>
    </row>
    <row r="85" spans="2:2" ht="15.75" customHeight="1" x14ac:dyDescent="0.3">
      <c r="B85" s="3"/>
    </row>
    <row r="86" spans="2:2" ht="15.75" customHeight="1" x14ac:dyDescent="0.3">
      <c r="B86" s="3"/>
    </row>
    <row r="87" spans="2:2" ht="15.75" customHeight="1" x14ac:dyDescent="0.3">
      <c r="B87" s="3"/>
    </row>
    <row r="88" spans="2:2" ht="15.75" customHeight="1" x14ac:dyDescent="0.3">
      <c r="B88" s="3"/>
    </row>
    <row r="89" spans="2:2" ht="15.75" customHeight="1" x14ac:dyDescent="0.3">
      <c r="B89" s="3"/>
    </row>
    <row r="90" spans="2:2" ht="15.75" customHeight="1" x14ac:dyDescent="0.3">
      <c r="B90" s="3"/>
    </row>
    <row r="91" spans="2:2" ht="15.75" customHeight="1" x14ac:dyDescent="0.3">
      <c r="B91" s="3"/>
    </row>
    <row r="92" spans="2:2" ht="15.75" customHeight="1" x14ac:dyDescent="0.3">
      <c r="B92" s="3"/>
    </row>
    <row r="93" spans="2:2" ht="15.75" customHeight="1" x14ac:dyDescent="0.3">
      <c r="B93" s="3"/>
    </row>
    <row r="94" spans="2:2" ht="15.75" customHeight="1" x14ac:dyDescent="0.3">
      <c r="B94" s="3"/>
    </row>
    <row r="95" spans="2:2" ht="15.75" customHeight="1" x14ac:dyDescent="0.3">
      <c r="B95" s="3"/>
    </row>
    <row r="96" spans="2:2" ht="15.75" customHeight="1" x14ac:dyDescent="0.3">
      <c r="B96" s="3"/>
    </row>
    <row r="97" spans="2:2" ht="15.75" customHeight="1" x14ac:dyDescent="0.3">
      <c r="B97" s="3"/>
    </row>
    <row r="98" spans="2:2" ht="15.75" customHeight="1" x14ac:dyDescent="0.3">
      <c r="B98" s="3"/>
    </row>
    <row r="99" spans="2:2" ht="15.75" customHeight="1" x14ac:dyDescent="0.3">
      <c r="B99" s="3"/>
    </row>
    <row r="100" spans="2:2" ht="15.75" customHeight="1" x14ac:dyDescent="0.3">
      <c r="B100" s="3"/>
    </row>
    <row r="101" spans="2:2" ht="15.75" customHeight="1" x14ac:dyDescent="0.3">
      <c r="B101" s="3"/>
    </row>
    <row r="102" spans="2:2" ht="15.75" customHeight="1" x14ac:dyDescent="0.3">
      <c r="B102" s="3"/>
    </row>
    <row r="103" spans="2:2" ht="15.75" customHeight="1" x14ac:dyDescent="0.3">
      <c r="B103" s="3"/>
    </row>
    <row r="104" spans="2:2" ht="15.75" customHeight="1" x14ac:dyDescent="0.3">
      <c r="B104" s="3"/>
    </row>
    <row r="105" spans="2:2" ht="15.75" customHeight="1" x14ac:dyDescent="0.3">
      <c r="B105" s="3"/>
    </row>
    <row r="106" spans="2:2" ht="15.75" customHeight="1" x14ac:dyDescent="0.3">
      <c r="B106" s="3"/>
    </row>
    <row r="107" spans="2:2" ht="15.75" customHeight="1" x14ac:dyDescent="0.3">
      <c r="B107" s="3"/>
    </row>
    <row r="108" spans="2:2" ht="15.75" customHeight="1" x14ac:dyDescent="0.3">
      <c r="B108" s="3"/>
    </row>
    <row r="109" spans="2:2" ht="15.75" customHeight="1" x14ac:dyDescent="0.3">
      <c r="B109" s="3"/>
    </row>
    <row r="110" spans="2:2" ht="15.75" customHeight="1" x14ac:dyDescent="0.3">
      <c r="B110" s="3"/>
    </row>
    <row r="111" spans="2:2" ht="15.75" customHeight="1" x14ac:dyDescent="0.3">
      <c r="B111" s="3"/>
    </row>
    <row r="112" spans="2:2" ht="15.75" customHeight="1" x14ac:dyDescent="0.3">
      <c r="B112" s="3"/>
    </row>
    <row r="113" spans="2:2" ht="15.75" customHeight="1" x14ac:dyDescent="0.3">
      <c r="B113" s="3"/>
    </row>
    <row r="114" spans="2:2" ht="15.75" customHeight="1" x14ac:dyDescent="0.3">
      <c r="B114" s="3"/>
    </row>
    <row r="115" spans="2:2" ht="15.75" customHeight="1" x14ac:dyDescent="0.3">
      <c r="B115" s="3"/>
    </row>
    <row r="116" spans="2:2" ht="15.75" customHeight="1" x14ac:dyDescent="0.3">
      <c r="B116" s="3"/>
    </row>
    <row r="117" spans="2:2" ht="15.75" customHeight="1" x14ac:dyDescent="0.3">
      <c r="B117" s="3"/>
    </row>
    <row r="118" spans="2:2" ht="15.75" customHeight="1" x14ac:dyDescent="0.3">
      <c r="B118" s="3"/>
    </row>
    <row r="119" spans="2:2" ht="15.75" customHeight="1" x14ac:dyDescent="0.3">
      <c r="B119" s="3"/>
    </row>
    <row r="120" spans="2:2" ht="15.75" customHeight="1" x14ac:dyDescent="0.3">
      <c r="B120" s="3"/>
    </row>
    <row r="121" spans="2:2" ht="15.75" customHeight="1" x14ac:dyDescent="0.3">
      <c r="B121" s="3"/>
    </row>
    <row r="122" spans="2:2" ht="15.75" customHeight="1" x14ac:dyDescent="0.3">
      <c r="B122" s="3"/>
    </row>
    <row r="123" spans="2:2" ht="15.75" customHeight="1" x14ac:dyDescent="0.3">
      <c r="B123" s="3"/>
    </row>
    <row r="124" spans="2:2" ht="15.75" customHeight="1" x14ac:dyDescent="0.3">
      <c r="B124" s="3"/>
    </row>
    <row r="125" spans="2:2" ht="15.75" customHeight="1" x14ac:dyDescent="0.3">
      <c r="B125" s="3"/>
    </row>
    <row r="126" spans="2:2" ht="15.75" customHeight="1" x14ac:dyDescent="0.3">
      <c r="B126" s="3"/>
    </row>
    <row r="127" spans="2:2" ht="15.75" customHeight="1" x14ac:dyDescent="0.3">
      <c r="B127" s="3"/>
    </row>
    <row r="128" spans="2:2" ht="15.75" customHeight="1" x14ac:dyDescent="0.3">
      <c r="B128" s="3"/>
    </row>
    <row r="129" spans="2:2" ht="15.75" customHeight="1" x14ac:dyDescent="0.3">
      <c r="B129" s="3"/>
    </row>
    <row r="130" spans="2:2" ht="15.75" customHeight="1" x14ac:dyDescent="0.3">
      <c r="B130" s="3"/>
    </row>
    <row r="131" spans="2:2" ht="15.75" customHeight="1" x14ac:dyDescent="0.3">
      <c r="B131" s="3"/>
    </row>
    <row r="132" spans="2:2" ht="15.75" customHeight="1" x14ac:dyDescent="0.3">
      <c r="B132" s="3"/>
    </row>
    <row r="133" spans="2:2" ht="15.75" customHeight="1" x14ac:dyDescent="0.3">
      <c r="B133" s="3"/>
    </row>
    <row r="134" spans="2:2" ht="15.75" customHeight="1" x14ac:dyDescent="0.3">
      <c r="B134" s="3"/>
    </row>
    <row r="135" spans="2:2" ht="15.75" customHeight="1" x14ac:dyDescent="0.3">
      <c r="B135" s="3"/>
    </row>
    <row r="136" spans="2:2" ht="15.75" customHeight="1" x14ac:dyDescent="0.3">
      <c r="B136" s="3"/>
    </row>
    <row r="137" spans="2:2" ht="15.75" customHeight="1" x14ac:dyDescent="0.3">
      <c r="B137" s="3"/>
    </row>
    <row r="138" spans="2:2" ht="15.75" customHeight="1" x14ac:dyDescent="0.3">
      <c r="B138" s="3"/>
    </row>
    <row r="139" spans="2:2" ht="15.75" customHeight="1" x14ac:dyDescent="0.3">
      <c r="B139" s="3"/>
    </row>
    <row r="140" spans="2:2" ht="15.75" customHeight="1" x14ac:dyDescent="0.3">
      <c r="B140" s="3"/>
    </row>
    <row r="141" spans="2:2" ht="15.75" customHeight="1" x14ac:dyDescent="0.3">
      <c r="B141" s="3"/>
    </row>
    <row r="142" spans="2:2" ht="15.75" customHeight="1" x14ac:dyDescent="0.3">
      <c r="B142" s="3"/>
    </row>
    <row r="143" spans="2:2" ht="15.75" customHeight="1" x14ac:dyDescent="0.3">
      <c r="B143" s="3"/>
    </row>
    <row r="144" spans="2:2" ht="15.75" customHeight="1" x14ac:dyDescent="0.3">
      <c r="B144" s="3"/>
    </row>
    <row r="145" spans="2:2" ht="15.75" customHeight="1" x14ac:dyDescent="0.3">
      <c r="B145" s="3"/>
    </row>
    <row r="146" spans="2:2" ht="15.75" customHeight="1" x14ac:dyDescent="0.3">
      <c r="B146" s="3"/>
    </row>
    <row r="147" spans="2:2" ht="15.75" customHeight="1" x14ac:dyDescent="0.3">
      <c r="B147" s="3"/>
    </row>
    <row r="148" spans="2:2" ht="15.75" customHeight="1" x14ac:dyDescent="0.3">
      <c r="B148" s="3"/>
    </row>
    <row r="149" spans="2:2" ht="15.75" customHeight="1" x14ac:dyDescent="0.3">
      <c r="B149" s="3"/>
    </row>
    <row r="150" spans="2:2" ht="15.75" customHeight="1" x14ac:dyDescent="0.3">
      <c r="B150" s="3"/>
    </row>
    <row r="151" spans="2:2" ht="15.75" customHeight="1" x14ac:dyDescent="0.3">
      <c r="B151" s="3"/>
    </row>
    <row r="152" spans="2:2" ht="15.75" customHeight="1" x14ac:dyDescent="0.3">
      <c r="B152" s="3"/>
    </row>
    <row r="153" spans="2:2" ht="15.75" customHeight="1" x14ac:dyDescent="0.3">
      <c r="B153" s="3"/>
    </row>
    <row r="154" spans="2:2" ht="15.75" customHeight="1" x14ac:dyDescent="0.3">
      <c r="B154" s="3"/>
    </row>
    <row r="155" spans="2:2" ht="15.75" customHeight="1" x14ac:dyDescent="0.3">
      <c r="B155" s="3"/>
    </row>
    <row r="156" spans="2:2" ht="15.75" customHeight="1" x14ac:dyDescent="0.3">
      <c r="B156" s="3"/>
    </row>
    <row r="157" spans="2:2" ht="15.75" customHeight="1" x14ac:dyDescent="0.3">
      <c r="B157" s="3"/>
    </row>
    <row r="158" spans="2:2" ht="15.75" customHeight="1" x14ac:dyDescent="0.3">
      <c r="B158" s="3"/>
    </row>
    <row r="159" spans="2:2" ht="15.75" customHeight="1" x14ac:dyDescent="0.3">
      <c r="B159" s="3"/>
    </row>
    <row r="160" spans="2:2" ht="15.75" customHeight="1" x14ac:dyDescent="0.3">
      <c r="B160" s="3"/>
    </row>
    <row r="161" spans="2:2" ht="15.75" customHeight="1" x14ac:dyDescent="0.3">
      <c r="B161" s="3"/>
    </row>
    <row r="162" spans="2:2" ht="15.75" customHeight="1" x14ac:dyDescent="0.3">
      <c r="B162" s="3"/>
    </row>
    <row r="163" spans="2:2" ht="15.75" customHeight="1" x14ac:dyDescent="0.3">
      <c r="B163" s="3"/>
    </row>
    <row r="164" spans="2:2" ht="15.75" customHeight="1" x14ac:dyDescent="0.3">
      <c r="B164" s="3"/>
    </row>
    <row r="165" spans="2:2" ht="15.75" customHeight="1" x14ac:dyDescent="0.3">
      <c r="B165" s="3"/>
    </row>
    <row r="166" spans="2:2" ht="15.75" customHeight="1" x14ac:dyDescent="0.3">
      <c r="B166" s="3"/>
    </row>
    <row r="167" spans="2:2" ht="15.75" customHeight="1" x14ac:dyDescent="0.3">
      <c r="B167" s="3"/>
    </row>
    <row r="168" spans="2:2" ht="15.75" customHeight="1" x14ac:dyDescent="0.3">
      <c r="B168" s="3"/>
    </row>
    <row r="169" spans="2:2" ht="15.75" customHeight="1" x14ac:dyDescent="0.3">
      <c r="B169" s="3"/>
    </row>
    <row r="170" spans="2:2" ht="15.75" customHeight="1" x14ac:dyDescent="0.3">
      <c r="B170" s="3"/>
    </row>
    <row r="171" spans="2:2" ht="15.75" customHeight="1" x14ac:dyDescent="0.3">
      <c r="B171" s="3"/>
    </row>
    <row r="172" spans="2:2" ht="15.75" customHeight="1" x14ac:dyDescent="0.3">
      <c r="B172" s="3"/>
    </row>
    <row r="173" spans="2:2" ht="15.75" customHeight="1" x14ac:dyDescent="0.3">
      <c r="B173" s="3"/>
    </row>
    <row r="174" spans="2:2" ht="15.75" customHeight="1" x14ac:dyDescent="0.3">
      <c r="B174" s="3"/>
    </row>
    <row r="175" spans="2:2" ht="15.75" customHeight="1" x14ac:dyDescent="0.3">
      <c r="B175" s="3"/>
    </row>
    <row r="176" spans="2:2" ht="15.75" customHeight="1" x14ac:dyDescent="0.3">
      <c r="B176" s="3"/>
    </row>
    <row r="177" spans="2:2" ht="15.75" customHeight="1" x14ac:dyDescent="0.3">
      <c r="B177" s="3"/>
    </row>
    <row r="178" spans="2:2" ht="15.75" customHeight="1" x14ac:dyDescent="0.3">
      <c r="B178" s="3"/>
    </row>
    <row r="179" spans="2:2" ht="15.75" customHeight="1" x14ac:dyDescent="0.3">
      <c r="B179" s="3"/>
    </row>
    <row r="180" spans="2:2" ht="15.75" customHeight="1" x14ac:dyDescent="0.3">
      <c r="B180" s="3"/>
    </row>
    <row r="181" spans="2:2" ht="15.75" customHeight="1" x14ac:dyDescent="0.3">
      <c r="B181" s="3"/>
    </row>
    <row r="182" spans="2:2" ht="15.75" customHeight="1" x14ac:dyDescent="0.3">
      <c r="B182" s="3"/>
    </row>
    <row r="183" spans="2:2" ht="15.75" customHeight="1" x14ac:dyDescent="0.3">
      <c r="B183" s="3"/>
    </row>
    <row r="184" spans="2:2" ht="15.75" customHeight="1" x14ac:dyDescent="0.3">
      <c r="B184" s="3"/>
    </row>
    <row r="185" spans="2:2" ht="15.75" customHeight="1" x14ac:dyDescent="0.3">
      <c r="B185" s="3"/>
    </row>
    <row r="186" spans="2:2" ht="15.75" customHeight="1" x14ac:dyDescent="0.3">
      <c r="B186" s="3"/>
    </row>
    <row r="187" spans="2:2" ht="15.75" customHeight="1" x14ac:dyDescent="0.3">
      <c r="B187" s="3"/>
    </row>
    <row r="188" spans="2:2" ht="15.75" customHeight="1" x14ac:dyDescent="0.3">
      <c r="B188" s="3"/>
    </row>
    <row r="189" spans="2:2" ht="15.75" customHeight="1" x14ac:dyDescent="0.3">
      <c r="B189" s="3"/>
    </row>
    <row r="190" spans="2:2" ht="15.75" customHeight="1" x14ac:dyDescent="0.3">
      <c r="B190" s="3"/>
    </row>
    <row r="191" spans="2:2" ht="15.75" customHeight="1" x14ac:dyDescent="0.3">
      <c r="B191" s="3"/>
    </row>
    <row r="192" spans="2:2" ht="15.75" customHeight="1" x14ac:dyDescent="0.3">
      <c r="B192" s="3"/>
    </row>
    <row r="193" spans="2:2" ht="15.75" customHeight="1" x14ac:dyDescent="0.3">
      <c r="B193" s="3"/>
    </row>
    <row r="194" spans="2:2" ht="15.75" customHeight="1" x14ac:dyDescent="0.3">
      <c r="B194" s="3"/>
    </row>
    <row r="195" spans="2:2" ht="15.75" customHeight="1" x14ac:dyDescent="0.3">
      <c r="B195" s="3"/>
    </row>
    <row r="196" spans="2:2" ht="15.75" customHeight="1" x14ac:dyDescent="0.3">
      <c r="B196" s="3"/>
    </row>
    <row r="197" spans="2:2" ht="15.75" customHeight="1" x14ac:dyDescent="0.3">
      <c r="B197" s="3"/>
    </row>
    <row r="198" spans="2:2" ht="15.75" customHeight="1" x14ac:dyDescent="0.3">
      <c r="B198" s="3"/>
    </row>
    <row r="199" spans="2:2" ht="15.75" customHeight="1" x14ac:dyDescent="0.3">
      <c r="B199" s="3"/>
    </row>
    <row r="200" spans="2:2" ht="15.75" customHeight="1" x14ac:dyDescent="0.3">
      <c r="B200" s="3"/>
    </row>
    <row r="201" spans="2:2" ht="15.75" customHeight="1" x14ac:dyDescent="0.3">
      <c r="B201" s="3"/>
    </row>
    <row r="202" spans="2:2" ht="15.75" customHeight="1" x14ac:dyDescent="0.3">
      <c r="B202" s="3"/>
    </row>
    <row r="203" spans="2:2" ht="15.75" customHeight="1" x14ac:dyDescent="0.3">
      <c r="B203" s="3"/>
    </row>
    <row r="204" spans="2:2" ht="15.75" customHeight="1" x14ac:dyDescent="0.3">
      <c r="B204" s="3"/>
    </row>
    <row r="205" spans="2:2" ht="15.75" customHeight="1" x14ac:dyDescent="0.3">
      <c r="B205" s="3"/>
    </row>
    <row r="206" spans="2:2" ht="15.75" customHeight="1" x14ac:dyDescent="0.3">
      <c r="B206" s="3"/>
    </row>
    <row r="207" spans="2:2" ht="15.75" customHeight="1" x14ac:dyDescent="0.3">
      <c r="B207" s="3"/>
    </row>
    <row r="208" spans="2:2" ht="15.75" customHeight="1" x14ac:dyDescent="0.3">
      <c r="B208" s="3"/>
    </row>
    <row r="209" spans="2:2" ht="15.75" customHeight="1" x14ac:dyDescent="0.3">
      <c r="B209" s="3"/>
    </row>
    <row r="210" spans="2:2" ht="15.75" customHeight="1" x14ac:dyDescent="0.3">
      <c r="B210" s="3"/>
    </row>
    <row r="211" spans="2:2" ht="15.75" customHeight="1" x14ac:dyDescent="0.3">
      <c r="B211" s="3"/>
    </row>
    <row r="212" spans="2:2" ht="15.75" customHeight="1" x14ac:dyDescent="0.3">
      <c r="B212" s="3"/>
    </row>
    <row r="213" spans="2:2" ht="15.75" customHeight="1" x14ac:dyDescent="0.3">
      <c r="B213" s="3"/>
    </row>
    <row r="214" spans="2:2" ht="15.75" customHeight="1" x14ac:dyDescent="0.3">
      <c r="B214" s="3"/>
    </row>
    <row r="215" spans="2:2" ht="15.75" customHeight="1" x14ac:dyDescent="0.3">
      <c r="B215" s="3"/>
    </row>
    <row r="216" spans="2:2" ht="15.75" customHeight="1" x14ac:dyDescent="0.3">
      <c r="B216" s="3"/>
    </row>
    <row r="217" spans="2:2" ht="15.75" customHeight="1" x14ac:dyDescent="0.3">
      <c r="B217" s="3"/>
    </row>
    <row r="218" spans="2:2" ht="15.75" customHeight="1" x14ac:dyDescent="0.3">
      <c r="B218" s="3"/>
    </row>
    <row r="219" spans="2:2" ht="15.75" customHeight="1" x14ac:dyDescent="0.3">
      <c r="B219" s="3"/>
    </row>
    <row r="220" spans="2:2" ht="15.75" customHeight="1" x14ac:dyDescent="0.3">
      <c r="B220" s="3"/>
    </row>
    <row r="221" spans="2:2" ht="15.75" customHeight="1" x14ac:dyDescent="0.3">
      <c r="B221" s="3"/>
    </row>
    <row r="222" spans="2:2" ht="15.75" customHeight="1" x14ac:dyDescent="0.3">
      <c r="B222" s="3"/>
    </row>
    <row r="223" spans="2:2" ht="15.75" customHeight="1" x14ac:dyDescent="0.3">
      <c r="B223" s="3"/>
    </row>
    <row r="224" spans="2:2" ht="15.75" customHeight="1" x14ac:dyDescent="0.3">
      <c r="B224" s="3"/>
    </row>
    <row r="225" spans="2:2" ht="15.75" customHeight="1" x14ac:dyDescent="0.3">
      <c r="B225" s="3"/>
    </row>
    <row r="226" spans="2:2" ht="15.75" customHeight="1" x14ac:dyDescent="0.3">
      <c r="B226" s="3"/>
    </row>
    <row r="227" spans="2:2" ht="15.75" customHeight="1" x14ac:dyDescent="0.3">
      <c r="B227" s="3"/>
    </row>
    <row r="228" spans="2:2" ht="15.75" customHeight="1" x14ac:dyDescent="0.3">
      <c r="B228" s="3"/>
    </row>
    <row r="229" spans="2:2" ht="15.75" customHeight="1" x14ac:dyDescent="0.3">
      <c r="B229" s="3"/>
    </row>
    <row r="230" spans="2:2" ht="15.75" customHeight="1" x14ac:dyDescent="0.3">
      <c r="B230" s="3"/>
    </row>
    <row r="231" spans="2:2" ht="15.75" customHeight="1" x14ac:dyDescent="0.3">
      <c r="B231" s="3"/>
    </row>
    <row r="232" spans="2:2" ht="15.75" customHeight="1" x14ac:dyDescent="0.3">
      <c r="B232" s="3"/>
    </row>
    <row r="233" spans="2:2" ht="15.75" customHeight="1" x14ac:dyDescent="0.3">
      <c r="B233" s="3"/>
    </row>
    <row r="234" spans="2:2" ht="15.75" customHeight="1" x14ac:dyDescent="0.3">
      <c r="B234" s="3"/>
    </row>
    <row r="235" spans="2:2" ht="15.75" customHeight="1" x14ac:dyDescent="0.3">
      <c r="B235" s="3"/>
    </row>
    <row r="236" spans="2:2" ht="15.75" customHeight="1" x14ac:dyDescent="0.3">
      <c r="B236" s="3"/>
    </row>
    <row r="237" spans="2:2" ht="15.75" customHeight="1" x14ac:dyDescent="0.3">
      <c r="B237" s="3"/>
    </row>
    <row r="238" spans="2:2" ht="15.75" customHeight="1" x14ac:dyDescent="0.3">
      <c r="B238" s="3"/>
    </row>
    <row r="239" spans="2:2" ht="15.75" customHeight="1" x14ac:dyDescent="0.3">
      <c r="B239" s="3"/>
    </row>
    <row r="240" spans="2:2" ht="15.75" customHeight="1" x14ac:dyDescent="0.3">
      <c r="B240" s="3"/>
    </row>
    <row r="241" spans="2:2" ht="15.75" customHeight="1" x14ac:dyDescent="0.3">
      <c r="B241" s="3"/>
    </row>
    <row r="242" spans="2:2" ht="15.75" customHeight="1" x14ac:dyDescent="0.3">
      <c r="B242" s="3"/>
    </row>
    <row r="243" spans="2:2" ht="15.75" customHeight="1" x14ac:dyDescent="0.3">
      <c r="B243" s="3"/>
    </row>
    <row r="244" spans="2:2" ht="15.75" customHeight="1" x14ac:dyDescent="0.3">
      <c r="B244" s="3"/>
    </row>
    <row r="245" spans="2:2" ht="15.75" customHeight="1" x14ac:dyDescent="0.3">
      <c r="B245" s="3"/>
    </row>
    <row r="246" spans="2:2" ht="15.75" customHeight="1" x14ac:dyDescent="0.3">
      <c r="B246" s="3"/>
    </row>
    <row r="247" spans="2:2" ht="15.75" customHeight="1" x14ac:dyDescent="0.3">
      <c r="B247" s="3"/>
    </row>
    <row r="248" spans="2:2" ht="15.75" customHeight="1" x14ac:dyDescent="0.3">
      <c r="B248" s="3"/>
    </row>
    <row r="249" spans="2:2" ht="15.75" customHeight="1" x14ac:dyDescent="0.3">
      <c r="B249" s="3"/>
    </row>
    <row r="250" spans="2:2" ht="15.75" customHeight="1" x14ac:dyDescent="0.3">
      <c r="B250" s="3"/>
    </row>
    <row r="251" spans="2:2" ht="15.75" customHeight="1" x14ac:dyDescent="0.3">
      <c r="B251" s="3"/>
    </row>
    <row r="252" spans="2:2" ht="15.75" customHeight="1" x14ac:dyDescent="0.3">
      <c r="B252" s="3"/>
    </row>
    <row r="253" spans="2:2" ht="15.75" customHeight="1" x14ac:dyDescent="0.3">
      <c r="B253" s="3"/>
    </row>
    <row r="254" spans="2:2" ht="15.75" customHeight="1" x14ac:dyDescent="0.3">
      <c r="B254" s="3"/>
    </row>
    <row r="255" spans="2:2" ht="15.75" customHeight="1" x14ac:dyDescent="0.3">
      <c r="B255" s="3"/>
    </row>
    <row r="256" spans="2:2" ht="15.75" customHeight="1" x14ac:dyDescent="0.3">
      <c r="B256" s="3"/>
    </row>
    <row r="257" spans="2:2" ht="15.75" customHeight="1" x14ac:dyDescent="0.3">
      <c r="B257" s="3"/>
    </row>
    <row r="258" spans="2:2" ht="15.75" customHeight="1" x14ac:dyDescent="0.3">
      <c r="B258" s="3"/>
    </row>
    <row r="259" spans="2:2" ht="15.75" customHeight="1" x14ac:dyDescent="0.3">
      <c r="B259" s="3"/>
    </row>
    <row r="260" spans="2:2" ht="15.75" customHeight="1" x14ac:dyDescent="0.3">
      <c r="B260" s="3"/>
    </row>
    <row r="261" spans="2:2" ht="15.75" customHeight="1" x14ac:dyDescent="0.3">
      <c r="B261" s="3"/>
    </row>
    <row r="262" spans="2:2" ht="15.75" customHeight="1" x14ac:dyDescent="0.3">
      <c r="B262" s="3"/>
    </row>
    <row r="263" spans="2:2" ht="15.75" customHeight="1" x14ac:dyDescent="0.3">
      <c r="B263" s="3"/>
    </row>
    <row r="264" spans="2:2" ht="15.75" customHeight="1" x14ac:dyDescent="0.3">
      <c r="B264" s="3"/>
    </row>
    <row r="265" spans="2:2" ht="15.75" customHeight="1" x14ac:dyDescent="0.3">
      <c r="B265" s="3"/>
    </row>
    <row r="266" spans="2:2" ht="15.75" customHeight="1" x14ac:dyDescent="0.3">
      <c r="B266" s="3"/>
    </row>
    <row r="267" spans="2:2" ht="15.75" customHeight="1" x14ac:dyDescent="0.3">
      <c r="B267" s="3"/>
    </row>
    <row r="268" spans="2:2" ht="15.75" customHeight="1" x14ac:dyDescent="0.3">
      <c r="B268" s="3"/>
    </row>
    <row r="269" spans="2:2" ht="15.75" customHeight="1" x14ac:dyDescent="0.3">
      <c r="B269" s="3"/>
    </row>
    <row r="270" spans="2:2" ht="15.75" customHeight="1" x14ac:dyDescent="0.3">
      <c r="B270" s="3"/>
    </row>
    <row r="271" spans="2:2" ht="15.75" customHeight="1" x14ac:dyDescent="0.3">
      <c r="B271" s="3"/>
    </row>
    <row r="272" spans="2:2" ht="15.75" customHeight="1" x14ac:dyDescent="0.3">
      <c r="B272" s="3"/>
    </row>
    <row r="273" spans="2:2" ht="15.75" customHeight="1" x14ac:dyDescent="0.3">
      <c r="B273" s="3"/>
    </row>
    <row r="274" spans="2:2" ht="15.75" customHeight="1" x14ac:dyDescent="0.3">
      <c r="B274" s="3"/>
    </row>
    <row r="275" spans="2:2" ht="15.75" customHeight="1" x14ac:dyDescent="0.3">
      <c r="B275" s="3"/>
    </row>
    <row r="276" spans="2:2" ht="15.75" customHeight="1" x14ac:dyDescent="0.3">
      <c r="B276" s="3"/>
    </row>
    <row r="277" spans="2:2" ht="15.75" customHeight="1" x14ac:dyDescent="0.3">
      <c r="B277" s="3"/>
    </row>
    <row r="278" spans="2:2" ht="15.75" customHeight="1" x14ac:dyDescent="0.3">
      <c r="B278" s="3"/>
    </row>
    <row r="279" spans="2:2" ht="15.75" customHeight="1" x14ac:dyDescent="0.3">
      <c r="B279" s="3"/>
    </row>
    <row r="280" spans="2:2" ht="15.75" customHeight="1" x14ac:dyDescent="0.3">
      <c r="B280" s="3"/>
    </row>
    <row r="281" spans="2:2" ht="15.75" customHeight="1" x14ac:dyDescent="0.3">
      <c r="B281" s="3"/>
    </row>
    <row r="282" spans="2:2" ht="15.75" customHeight="1" x14ac:dyDescent="0.3">
      <c r="B282" s="3"/>
    </row>
    <row r="283" spans="2:2" ht="15.75" customHeight="1" x14ac:dyDescent="0.3">
      <c r="B283" s="3"/>
    </row>
    <row r="284" spans="2:2" ht="15.75" customHeight="1" x14ac:dyDescent="0.3">
      <c r="B284" s="3"/>
    </row>
    <row r="285" spans="2:2" ht="15.75" customHeight="1" x14ac:dyDescent="0.3">
      <c r="B285" s="3"/>
    </row>
    <row r="286" spans="2:2" ht="15.75" customHeight="1" x14ac:dyDescent="0.3">
      <c r="B286" s="3"/>
    </row>
    <row r="287" spans="2:2" ht="15.75" customHeight="1" x14ac:dyDescent="0.3">
      <c r="B287" s="3"/>
    </row>
    <row r="288" spans="2:2" ht="15.75" customHeight="1" x14ac:dyDescent="0.3">
      <c r="B288" s="3"/>
    </row>
    <row r="289" spans="2:2" ht="15.75" customHeight="1" x14ac:dyDescent="0.3">
      <c r="B289" s="3"/>
    </row>
    <row r="290" spans="2:2" ht="15.75" customHeight="1" x14ac:dyDescent="0.3">
      <c r="B290" s="3"/>
    </row>
    <row r="291" spans="2:2" ht="15.75" customHeight="1" x14ac:dyDescent="0.3">
      <c r="B291" s="3"/>
    </row>
    <row r="292" spans="2:2" ht="15.75" customHeight="1" x14ac:dyDescent="0.3">
      <c r="B292" s="3"/>
    </row>
    <row r="293" spans="2:2" ht="15.75" customHeight="1" x14ac:dyDescent="0.3">
      <c r="B293" s="3"/>
    </row>
    <row r="294" spans="2:2" ht="15.75" customHeight="1" x14ac:dyDescent="0.3">
      <c r="B294" s="3"/>
    </row>
    <row r="295" spans="2:2" ht="15.75" customHeight="1" x14ac:dyDescent="0.3">
      <c r="B295" s="3"/>
    </row>
    <row r="296" spans="2:2" ht="15.75" customHeight="1" x14ac:dyDescent="0.3">
      <c r="B296" s="3"/>
    </row>
    <row r="297" spans="2:2" ht="15.75" customHeight="1" x14ac:dyDescent="0.3">
      <c r="B297" s="3"/>
    </row>
    <row r="298" spans="2:2" ht="15.75" customHeight="1" x14ac:dyDescent="0.3">
      <c r="B298" s="3"/>
    </row>
    <row r="299" spans="2:2" ht="15.75" customHeight="1" x14ac:dyDescent="0.3">
      <c r="B299" s="3"/>
    </row>
    <row r="300" spans="2:2" ht="15.75" customHeight="1" x14ac:dyDescent="0.3">
      <c r="B300" s="3"/>
    </row>
    <row r="301" spans="2:2" ht="15.75" customHeight="1" x14ac:dyDescent="0.3">
      <c r="B301" s="3"/>
    </row>
    <row r="302" spans="2:2" ht="15.75" customHeight="1" x14ac:dyDescent="0.3">
      <c r="B302" s="3"/>
    </row>
    <row r="303" spans="2:2" ht="15.75" customHeight="1" x14ac:dyDescent="0.3">
      <c r="B303" s="3"/>
    </row>
    <row r="304" spans="2:2" ht="15.75" customHeight="1" x14ac:dyDescent="0.3">
      <c r="B304" s="3"/>
    </row>
    <row r="305" spans="2:2" ht="15.75" customHeight="1" x14ac:dyDescent="0.3">
      <c r="B305" s="3"/>
    </row>
    <row r="306" spans="2:2" ht="15.75" customHeight="1" x14ac:dyDescent="0.3">
      <c r="B306" s="3"/>
    </row>
    <row r="307" spans="2:2" ht="15.75" customHeight="1" x14ac:dyDescent="0.3">
      <c r="B307" s="3"/>
    </row>
    <row r="308" spans="2:2" ht="15.75" customHeight="1" x14ac:dyDescent="0.3">
      <c r="B308" s="3"/>
    </row>
    <row r="309" spans="2:2" ht="15.75" customHeight="1" x14ac:dyDescent="0.3">
      <c r="B309" s="3"/>
    </row>
    <row r="310" spans="2:2" ht="15.75" customHeight="1" x14ac:dyDescent="0.3">
      <c r="B310" s="3"/>
    </row>
    <row r="311" spans="2:2" ht="15.75" customHeight="1" x14ac:dyDescent="0.3">
      <c r="B311" s="3"/>
    </row>
    <row r="312" spans="2:2" ht="15.75" customHeight="1" x14ac:dyDescent="0.3">
      <c r="B312" s="3"/>
    </row>
    <row r="313" spans="2:2" ht="15.75" customHeight="1" x14ac:dyDescent="0.3">
      <c r="B313" s="3"/>
    </row>
    <row r="314" spans="2:2" ht="15.75" customHeight="1" x14ac:dyDescent="0.3">
      <c r="B314" s="3"/>
    </row>
    <row r="315" spans="2:2" ht="15.75" customHeight="1" x14ac:dyDescent="0.3">
      <c r="B315" s="3"/>
    </row>
    <row r="316" spans="2:2" ht="15.75" customHeight="1" x14ac:dyDescent="0.3">
      <c r="B316" s="3"/>
    </row>
    <row r="317" spans="2:2" ht="15.75" customHeight="1" x14ac:dyDescent="0.3">
      <c r="B317" s="3"/>
    </row>
    <row r="318" spans="2:2" ht="15.75" customHeight="1" x14ac:dyDescent="0.3">
      <c r="B318" s="3"/>
    </row>
    <row r="319" spans="2:2" ht="15.75" customHeight="1" x14ac:dyDescent="0.3">
      <c r="B319" s="3"/>
    </row>
    <row r="320" spans="2:2" ht="15.75" customHeight="1" x14ac:dyDescent="0.3">
      <c r="B320" s="3"/>
    </row>
    <row r="321" spans="2:2" ht="15.75" customHeight="1" x14ac:dyDescent="0.3">
      <c r="B321" s="3"/>
    </row>
    <row r="322" spans="2:2" ht="15.75" customHeight="1" x14ac:dyDescent="0.3">
      <c r="B322" s="3"/>
    </row>
    <row r="323" spans="2:2" ht="15.75" customHeight="1" x14ac:dyDescent="0.3">
      <c r="B323" s="3"/>
    </row>
    <row r="324" spans="2:2" ht="15.75" customHeight="1" x14ac:dyDescent="0.3">
      <c r="B324" s="3"/>
    </row>
    <row r="325" spans="2:2" ht="15.75" customHeight="1" x14ac:dyDescent="0.3">
      <c r="B325" s="3"/>
    </row>
    <row r="326" spans="2:2" ht="15.75" customHeight="1" x14ac:dyDescent="0.3">
      <c r="B326" s="3"/>
    </row>
    <row r="327" spans="2:2" ht="15.75" customHeight="1" x14ac:dyDescent="0.3">
      <c r="B327" s="3"/>
    </row>
    <row r="328" spans="2:2" ht="15.75" customHeight="1" x14ac:dyDescent="0.3">
      <c r="B328" s="3"/>
    </row>
    <row r="329" spans="2:2" ht="15.75" customHeight="1" x14ac:dyDescent="0.3">
      <c r="B329" s="3"/>
    </row>
    <row r="330" spans="2:2" ht="15.75" customHeight="1" x14ac:dyDescent="0.3">
      <c r="B330" s="3"/>
    </row>
    <row r="331" spans="2:2" ht="15.75" customHeight="1" x14ac:dyDescent="0.3">
      <c r="B331" s="3"/>
    </row>
    <row r="332" spans="2:2" ht="15.75" customHeight="1" x14ac:dyDescent="0.3">
      <c r="B332" s="3"/>
    </row>
    <row r="333" spans="2:2" ht="15.75" customHeight="1" x14ac:dyDescent="0.3">
      <c r="B333" s="3"/>
    </row>
    <row r="334" spans="2:2" ht="15.75" customHeight="1" x14ac:dyDescent="0.3">
      <c r="B334" s="3"/>
    </row>
    <row r="335" spans="2:2" ht="15.75" customHeight="1" x14ac:dyDescent="0.3">
      <c r="B335" s="3"/>
    </row>
    <row r="336" spans="2:2" ht="15.75" customHeight="1" x14ac:dyDescent="0.3">
      <c r="B336" s="3"/>
    </row>
    <row r="337" spans="2:2" ht="15.75" customHeight="1" x14ac:dyDescent="0.3">
      <c r="B337" s="3"/>
    </row>
    <row r="338" spans="2:2" ht="15.75" customHeight="1" x14ac:dyDescent="0.3">
      <c r="B338" s="3"/>
    </row>
    <row r="339" spans="2:2" ht="15.75" customHeight="1" x14ac:dyDescent="0.3">
      <c r="B339" s="3"/>
    </row>
    <row r="340" spans="2:2" ht="15.75" customHeight="1" x14ac:dyDescent="0.3">
      <c r="B340" s="3"/>
    </row>
    <row r="341" spans="2:2" ht="15.75" customHeight="1" x14ac:dyDescent="0.3">
      <c r="B341" s="3"/>
    </row>
    <row r="342" spans="2:2" ht="15.75" customHeight="1" x14ac:dyDescent="0.3">
      <c r="B342" s="3"/>
    </row>
    <row r="343" spans="2:2" ht="15.75" customHeight="1" x14ac:dyDescent="0.3">
      <c r="B343" s="3"/>
    </row>
    <row r="344" spans="2:2" ht="15.75" customHeight="1" x14ac:dyDescent="0.3">
      <c r="B344" s="3"/>
    </row>
    <row r="345" spans="2:2" ht="15.75" customHeight="1" x14ac:dyDescent="0.3">
      <c r="B345" s="3"/>
    </row>
    <row r="346" spans="2:2" ht="15.75" customHeight="1" x14ac:dyDescent="0.3">
      <c r="B346" s="3"/>
    </row>
    <row r="347" spans="2:2" ht="15.75" customHeight="1" x14ac:dyDescent="0.3">
      <c r="B347" s="3"/>
    </row>
    <row r="348" spans="2:2" ht="15.75" customHeight="1" x14ac:dyDescent="0.3">
      <c r="B348" s="3"/>
    </row>
    <row r="349" spans="2:2" ht="15.75" customHeight="1" x14ac:dyDescent="0.3">
      <c r="B349" s="3"/>
    </row>
    <row r="350" spans="2:2" ht="15.75" customHeight="1" x14ac:dyDescent="0.3">
      <c r="B350" s="3"/>
    </row>
    <row r="351" spans="2:2" ht="15.75" customHeight="1" x14ac:dyDescent="0.3">
      <c r="B351" s="3"/>
    </row>
    <row r="352" spans="2:2" ht="15.75" customHeight="1" x14ac:dyDescent="0.3">
      <c r="B352" s="3"/>
    </row>
    <row r="353" spans="2:2" ht="15.75" customHeight="1" x14ac:dyDescent="0.3">
      <c r="B353" s="3"/>
    </row>
    <row r="354" spans="2:2" ht="15.75" customHeight="1" x14ac:dyDescent="0.3">
      <c r="B354" s="3"/>
    </row>
    <row r="355" spans="2:2" ht="15.75" customHeight="1" x14ac:dyDescent="0.3">
      <c r="B355" s="3"/>
    </row>
    <row r="356" spans="2:2" ht="15.75" customHeight="1" x14ac:dyDescent="0.3">
      <c r="B356" s="3"/>
    </row>
    <row r="357" spans="2:2" ht="15.75" customHeight="1" x14ac:dyDescent="0.3">
      <c r="B357" s="3"/>
    </row>
    <row r="358" spans="2:2" ht="15.75" customHeight="1" x14ac:dyDescent="0.3">
      <c r="B358" s="3"/>
    </row>
    <row r="359" spans="2:2" ht="15.75" customHeight="1" x14ac:dyDescent="0.3">
      <c r="B359" s="3"/>
    </row>
    <row r="360" spans="2:2" ht="15.75" customHeight="1" x14ac:dyDescent="0.3">
      <c r="B360" s="3"/>
    </row>
    <row r="361" spans="2:2" ht="15.75" customHeight="1" x14ac:dyDescent="0.3">
      <c r="B361" s="3"/>
    </row>
    <row r="362" spans="2:2" ht="15.75" customHeight="1" x14ac:dyDescent="0.3">
      <c r="B362" s="3"/>
    </row>
    <row r="363" spans="2:2" ht="15.75" customHeight="1" x14ac:dyDescent="0.3">
      <c r="B363" s="3"/>
    </row>
    <row r="364" spans="2:2" ht="15.75" customHeight="1" x14ac:dyDescent="0.3">
      <c r="B364" s="3"/>
    </row>
    <row r="365" spans="2:2" ht="15.75" customHeight="1" x14ac:dyDescent="0.3">
      <c r="B365" s="3"/>
    </row>
    <row r="366" spans="2:2" ht="15.75" customHeight="1" x14ac:dyDescent="0.3">
      <c r="B366" s="3"/>
    </row>
    <row r="367" spans="2:2" ht="15.75" customHeight="1" x14ac:dyDescent="0.3">
      <c r="B367" s="3"/>
    </row>
    <row r="368" spans="2:2" ht="15.75" customHeight="1" x14ac:dyDescent="0.3">
      <c r="B368" s="3"/>
    </row>
    <row r="369" spans="2:2" ht="15.75" customHeight="1" x14ac:dyDescent="0.3">
      <c r="B369" s="3"/>
    </row>
    <row r="370" spans="2:2" ht="15.75" customHeight="1" x14ac:dyDescent="0.3">
      <c r="B370" s="3"/>
    </row>
    <row r="371" spans="2:2" ht="15.75" customHeight="1" x14ac:dyDescent="0.3">
      <c r="B371" s="3"/>
    </row>
    <row r="372" spans="2:2" ht="15.75" customHeight="1" x14ac:dyDescent="0.3">
      <c r="B372" s="3"/>
    </row>
    <row r="373" spans="2:2" ht="15.75" customHeight="1" x14ac:dyDescent="0.3">
      <c r="B373" s="3"/>
    </row>
    <row r="374" spans="2:2" ht="15.75" customHeight="1" x14ac:dyDescent="0.3">
      <c r="B374" s="3"/>
    </row>
    <row r="375" spans="2:2" ht="15.75" customHeight="1" x14ac:dyDescent="0.3">
      <c r="B375" s="3"/>
    </row>
    <row r="376" spans="2:2" ht="15.75" customHeight="1" x14ac:dyDescent="0.3">
      <c r="B376" s="3"/>
    </row>
    <row r="377" spans="2:2" ht="15.75" customHeight="1" x14ac:dyDescent="0.3">
      <c r="B377" s="3"/>
    </row>
    <row r="378" spans="2:2" ht="15.75" customHeight="1" x14ac:dyDescent="0.3">
      <c r="B378" s="3"/>
    </row>
    <row r="379" spans="2:2" ht="15.75" customHeight="1" x14ac:dyDescent="0.3">
      <c r="B379" s="3"/>
    </row>
    <row r="380" spans="2:2" ht="15.75" customHeight="1" x14ac:dyDescent="0.3">
      <c r="B380" s="3"/>
    </row>
    <row r="381" spans="2:2" ht="15.75" customHeight="1" x14ac:dyDescent="0.3">
      <c r="B381" s="3"/>
    </row>
    <row r="382" spans="2:2" ht="15.75" customHeight="1" x14ac:dyDescent="0.3">
      <c r="B382" s="3"/>
    </row>
    <row r="383" spans="2:2" ht="15.75" customHeight="1" x14ac:dyDescent="0.3">
      <c r="B383" s="3"/>
    </row>
    <row r="384" spans="2:2" ht="15.75" customHeight="1" x14ac:dyDescent="0.3">
      <c r="B384" s="3"/>
    </row>
    <row r="385" spans="2:2" ht="15.75" customHeight="1" x14ac:dyDescent="0.3">
      <c r="B385" s="3"/>
    </row>
    <row r="386" spans="2:2" ht="15.75" customHeight="1" x14ac:dyDescent="0.3">
      <c r="B386" s="3"/>
    </row>
    <row r="387" spans="2:2" ht="15.75" customHeight="1" x14ac:dyDescent="0.3">
      <c r="B387" s="3"/>
    </row>
    <row r="388" spans="2:2" ht="15.75" customHeight="1" x14ac:dyDescent="0.3">
      <c r="B388" s="3"/>
    </row>
    <row r="389" spans="2:2" ht="15.75" customHeight="1" x14ac:dyDescent="0.3">
      <c r="B389" s="3"/>
    </row>
    <row r="390" spans="2:2" ht="15.75" customHeight="1" x14ac:dyDescent="0.3">
      <c r="B390" s="3"/>
    </row>
    <row r="391" spans="2:2" ht="15.75" customHeight="1" x14ac:dyDescent="0.3">
      <c r="B391" s="3"/>
    </row>
    <row r="392" spans="2:2" ht="15.75" customHeight="1" x14ac:dyDescent="0.3">
      <c r="B392" s="3"/>
    </row>
    <row r="393" spans="2:2" ht="15.75" customHeight="1" x14ac:dyDescent="0.3">
      <c r="B393" s="3"/>
    </row>
    <row r="394" spans="2:2" ht="15.75" customHeight="1" x14ac:dyDescent="0.3">
      <c r="B394" s="3"/>
    </row>
    <row r="395" spans="2:2" ht="15.75" customHeight="1" x14ac:dyDescent="0.3">
      <c r="B395" s="3"/>
    </row>
    <row r="396" spans="2:2" ht="15.75" customHeight="1" x14ac:dyDescent="0.3">
      <c r="B396" s="3"/>
    </row>
    <row r="397" spans="2:2" ht="15.75" customHeight="1" x14ac:dyDescent="0.3">
      <c r="B397" s="3"/>
    </row>
    <row r="398" spans="2:2" ht="15.75" customHeight="1" x14ac:dyDescent="0.3">
      <c r="B398" s="3"/>
    </row>
    <row r="399" spans="2:2" ht="15.75" customHeight="1" x14ac:dyDescent="0.3">
      <c r="B399" s="3"/>
    </row>
    <row r="400" spans="2:2" ht="15.75" customHeight="1" x14ac:dyDescent="0.3">
      <c r="B400" s="3"/>
    </row>
    <row r="401" spans="2:2" ht="15.75" customHeight="1" x14ac:dyDescent="0.3">
      <c r="B401" s="3"/>
    </row>
    <row r="402" spans="2:2" ht="15.75" customHeight="1" x14ac:dyDescent="0.3">
      <c r="B402" s="3"/>
    </row>
    <row r="403" spans="2:2" ht="15.75" customHeight="1" x14ac:dyDescent="0.3">
      <c r="B403" s="3"/>
    </row>
    <row r="404" spans="2:2" ht="15.75" customHeight="1" x14ac:dyDescent="0.3">
      <c r="B404" s="3"/>
    </row>
    <row r="405" spans="2:2" ht="15.75" customHeight="1" x14ac:dyDescent="0.3">
      <c r="B405" s="3"/>
    </row>
    <row r="406" spans="2:2" ht="15.75" customHeight="1" x14ac:dyDescent="0.3">
      <c r="B406" s="3"/>
    </row>
    <row r="407" spans="2:2" ht="15.75" customHeight="1" x14ac:dyDescent="0.3">
      <c r="B407" s="3"/>
    </row>
    <row r="408" spans="2:2" ht="15.75" customHeight="1" x14ac:dyDescent="0.3">
      <c r="B408" s="3"/>
    </row>
    <row r="409" spans="2:2" ht="15.75" customHeight="1" x14ac:dyDescent="0.3">
      <c r="B409" s="3"/>
    </row>
    <row r="410" spans="2:2" ht="15.75" customHeight="1" x14ac:dyDescent="0.3">
      <c r="B410" s="3"/>
    </row>
    <row r="411" spans="2:2" ht="15.75" customHeight="1" x14ac:dyDescent="0.3">
      <c r="B411" s="3"/>
    </row>
    <row r="412" spans="2:2" ht="15.75" customHeight="1" x14ac:dyDescent="0.3">
      <c r="B412" s="3"/>
    </row>
    <row r="413" spans="2:2" ht="15.75" customHeight="1" x14ac:dyDescent="0.3">
      <c r="B413" s="3"/>
    </row>
    <row r="414" spans="2:2" ht="15.75" customHeight="1" x14ac:dyDescent="0.3">
      <c r="B414" s="3"/>
    </row>
    <row r="415" spans="2:2" ht="15.75" customHeight="1" x14ac:dyDescent="0.3">
      <c r="B415" s="3"/>
    </row>
    <row r="416" spans="2:2" ht="15.75" customHeight="1" x14ac:dyDescent="0.3">
      <c r="B416" s="3"/>
    </row>
    <row r="417" spans="2:2" ht="15.75" customHeight="1" x14ac:dyDescent="0.3">
      <c r="B417" s="3"/>
    </row>
    <row r="418" spans="2:2" ht="15.75" customHeight="1" x14ac:dyDescent="0.3">
      <c r="B418" s="3"/>
    </row>
    <row r="419" spans="2:2" ht="15.75" customHeight="1" x14ac:dyDescent="0.3">
      <c r="B419" s="3"/>
    </row>
    <row r="420" spans="2:2" ht="15.75" customHeight="1" x14ac:dyDescent="0.3">
      <c r="B420" s="3"/>
    </row>
    <row r="421" spans="2:2" ht="15.75" customHeight="1" x14ac:dyDescent="0.3">
      <c r="B421" s="3"/>
    </row>
    <row r="422" spans="2:2" ht="15.75" customHeight="1" x14ac:dyDescent="0.3">
      <c r="B422" s="3"/>
    </row>
    <row r="423" spans="2:2" ht="15.75" customHeight="1" x14ac:dyDescent="0.3">
      <c r="B423" s="3"/>
    </row>
    <row r="424" spans="2:2" ht="15.75" customHeight="1" x14ac:dyDescent="0.3">
      <c r="B424" s="3"/>
    </row>
    <row r="425" spans="2:2" ht="15.75" customHeight="1" x14ac:dyDescent="0.3">
      <c r="B425" s="3"/>
    </row>
    <row r="426" spans="2:2" ht="15.75" customHeight="1" x14ac:dyDescent="0.3">
      <c r="B426" s="3"/>
    </row>
    <row r="427" spans="2:2" ht="15.75" customHeight="1" x14ac:dyDescent="0.3">
      <c r="B427" s="3"/>
    </row>
    <row r="428" spans="2:2" ht="15.75" customHeight="1" x14ac:dyDescent="0.3">
      <c r="B428" s="3"/>
    </row>
    <row r="429" spans="2:2" ht="15.75" customHeight="1" x14ac:dyDescent="0.3">
      <c r="B429" s="3"/>
    </row>
    <row r="430" spans="2:2" ht="15.75" customHeight="1" x14ac:dyDescent="0.3">
      <c r="B430" s="3"/>
    </row>
    <row r="431" spans="2:2" ht="15.75" customHeight="1" x14ac:dyDescent="0.3">
      <c r="B431" s="3"/>
    </row>
    <row r="432" spans="2:2" ht="15.75" customHeight="1" x14ac:dyDescent="0.3">
      <c r="B432" s="3"/>
    </row>
    <row r="433" spans="2:2" ht="15.75" customHeight="1" x14ac:dyDescent="0.3">
      <c r="B433" s="3"/>
    </row>
    <row r="434" spans="2:2" ht="15.75" customHeight="1" x14ac:dyDescent="0.3">
      <c r="B434" s="3"/>
    </row>
    <row r="435" spans="2:2" ht="15.75" customHeight="1" x14ac:dyDescent="0.3">
      <c r="B435" s="3"/>
    </row>
    <row r="436" spans="2:2" ht="15.75" customHeight="1" x14ac:dyDescent="0.3">
      <c r="B436" s="3"/>
    </row>
    <row r="437" spans="2:2" ht="15.75" customHeight="1" x14ac:dyDescent="0.3">
      <c r="B437" s="3"/>
    </row>
    <row r="438" spans="2:2" ht="15.75" customHeight="1" x14ac:dyDescent="0.3">
      <c r="B438" s="3"/>
    </row>
    <row r="439" spans="2:2" ht="15.75" customHeight="1" x14ac:dyDescent="0.3">
      <c r="B439" s="3"/>
    </row>
    <row r="440" spans="2:2" ht="15.75" customHeight="1" x14ac:dyDescent="0.3">
      <c r="B440" s="3"/>
    </row>
    <row r="441" spans="2:2" ht="15.75" customHeight="1" x14ac:dyDescent="0.3">
      <c r="B441" s="3"/>
    </row>
    <row r="442" spans="2:2" ht="15.75" customHeight="1" x14ac:dyDescent="0.3">
      <c r="B442" s="3"/>
    </row>
    <row r="443" spans="2:2" ht="15.75" customHeight="1" x14ac:dyDescent="0.3">
      <c r="B443" s="3"/>
    </row>
    <row r="444" spans="2:2" ht="15.75" customHeight="1" x14ac:dyDescent="0.3">
      <c r="B444" s="3"/>
    </row>
    <row r="445" spans="2:2" ht="15.75" customHeight="1" x14ac:dyDescent="0.3">
      <c r="B445" s="3"/>
    </row>
    <row r="446" spans="2:2" ht="15.75" customHeight="1" x14ac:dyDescent="0.3">
      <c r="B446" s="3"/>
    </row>
    <row r="447" spans="2:2" ht="15.75" customHeight="1" x14ac:dyDescent="0.3">
      <c r="B447" s="3"/>
    </row>
    <row r="448" spans="2:2" ht="15.75" customHeight="1" x14ac:dyDescent="0.3">
      <c r="B448" s="3"/>
    </row>
    <row r="449" spans="2:2" ht="15.75" customHeight="1" x14ac:dyDescent="0.3">
      <c r="B449" s="3"/>
    </row>
    <row r="450" spans="2:2" ht="15.75" customHeight="1" x14ac:dyDescent="0.3">
      <c r="B450" s="3"/>
    </row>
    <row r="451" spans="2:2" ht="15.75" customHeight="1" x14ac:dyDescent="0.3">
      <c r="B451" s="3"/>
    </row>
    <row r="452" spans="2:2" ht="15.75" customHeight="1" x14ac:dyDescent="0.3">
      <c r="B452" s="3"/>
    </row>
    <row r="453" spans="2:2" ht="15.75" customHeight="1" x14ac:dyDescent="0.3">
      <c r="B453" s="3"/>
    </row>
    <row r="454" spans="2:2" ht="15.75" customHeight="1" x14ac:dyDescent="0.3">
      <c r="B454" s="3"/>
    </row>
    <row r="455" spans="2:2" ht="15.75" customHeight="1" x14ac:dyDescent="0.3">
      <c r="B455" s="3"/>
    </row>
    <row r="456" spans="2:2" ht="15.75" customHeight="1" x14ac:dyDescent="0.3">
      <c r="B456" s="3"/>
    </row>
    <row r="457" spans="2:2" ht="15.75" customHeight="1" x14ac:dyDescent="0.3">
      <c r="B457" s="3"/>
    </row>
    <row r="458" spans="2:2" ht="15.75" customHeight="1" x14ac:dyDescent="0.3">
      <c r="B458" s="3"/>
    </row>
    <row r="459" spans="2:2" ht="15.75" customHeight="1" x14ac:dyDescent="0.3">
      <c r="B459" s="3"/>
    </row>
    <row r="460" spans="2:2" ht="15.75" customHeight="1" x14ac:dyDescent="0.3">
      <c r="B460" s="3"/>
    </row>
    <row r="461" spans="2:2" ht="15.75" customHeight="1" x14ac:dyDescent="0.3">
      <c r="B461" s="3"/>
    </row>
    <row r="462" spans="2:2" ht="15.75" customHeight="1" x14ac:dyDescent="0.3">
      <c r="B462" s="3"/>
    </row>
    <row r="463" spans="2:2" ht="15.75" customHeight="1" x14ac:dyDescent="0.3">
      <c r="B463" s="3"/>
    </row>
    <row r="464" spans="2:2" ht="15.75" customHeight="1" x14ac:dyDescent="0.3">
      <c r="B464" s="3"/>
    </row>
    <row r="465" spans="2:2" ht="15.75" customHeight="1" x14ac:dyDescent="0.3">
      <c r="B465" s="3"/>
    </row>
    <row r="466" spans="2:2" ht="15.75" customHeight="1" x14ac:dyDescent="0.3">
      <c r="B466" s="3"/>
    </row>
    <row r="467" spans="2:2" ht="15.75" customHeight="1" x14ac:dyDescent="0.3">
      <c r="B467" s="3"/>
    </row>
    <row r="468" spans="2:2" ht="15.75" customHeight="1" x14ac:dyDescent="0.3">
      <c r="B468" s="3"/>
    </row>
    <row r="469" spans="2:2" ht="15.75" customHeight="1" x14ac:dyDescent="0.3">
      <c r="B469" s="3"/>
    </row>
    <row r="470" spans="2:2" ht="15.75" customHeight="1" x14ac:dyDescent="0.3">
      <c r="B470" s="3"/>
    </row>
    <row r="471" spans="2:2" ht="15.75" customHeight="1" x14ac:dyDescent="0.3">
      <c r="B471" s="3"/>
    </row>
    <row r="472" spans="2:2" ht="15.75" customHeight="1" x14ac:dyDescent="0.3">
      <c r="B472" s="3"/>
    </row>
    <row r="473" spans="2:2" ht="15.75" customHeight="1" x14ac:dyDescent="0.3">
      <c r="B473" s="3"/>
    </row>
    <row r="474" spans="2:2" ht="15.75" customHeight="1" x14ac:dyDescent="0.3">
      <c r="B474" s="3"/>
    </row>
    <row r="475" spans="2:2" ht="15.75" customHeight="1" x14ac:dyDescent="0.3">
      <c r="B475" s="3"/>
    </row>
    <row r="476" spans="2:2" ht="15.75" customHeight="1" x14ac:dyDescent="0.3">
      <c r="B476" s="3"/>
    </row>
    <row r="477" spans="2:2" ht="15.75" customHeight="1" x14ac:dyDescent="0.3">
      <c r="B477" s="3"/>
    </row>
    <row r="478" spans="2:2" ht="15.75" customHeight="1" x14ac:dyDescent="0.3">
      <c r="B478" s="3"/>
    </row>
    <row r="479" spans="2:2" ht="15.75" customHeight="1" x14ac:dyDescent="0.3">
      <c r="B479" s="3"/>
    </row>
    <row r="480" spans="2:2" ht="15.75" customHeight="1" x14ac:dyDescent="0.3">
      <c r="B480" s="3"/>
    </row>
    <row r="481" spans="2:2" ht="15.75" customHeight="1" x14ac:dyDescent="0.3">
      <c r="B481" s="3"/>
    </row>
    <row r="482" spans="2:2" ht="15.75" customHeight="1" x14ac:dyDescent="0.3">
      <c r="B482" s="3"/>
    </row>
    <row r="483" spans="2:2" ht="15.75" customHeight="1" x14ac:dyDescent="0.3">
      <c r="B483" s="3"/>
    </row>
    <row r="484" spans="2:2" ht="15.75" customHeight="1" x14ac:dyDescent="0.3">
      <c r="B484" s="3"/>
    </row>
    <row r="485" spans="2:2" ht="15.75" customHeight="1" x14ac:dyDescent="0.3">
      <c r="B485" s="3"/>
    </row>
    <row r="486" spans="2:2" ht="15.75" customHeight="1" x14ac:dyDescent="0.3">
      <c r="B486" s="3"/>
    </row>
    <row r="487" spans="2:2" ht="15.75" customHeight="1" x14ac:dyDescent="0.3">
      <c r="B487" s="3"/>
    </row>
    <row r="488" spans="2:2" ht="15.75" customHeight="1" x14ac:dyDescent="0.3">
      <c r="B488" s="3"/>
    </row>
    <row r="489" spans="2:2" ht="15.75" customHeight="1" x14ac:dyDescent="0.3">
      <c r="B489" s="3"/>
    </row>
    <row r="490" spans="2:2" ht="15.75" customHeight="1" x14ac:dyDescent="0.3">
      <c r="B490" s="3"/>
    </row>
    <row r="491" spans="2:2" ht="15.75" customHeight="1" x14ac:dyDescent="0.3">
      <c r="B491" s="3"/>
    </row>
    <row r="492" spans="2:2" ht="15.75" customHeight="1" x14ac:dyDescent="0.3">
      <c r="B492" s="3"/>
    </row>
    <row r="493" spans="2:2" ht="15.75" customHeight="1" x14ac:dyDescent="0.3">
      <c r="B493" s="3"/>
    </row>
    <row r="494" spans="2:2" ht="15.75" customHeight="1" x14ac:dyDescent="0.3">
      <c r="B494" s="3"/>
    </row>
    <row r="495" spans="2:2" ht="15.75" customHeight="1" x14ac:dyDescent="0.3">
      <c r="B495" s="3"/>
    </row>
    <row r="496" spans="2:2" ht="15.75" customHeight="1" x14ac:dyDescent="0.3">
      <c r="B496" s="3"/>
    </row>
    <row r="497" spans="2:2" ht="15.75" customHeight="1" x14ac:dyDescent="0.3">
      <c r="B497" s="3"/>
    </row>
    <row r="498" spans="2:2" ht="15.75" customHeight="1" x14ac:dyDescent="0.3">
      <c r="B498" s="3"/>
    </row>
    <row r="499" spans="2:2" ht="15.75" customHeight="1" x14ac:dyDescent="0.3">
      <c r="B499" s="3"/>
    </row>
    <row r="500" spans="2:2" ht="15.75" customHeight="1" x14ac:dyDescent="0.3">
      <c r="B500" s="3"/>
    </row>
    <row r="501" spans="2:2" ht="15.75" customHeight="1" x14ac:dyDescent="0.3">
      <c r="B501" s="3"/>
    </row>
    <row r="502" spans="2:2" ht="15.75" customHeight="1" x14ac:dyDescent="0.3">
      <c r="B502" s="3"/>
    </row>
    <row r="503" spans="2:2" ht="15.75" customHeight="1" x14ac:dyDescent="0.3">
      <c r="B503" s="3"/>
    </row>
    <row r="504" spans="2:2" ht="15.75" customHeight="1" x14ac:dyDescent="0.3">
      <c r="B504" s="3"/>
    </row>
    <row r="505" spans="2:2" ht="15.75" customHeight="1" x14ac:dyDescent="0.3">
      <c r="B505" s="3"/>
    </row>
    <row r="506" spans="2:2" ht="15.75" customHeight="1" x14ac:dyDescent="0.3">
      <c r="B506" s="3"/>
    </row>
    <row r="507" spans="2:2" ht="15.75" customHeight="1" x14ac:dyDescent="0.3">
      <c r="B507" s="3"/>
    </row>
    <row r="508" spans="2:2" ht="15.75" customHeight="1" x14ac:dyDescent="0.3">
      <c r="B508" s="3"/>
    </row>
    <row r="509" spans="2:2" ht="15.75" customHeight="1" x14ac:dyDescent="0.3">
      <c r="B509" s="3"/>
    </row>
    <row r="510" spans="2:2" ht="15.75" customHeight="1" x14ac:dyDescent="0.3">
      <c r="B510" s="3"/>
    </row>
    <row r="511" spans="2:2" ht="15.75" customHeight="1" x14ac:dyDescent="0.3">
      <c r="B511" s="3"/>
    </row>
    <row r="512" spans="2:2" ht="15.75" customHeight="1" x14ac:dyDescent="0.3">
      <c r="B512" s="3"/>
    </row>
    <row r="513" spans="2:2" ht="15.75" customHeight="1" x14ac:dyDescent="0.3">
      <c r="B513" s="3"/>
    </row>
    <row r="514" spans="2:2" ht="15.75" customHeight="1" x14ac:dyDescent="0.3">
      <c r="B514" s="3"/>
    </row>
    <row r="515" spans="2:2" ht="15.75" customHeight="1" x14ac:dyDescent="0.3">
      <c r="B515" s="3"/>
    </row>
    <row r="516" spans="2:2" ht="15.75" customHeight="1" x14ac:dyDescent="0.3">
      <c r="B516" s="3"/>
    </row>
    <row r="517" spans="2:2" ht="15.75" customHeight="1" x14ac:dyDescent="0.3">
      <c r="B517" s="3"/>
    </row>
    <row r="518" spans="2:2" ht="15.75" customHeight="1" x14ac:dyDescent="0.3">
      <c r="B518" s="3"/>
    </row>
    <row r="519" spans="2:2" ht="15.75" customHeight="1" x14ac:dyDescent="0.3">
      <c r="B519" s="3"/>
    </row>
    <row r="520" spans="2:2" ht="15.75" customHeight="1" x14ac:dyDescent="0.3">
      <c r="B520" s="3"/>
    </row>
    <row r="521" spans="2:2" ht="15.75" customHeight="1" x14ac:dyDescent="0.3">
      <c r="B521" s="3"/>
    </row>
    <row r="522" spans="2:2" ht="15.75" customHeight="1" x14ac:dyDescent="0.3">
      <c r="B522" s="3"/>
    </row>
    <row r="523" spans="2:2" ht="15.75" customHeight="1" x14ac:dyDescent="0.3">
      <c r="B523" s="3"/>
    </row>
    <row r="524" spans="2:2" ht="15.75" customHeight="1" x14ac:dyDescent="0.3">
      <c r="B524" s="3"/>
    </row>
    <row r="525" spans="2:2" ht="15.75" customHeight="1" x14ac:dyDescent="0.3">
      <c r="B525" s="3"/>
    </row>
    <row r="526" spans="2:2" ht="15.75" customHeight="1" x14ac:dyDescent="0.3">
      <c r="B526" s="3"/>
    </row>
    <row r="527" spans="2:2" ht="15.75" customHeight="1" x14ac:dyDescent="0.3">
      <c r="B527" s="3"/>
    </row>
    <row r="528" spans="2:2" ht="15.75" customHeight="1" x14ac:dyDescent="0.3">
      <c r="B528" s="3"/>
    </row>
    <row r="529" spans="2:2" ht="15.75" customHeight="1" x14ac:dyDescent="0.3">
      <c r="B529" s="3"/>
    </row>
    <row r="530" spans="2:2" ht="15.75" customHeight="1" x14ac:dyDescent="0.3">
      <c r="B530" s="3"/>
    </row>
    <row r="531" spans="2:2" ht="15.75" customHeight="1" x14ac:dyDescent="0.3">
      <c r="B531" s="3"/>
    </row>
    <row r="532" spans="2:2" ht="15.75" customHeight="1" x14ac:dyDescent="0.3">
      <c r="B532" s="3"/>
    </row>
    <row r="533" spans="2:2" ht="15.75" customHeight="1" x14ac:dyDescent="0.3">
      <c r="B533" s="3"/>
    </row>
    <row r="534" spans="2:2" ht="15.75" customHeight="1" x14ac:dyDescent="0.3">
      <c r="B534" s="3"/>
    </row>
    <row r="535" spans="2:2" ht="15.75" customHeight="1" x14ac:dyDescent="0.3">
      <c r="B535" s="3"/>
    </row>
    <row r="536" spans="2:2" ht="15.75" customHeight="1" x14ac:dyDescent="0.3">
      <c r="B536" s="3"/>
    </row>
    <row r="537" spans="2:2" ht="15.75" customHeight="1" x14ac:dyDescent="0.3">
      <c r="B537" s="3"/>
    </row>
    <row r="538" spans="2:2" ht="15.75" customHeight="1" x14ac:dyDescent="0.3">
      <c r="B538" s="3"/>
    </row>
    <row r="539" spans="2:2" ht="15.75" customHeight="1" x14ac:dyDescent="0.3">
      <c r="B539" s="3"/>
    </row>
    <row r="540" spans="2:2" ht="15.75" customHeight="1" x14ac:dyDescent="0.3">
      <c r="B540" s="3"/>
    </row>
    <row r="541" spans="2:2" ht="15.75" customHeight="1" x14ac:dyDescent="0.3">
      <c r="B541" s="3"/>
    </row>
    <row r="542" spans="2:2" ht="15.75" customHeight="1" x14ac:dyDescent="0.3">
      <c r="B542" s="3"/>
    </row>
    <row r="543" spans="2:2" ht="15.75" customHeight="1" x14ac:dyDescent="0.3">
      <c r="B543" s="3"/>
    </row>
    <row r="544" spans="2:2" ht="15.75" customHeight="1" x14ac:dyDescent="0.3">
      <c r="B544" s="3"/>
    </row>
    <row r="545" spans="2:2" ht="15.75" customHeight="1" x14ac:dyDescent="0.3">
      <c r="B545" s="3"/>
    </row>
    <row r="546" spans="2:2" ht="15.75" customHeight="1" x14ac:dyDescent="0.3">
      <c r="B546" s="3"/>
    </row>
    <row r="547" spans="2:2" ht="15.75" customHeight="1" x14ac:dyDescent="0.3">
      <c r="B547" s="3"/>
    </row>
    <row r="548" spans="2:2" ht="15.75" customHeight="1" x14ac:dyDescent="0.3">
      <c r="B548" s="3"/>
    </row>
    <row r="549" spans="2:2" ht="15.75" customHeight="1" x14ac:dyDescent="0.3">
      <c r="B549" s="3"/>
    </row>
    <row r="550" spans="2:2" ht="15.75" customHeight="1" x14ac:dyDescent="0.3">
      <c r="B550" s="3"/>
    </row>
    <row r="551" spans="2:2" ht="15.75" customHeight="1" x14ac:dyDescent="0.3">
      <c r="B551" s="3"/>
    </row>
    <row r="552" spans="2:2" ht="15.75" customHeight="1" x14ac:dyDescent="0.3">
      <c r="B552" s="3"/>
    </row>
    <row r="553" spans="2:2" ht="15.75" customHeight="1" x14ac:dyDescent="0.3">
      <c r="B553" s="3"/>
    </row>
    <row r="554" spans="2:2" ht="15.75" customHeight="1" x14ac:dyDescent="0.3">
      <c r="B554" s="3"/>
    </row>
    <row r="555" spans="2:2" ht="15.75" customHeight="1" x14ac:dyDescent="0.3">
      <c r="B555" s="3"/>
    </row>
    <row r="556" spans="2:2" ht="15.75" customHeight="1" x14ac:dyDescent="0.3">
      <c r="B556" s="3"/>
    </row>
    <row r="557" spans="2:2" ht="15.75" customHeight="1" x14ac:dyDescent="0.3">
      <c r="B557" s="3"/>
    </row>
    <row r="558" spans="2:2" ht="15.75" customHeight="1" x14ac:dyDescent="0.3">
      <c r="B558" s="3"/>
    </row>
    <row r="559" spans="2:2" ht="15.75" customHeight="1" x14ac:dyDescent="0.3">
      <c r="B559" s="3"/>
    </row>
    <row r="560" spans="2:2" ht="15.75" customHeight="1" x14ac:dyDescent="0.3">
      <c r="B560" s="3"/>
    </row>
    <row r="561" spans="2:2" ht="15.75" customHeight="1" x14ac:dyDescent="0.3">
      <c r="B561" s="3"/>
    </row>
    <row r="562" spans="2:2" ht="15.75" customHeight="1" x14ac:dyDescent="0.3">
      <c r="B562" s="3"/>
    </row>
    <row r="563" spans="2:2" ht="15.75" customHeight="1" x14ac:dyDescent="0.3">
      <c r="B563" s="3"/>
    </row>
    <row r="564" spans="2:2" ht="15.75" customHeight="1" x14ac:dyDescent="0.3">
      <c r="B564" s="3"/>
    </row>
    <row r="565" spans="2:2" ht="15.75" customHeight="1" x14ac:dyDescent="0.3">
      <c r="B565" s="3"/>
    </row>
    <row r="566" spans="2:2" ht="15.75" customHeight="1" x14ac:dyDescent="0.3">
      <c r="B566" s="3"/>
    </row>
    <row r="567" spans="2:2" ht="15.75" customHeight="1" x14ac:dyDescent="0.3">
      <c r="B567" s="3"/>
    </row>
    <row r="568" spans="2:2" ht="15.75" customHeight="1" x14ac:dyDescent="0.3">
      <c r="B568" s="3"/>
    </row>
    <row r="569" spans="2:2" ht="15.75" customHeight="1" x14ac:dyDescent="0.3">
      <c r="B569" s="3"/>
    </row>
    <row r="570" spans="2:2" ht="15.75" customHeight="1" x14ac:dyDescent="0.3">
      <c r="B570" s="3"/>
    </row>
    <row r="571" spans="2:2" ht="15.75" customHeight="1" x14ac:dyDescent="0.3">
      <c r="B571" s="3"/>
    </row>
    <row r="572" spans="2:2" ht="15.75" customHeight="1" x14ac:dyDescent="0.3">
      <c r="B572" s="3"/>
    </row>
    <row r="573" spans="2:2" ht="15.75" customHeight="1" x14ac:dyDescent="0.3">
      <c r="B573" s="3"/>
    </row>
    <row r="574" spans="2:2" ht="15.75" customHeight="1" x14ac:dyDescent="0.3">
      <c r="B574" s="3"/>
    </row>
    <row r="575" spans="2:2" ht="15.75" customHeight="1" x14ac:dyDescent="0.3">
      <c r="B575" s="3"/>
    </row>
    <row r="576" spans="2:2" ht="15.75" customHeight="1" x14ac:dyDescent="0.3">
      <c r="B576" s="3"/>
    </row>
    <row r="577" spans="2:2" ht="15.75" customHeight="1" x14ac:dyDescent="0.3">
      <c r="B577" s="3"/>
    </row>
    <row r="578" spans="2:2" ht="15.75" customHeight="1" x14ac:dyDescent="0.3">
      <c r="B578" s="3"/>
    </row>
    <row r="579" spans="2:2" ht="15.75" customHeight="1" x14ac:dyDescent="0.3">
      <c r="B579" s="3"/>
    </row>
    <row r="580" spans="2:2" ht="15.75" customHeight="1" x14ac:dyDescent="0.3">
      <c r="B580" s="3"/>
    </row>
    <row r="581" spans="2:2" ht="15.75" customHeight="1" x14ac:dyDescent="0.3">
      <c r="B581" s="3"/>
    </row>
    <row r="582" spans="2:2" ht="15.75" customHeight="1" x14ac:dyDescent="0.3">
      <c r="B582" s="3"/>
    </row>
    <row r="583" spans="2:2" ht="15.75" customHeight="1" x14ac:dyDescent="0.3">
      <c r="B583" s="3"/>
    </row>
    <row r="584" spans="2:2" ht="15.75" customHeight="1" x14ac:dyDescent="0.3">
      <c r="B584" s="3"/>
    </row>
    <row r="585" spans="2:2" ht="15.75" customHeight="1" x14ac:dyDescent="0.3">
      <c r="B585" s="3"/>
    </row>
    <row r="586" spans="2:2" ht="15.75" customHeight="1" x14ac:dyDescent="0.3">
      <c r="B586" s="3"/>
    </row>
    <row r="587" spans="2:2" ht="15.75" customHeight="1" x14ac:dyDescent="0.3">
      <c r="B587" s="3"/>
    </row>
    <row r="588" spans="2:2" ht="15.75" customHeight="1" x14ac:dyDescent="0.3">
      <c r="B588" s="3"/>
    </row>
    <row r="589" spans="2:2" ht="15.75" customHeight="1" x14ac:dyDescent="0.3">
      <c r="B589" s="3"/>
    </row>
    <row r="590" spans="2:2" ht="15.75" customHeight="1" x14ac:dyDescent="0.3">
      <c r="B590" s="3"/>
    </row>
    <row r="591" spans="2:2" ht="15.75" customHeight="1" x14ac:dyDescent="0.3">
      <c r="B591" s="3"/>
    </row>
    <row r="592" spans="2:2" ht="15.75" customHeight="1" x14ac:dyDescent="0.3">
      <c r="B592" s="3"/>
    </row>
    <row r="593" spans="2:2" ht="15.75" customHeight="1" x14ac:dyDescent="0.3">
      <c r="B593" s="3"/>
    </row>
    <row r="594" spans="2:2" ht="15.75" customHeight="1" x14ac:dyDescent="0.3">
      <c r="B594" s="3"/>
    </row>
    <row r="595" spans="2:2" ht="15.75" customHeight="1" x14ac:dyDescent="0.3">
      <c r="B595" s="3"/>
    </row>
    <row r="596" spans="2:2" ht="15.75" customHeight="1" x14ac:dyDescent="0.3">
      <c r="B596" s="3"/>
    </row>
    <row r="597" spans="2:2" ht="15.75" customHeight="1" x14ac:dyDescent="0.3">
      <c r="B597" s="3"/>
    </row>
    <row r="598" spans="2:2" ht="15.75" customHeight="1" x14ac:dyDescent="0.3">
      <c r="B598" s="3"/>
    </row>
    <row r="599" spans="2:2" ht="15.75" customHeight="1" x14ac:dyDescent="0.3">
      <c r="B599" s="3"/>
    </row>
    <row r="600" spans="2:2" ht="15.75" customHeight="1" x14ac:dyDescent="0.3">
      <c r="B600" s="3"/>
    </row>
    <row r="601" spans="2:2" ht="15.75" customHeight="1" x14ac:dyDescent="0.3">
      <c r="B601" s="3"/>
    </row>
    <row r="602" spans="2:2" ht="15.75" customHeight="1" x14ac:dyDescent="0.3">
      <c r="B602" s="3"/>
    </row>
    <row r="603" spans="2:2" ht="15.75" customHeight="1" x14ac:dyDescent="0.3">
      <c r="B603" s="3"/>
    </row>
    <row r="604" spans="2:2" ht="15.75" customHeight="1" x14ac:dyDescent="0.3">
      <c r="B604" s="3"/>
    </row>
    <row r="605" spans="2:2" ht="15.75" customHeight="1" x14ac:dyDescent="0.3">
      <c r="B605" s="3"/>
    </row>
    <row r="606" spans="2:2" ht="15.75" customHeight="1" x14ac:dyDescent="0.3">
      <c r="B606" s="3"/>
    </row>
    <row r="607" spans="2:2" ht="15.75" customHeight="1" x14ac:dyDescent="0.3">
      <c r="B607" s="3"/>
    </row>
    <row r="608" spans="2:2" ht="15.75" customHeight="1" x14ac:dyDescent="0.3">
      <c r="B608" s="3"/>
    </row>
    <row r="609" spans="2:2" ht="15.75" customHeight="1" x14ac:dyDescent="0.3">
      <c r="B609" s="3"/>
    </row>
    <row r="610" spans="2:2" ht="15.75" customHeight="1" x14ac:dyDescent="0.3">
      <c r="B610" s="3"/>
    </row>
    <row r="611" spans="2:2" ht="15.75" customHeight="1" x14ac:dyDescent="0.3">
      <c r="B611" s="3"/>
    </row>
    <row r="612" spans="2:2" ht="15.75" customHeight="1" x14ac:dyDescent="0.3">
      <c r="B612" s="3"/>
    </row>
    <row r="613" spans="2:2" ht="15.75" customHeight="1" x14ac:dyDescent="0.3">
      <c r="B613" s="3"/>
    </row>
    <row r="614" spans="2:2" ht="15.75" customHeight="1" x14ac:dyDescent="0.3">
      <c r="B614" s="3"/>
    </row>
    <row r="615" spans="2:2" ht="15.75" customHeight="1" x14ac:dyDescent="0.3">
      <c r="B615" s="3"/>
    </row>
    <row r="616" spans="2:2" ht="15.75" customHeight="1" x14ac:dyDescent="0.3">
      <c r="B616" s="3"/>
    </row>
    <row r="617" spans="2:2" ht="15.75" customHeight="1" x14ac:dyDescent="0.3">
      <c r="B617" s="3"/>
    </row>
    <row r="618" spans="2:2" ht="15.75" customHeight="1" x14ac:dyDescent="0.3">
      <c r="B618" s="3"/>
    </row>
    <row r="619" spans="2:2" ht="15.75" customHeight="1" x14ac:dyDescent="0.3">
      <c r="B619" s="3"/>
    </row>
    <row r="620" spans="2:2" ht="15.75" customHeight="1" x14ac:dyDescent="0.3">
      <c r="B620" s="3"/>
    </row>
    <row r="621" spans="2:2" ht="15.75" customHeight="1" x14ac:dyDescent="0.3">
      <c r="B621" s="3"/>
    </row>
    <row r="622" spans="2:2" ht="15.75" customHeight="1" x14ac:dyDescent="0.3">
      <c r="B622" s="3"/>
    </row>
    <row r="623" spans="2:2" ht="15.75" customHeight="1" x14ac:dyDescent="0.3">
      <c r="B623" s="3"/>
    </row>
    <row r="624" spans="2:2" ht="15.75" customHeight="1" x14ac:dyDescent="0.3">
      <c r="B624" s="3"/>
    </row>
    <row r="625" spans="2:2" ht="15.75" customHeight="1" x14ac:dyDescent="0.3">
      <c r="B625" s="3"/>
    </row>
    <row r="626" spans="2:2" ht="15.75" customHeight="1" x14ac:dyDescent="0.3">
      <c r="B626" s="3"/>
    </row>
    <row r="627" spans="2:2" ht="15.75" customHeight="1" x14ac:dyDescent="0.3">
      <c r="B627" s="3"/>
    </row>
    <row r="628" spans="2:2" ht="15.75" customHeight="1" x14ac:dyDescent="0.3">
      <c r="B628" s="3"/>
    </row>
    <row r="629" spans="2:2" ht="15.75" customHeight="1" x14ac:dyDescent="0.3">
      <c r="B629" s="3"/>
    </row>
    <row r="630" spans="2:2" ht="15.75" customHeight="1" x14ac:dyDescent="0.3">
      <c r="B630" s="3"/>
    </row>
    <row r="631" spans="2:2" ht="15.75" customHeight="1" x14ac:dyDescent="0.3">
      <c r="B631" s="3"/>
    </row>
    <row r="632" spans="2:2" ht="15.75" customHeight="1" x14ac:dyDescent="0.3">
      <c r="B632" s="3"/>
    </row>
    <row r="633" spans="2:2" ht="15.75" customHeight="1" x14ac:dyDescent="0.3">
      <c r="B633" s="3"/>
    </row>
    <row r="634" spans="2:2" ht="15.75" customHeight="1" x14ac:dyDescent="0.3">
      <c r="B634" s="3"/>
    </row>
    <row r="635" spans="2:2" ht="15.75" customHeight="1" x14ac:dyDescent="0.3">
      <c r="B635" s="3"/>
    </row>
    <row r="636" spans="2:2" ht="15.75" customHeight="1" x14ac:dyDescent="0.3">
      <c r="B636" s="3"/>
    </row>
    <row r="637" spans="2:2" ht="15.75" customHeight="1" x14ac:dyDescent="0.3">
      <c r="B637" s="3"/>
    </row>
    <row r="638" spans="2:2" ht="15.75" customHeight="1" x14ac:dyDescent="0.3">
      <c r="B638" s="3"/>
    </row>
    <row r="639" spans="2:2" ht="15.75" customHeight="1" x14ac:dyDescent="0.3">
      <c r="B639" s="3"/>
    </row>
    <row r="640" spans="2:2" ht="15.75" customHeight="1" x14ac:dyDescent="0.3">
      <c r="B640" s="3"/>
    </row>
    <row r="641" spans="2:2" ht="15.75" customHeight="1" x14ac:dyDescent="0.3">
      <c r="B641" s="3"/>
    </row>
    <row r="642" spans="2:2" ht="15.75" customHeight="1" x14ac:dyDescent="0.3">
      <c r="B642" s="3"/>
    </row>
    <row r="643" spans="2:2" ht="15.75" customHeight="1" x14ac:dyDescent="0.3">
      <c r="B643" s="3"/>
    </row>
    <row r="644" spans="2:2" ht="15.75" customHeight="1" x14ac:dyDescent="0.3">
      <c r="B644" s="3"/>
    </row>
    <row r="645" spans="2:2" ht="15.75" customHeight="1" x14ac:dyDescent="0.3">
      <c r="B645" s="3"/>
    </row>
    <row r="646" spans="2:2" ht="15.75" customHeight="1" x14ac:dyDescent="0.3">
      <c r="B646" s="3"/>
    </row>
    <row r="647" spans="2:2" ht="15.75" customHeight="1" x14ac:dyDescent="0.3">
      <c r="B647" s="3"/>
    </row>
    <row r="648" spans="2:2" ht="15.75" customHeight="1" x14ac:dyDescent="0.3">
      <c r="B648" s="3"/>
    </row>
    <row r="649" spans="2:2" ht="15.75" customHeight="1" x14ac:dyDescent="0.3">
      <c r="B649" s="3"/>
    </row>
    <row r="650" spans="2:2" ht="15.75" customHeight="1" x14ac:dyDescent="0.3">
      <c r="B650" s="3"/>
    </row>
    <row r="651" spans="2:2" ht="15.75" customHeight="1" x14ac:dyDescent="0.3">
      <c r="B651" s="3"/>
    </row>
    <row r="652" spans="2:2" ht="15.75" customHeight="1" x14ac:dyDescent="0.3">
      <c r="B652" s="3"/>
    </row>
    <row r="653" spans="2:2" ht="15.75" customHeight="1" x14ac:dyDescent="0.3">
      <c r="B653" s="3"/>
    </row>
    <row r="654" spans="2:2" ht="15.75" customHeight="1" x14ac:dyDescent="0.3">
      <c r="B654" s="3"/>
    </row>
    <row r="655" spans="2:2" ht="15.75" customHeight="1" x14ac:dyDescent="0.3">
      <c r="B655" s="3"/>
    </row>
    <row r="656" spans="2:2" ht="15.75" customHeight="1" x14ac:dyDescent="0.3">
      <c r="B656" s="3"/>
    </row>
    <row r="657" spans="2:2" ht="15.75" customHeight="1" x14ac:dyDescent="0.3">
      <c r="B657" s="3"/>
    </row>
    <row r="658" spans="2:2" ht="15.75" customHeight="1" x14ac:dyDescent="0.3">
      <c r="B658" s="3"/>
    </row>
    <row r="659" spans="2:2" ht="15.75" customHeight="1" x14ac:dyDescent="0.3">
      <c r="B659" s="3"/>
    </row>
    <row r="660" spans="2:2" ht="15.75" customHeight="1" x14ac:dyDescent="0.3">
      <c r="B660" s="3"/>
    </row>
    <row r="661" spans="2:2" ht="15.75" customHeight="1" x14ac:dyDescent="0.3">
      <c r="B661" s="3"/>
    </row>
    <row r="662" spans="2:2" ht="15.75" customHeight="1" x14ac:dyDescent="0.3">
      <c r="B662" s="3"/>
    </row>
    <row r="663" spans="2:2" ht="15.75" customHeight="1" x14ac:dyDescent="0.3">
      <c r="B663" s="3"/>
    </row>
    <row r="664" spans="2:2" ht="15.75" customHeight="1" x14ac:dyDescent="0.3">
      <c r="B664" s="3"/>
    </row>
    <row r="665" spans="2:2" ht="15.75" customHeight="1" x14ac:dyDescent="0.3">
      <c r="B665" s="3"/>
    </row>
    <row r="666" spans="2:2" ht="15.75" customHeight="1" x14ac:dyDescent="0.3">
      <c r="B666" s="3"/>
    </row>
    <row r="667" spans="2:2" ht="15.75" customHeight="1" x14ac:dyDescent="0.3">
      <c r="B667" s="3"/>
    </row>
    <row r="668" spans="2:2" ht="15.75" customHeight="1" x14ac:dyDescent="0.3">
      <c r="B668" s="3"/>
    </row>
    <row r="669" spans="2:2" ht="15.75" customHeight="1" x14ac:dyDescent="0.3">
      <c r="B669" s="3"/>
    </row>
    <row r="670" spans="2:2" ht="15.75" customHeight="1" x14ac:dyDescent="0.3">
      <c r="B670" s="3"/>
    </row>
    <row r="671" spans="2:2" ht="15.75" customHeight="1" x14ac:dyDescent="0.3">
      <c r="B671" s="3"/>
    </row>
    <row r="672" spans="2:2" ht="15.75" customHeight="1" x14ac:dyDescent="0.3">
      <c r="B672" s="3"/>
    </row>
    <row r="673" spans="2:28" ht="15.75" customHeight="1" x14ac:dyDescent="0.3">
      <c r="B673" s="3"/>
    </row>
    <row r="674" spans="2:28" ht="15.75" customHeight="1" x14ac:dyDescent="0.3">
      <c r="B674" s="3"/>
    </row>
    <row r="675" spans="2:28" ht="15.75" customHeight="1" x14ac:dyDescent="0.3">
      <c r="B675" s="3"/>
    </row>
    <row r="676" spans="2:28" ht="15.75" customHeight="1" x14ac:dyDescent="0.3">
      <c r="B676" s="3"/>
    </row>
    <row r="677" spans="2:28" ht="15.75" customHeight="1" x14ac:dyDescent="0.3">
      <c r="B677" s="3"/>
    </row>
    <row r="678" spans="2:28" ht="15.75" customHeight="1" x14ac:dyDescent="0.3">
      <c r="B678" s="3"/>
    </row>
    <row r="679" spans="2:28" ht="15.75" customHeight="1" x14ac:dyDescent="0.3">
      <c r="B679" s="3"/>
    </row>
    <row r="680" spans="2:28" ht="15.75" customHeight="1" x14ac:dyDescent="0.3">
      <c r="B680" s="3"/>
    </row>
    <row r="681" spans="2:28" ht="15.75" customHeight="1" x14ac:dyDescent="0.3">
      <c r="B681" s="3"/>
    </row>
    <row r="682" spans="2:28" ht="15.75" customHeight="1" x14ac:dyDescent="0.3">
      <c r="B682" s="3"/>
    </row>
    <row r="683" spans="2:28" ht="15.75" customHeight="1" x14ac:dyDescent="0.3">
      <c r="C683" s="1" t="s">
        <v>360</v>
      </c>
      <c r="D683" s="1" t="s">
        <v>555</v>
      </c>
      <c r="G683" s="1" t="s">
        <v>290</v>
      </c>
      <c r="H683" s="1" t="s">
        <v>289</v>
      </c>
      <c r="K683" s="1" t="s">
        <v>298</v>
      </c>
      <c r="L683" s="1" t="s">
        <v>297</v>
      </c>
      <c r="O683" s="1" t="s">
        <v>300</v>
      </c>
      <c r="P683" s="1" t="s">
        <v>299</v>
      </c>
      <c r="S683" s="1" t="s">
        <v>313</v>
      </c>
      <c r="T683" s="1" t="s">
        <v>312</v>
      </c>
      <c r="W683" s="1" t="s">
        <v>315</v>
      </c>
      <c r="X683" s="1" t="s">
        <v>314</v>
      </c>
      <c r="AA683" s="1" t="s">
        <v>595</v>
      </c>
      <c r="AB683" s="1" t="s">
        <v>593</v>
      </c>
    </row>
    <row r="684" spans="2:28" ht="15.75" customHeight="1" x14ac:dyDescent="0.3">
      <c r="C684" s="1" t="s">
        <v>596</v>
      </c>
      <c r="D684" s="1" t="s">
        <v>594</v>
      </c>
      <c r="G684" s="1" t="s">
        <v>195</v>
      </c>
      <c r="H684" s="1" t="s">
        <v>194</v>
      </c>
      <c r="K684" s="1" t="s">
        <v>685</v>
      </c>
      <c r="L684" s="1" t="s">
        <v>687</v>
      </c>
      <c r="O684" s="1" t="s">
        <v>337</v>
      </c>
      <c r="P684" s="1" t="s">
        <v>108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H38:K38">
    <cfRule type="expression" dxfId="220" priority="63" stopIfTrue="1">
      <formula>AND($C38:J97,N38:N97,"T04")</formula>
    </cfRule>
  </conditionalFormatting>
  <conditionalFormatting sqref="D38:G38">
    <cfRule type="expression" dxfId="219" priority="62" stopIfTrue="1">
      <formula>AND($C38:F97,J38:J97,"T04")</formula>
    </cfRule>
  </conditionalFormatting>
  <conditionalFormatting sqref="D40:G40">
    <cfRule type="expression" dxfId="218" priority="61" stopIfTrue="1">
      <formula>AND($C40:F99,J40:J99,"T04")</formula>
    </cfRule>
  </conditionalFormatting>
  <conditionalFormatting sqref="H40:AA40">
    <cfRule type="expression" dxfId="217" priority="60" stopIfTrue="1">
      <formula>AND($C40:J99,N40:N99,"T04")</formula>
    </cfRule>
  </conditionalFormatting>
  <conditionalFormatting sqref="AB40:AE40">
    <cfRule type="expression" dxfId="216" priority="59" stopIfTrue="1">
      <formula>AND($C40:AD99,AH40:AH99,"T04")</formula>
    </cfRule>
  </conditionalFormatting>
  <conditionalFormatting sqref="G37">
    <cfRule type="duplicateValues" dxfId="215" priority="58" stopIfTrue="1"/>
  </conditionalFormatting>
  <conditionalFormatting sqref="K37">
    <cfRule type="duplicateValues" dxfId="214" priority="57" stopIfTrue="1"/>
  </conditionalFormatting>
  <conditionalFormatting sqref="S37">
    <cfRule type="duplicateValues" dxfId="213" priority="56" stopIfTrue="1"/>
  </conditionalFormatting>
  <conditionalFormatting sqref="W37">
    <cfRule type="duplicateValues" dxfId="212" priority="55" stopIfTrue="1"/>
  </conditionalFormatting>
  <conditionalFormatting sqref="O28">
    <cfRule type="duplicateValues" dxfId="211" priority="8" stopIfTrue="1"/>
  </conditionalFormatting>
  <conditionalFormatting sqref="AE25">
    <cfRule type="duplicateValues" dxfId="210" priority="7" stopIfTrue="1"/>
  </conditionalFormatting>
  <conditionalFormatting sqref="S28">
    <cfRule type="duplicateValues" dxfId="209" priority="6" stopIfTrue="1"/>
  </conditionalFormatting>
  <conditionalFormatting sqref="G10 K10 O10 S10 W10">
    <cfRule type="duplicateValues" dxfId="208" priority="5" stopIfTrue="1"/>
  </conditionalFormatting>
  <conditionalFormatting sqref="G28">
    <cfRule type="duplicateValues" dxfId="207" priority="4" stopIfTrue="1"/>
  </conditionalFormatting>
  <conditionalFormatting sqref="AE27">
    <cfRule type="duplicateValues" dxfId="206" priority="3" stopIfTrue="1"/>
  </conditionalFormatting>
  <conditionalFormatting sqref="AA28">
    <cfRule type="duplicateValues" dxfId="205" priority="2" stopIfTrue="1"/>
  </conditionalFormatting>
  <conditionalFormatting sqref="G21:G24 K21:K24 O21:O24 S21:S24 W21:W24">
    <cfRule type="duplicateValues" dxfId="204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338" customWidth="1"/>
    <col min="2" max="2" width="14.140625" style="3" customWidth="1"/>
    <col min="3" max="3" width="3.5703125" style="1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4.28515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8" t="str">
        <f>'DL1'!A1:D2</f>
        <v xml:space="preserve">TRƯỜNG CAO ĐẲNG
CƠ ĐIỆN XÂY DỰNG VIỆT XÔ 
</v>
      </c>
      <c r="B1" s="1108"/>
      <c r="C1" s="1108"/>
      <c r="D1" s="1108"/>
      <c r="E1" s="315"/>
      <c r="F1" s="92"/>
      <c r="G1" s="92"/>
      <c r="H1" s="1100" t="str">
        <f>'DL2'!H1</f>
        <v>THỜI KHÓA BIỂU LIÊN KẾT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108"/>
      <c r="B2" s="1108"/>
      <c r="C2" s="1108"/>
      <c r="D2" s="1108"/>
      <c r="E2" s="316"/>
      <c r="F2" s="95"/>
      <c r="G2" s="96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16"/>
      <c r="F3" s="95"/>
      <c r="G3" s="95"/>
      <c r="H3" s="1093" t="s">
        <v>394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91" t="s">
        <v>17</v>
      </c>
      <c r="B4" s="46" t="s">
        <v>27</v>
      </c>
      <c r="C4" s="4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6572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10114</v>
      </c>
      <c r="Y5" s="18">
        <v>3</v>
      </c>
      <c r="Z5" s="18"/>
      <c r="AA5" s="114" t="s">
        <v>287</v>
      </c>
      <c r="AB5" s="15" t="s">
        <v>10114</v>
      </c>
      <c r="AC5" s="17">
        <v>3</v>
      </c>
      <c r="AD5" s="18"/>
      <c r="AE5" s="310" t="s">
        <v>287</v>
      </c>
      <c r="AF5" s="307" t="s">
        <v>10114</v>
      </c>
      <c r="AG5" s="304" t="s">
        <v>6375</v>
      </c>
      <c r="AH5" s="304" t="str">
        <f>IFERROR(IF(AG5&lt;&gt;"",": "&amp;VLOOKUP(AG5,[2]mon!$A$1:$C$3645,2,0),""),"")</f>
        <v/>
      </c>
    </row>
    <row r="6" spans="1:36" ht="15.75" customHeight="1" x14ac:dyDescent="0.3">
      <c r="A6" s="107"/>
      <c r="B6" s="52" t="s">
        <v>412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"&amp;VLOOKUP(AG6,[2]mon!$A$1:$C$3645,2,0),""),"")</f>
        <v/>
      </c>
    </row>
    <row r="7" spans="1:36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10114</v>
      </c>
      <c r="Y7" s="28">
        <v>3</v>
      </c>
      <c r="Z7" s="28"/>
      <c r="AA7" s="110" t="s">
        <v>287</v>
      </c>
      <c r="AB7" s="25" t="s">
        <v>10114</v>
      </c>
      <c r="AC7" s="27">
        <v>3</v>
      </c>
      <c r="AD7" s="28"/>
      <c r="AE7" s="312" t="s">
        <v>287</v>
      </c>
      <c r="AF7" s="308"/>
      <c r="AG7" s="305"/>
      <c r="AH7" s="305" t="str">
        <f>IFERROR(IF(AG7&lt;&gt;"",": "&amp;VLOOKUP(AG7,[2]mon!$A$1:$C$3645,2,0),""),"")</f>
        <v/>
      </c>
    </row>
    <row r="8" spans="1:36" ht="15.75" customHeight="1" x14ac:dyDescent="0.3">
      <c r="A8" s="107"/>
      <c r="B8" s="52"/>
      <c r="C8" s="1046" t="s">
        <v>547</v>
      </c>
      <c r="D8" s="40"/>
      <c r="E8" s="41"/>
      <c r="F8" s="42"/>
      <c r="G8" s="108"/>
      <c r="H8" s="40" t="s">
        <v>10114</v>
      </c>
      <c r="I8" s="42">
        <v>3</v>
      </c>
      <c r="J8" s="42"/>
      <c r="K8" s="108" t="s">
        <v>287</v>
      </c>
      <c r="L8" s="40"/>
      <c r="M8" s="42"/>
      <c r="N8" s="42"/>
      <c r="O8" s="108"/>
      <c r="P8" s="40" t="s">
        <v>10114</v>
      </c>
      <c r="Q8" s="41">
        <v>3</v>
      </c>
      <c r="R8" s="42"/>
      <c r="S8" s="108" t="s">
        <v>287</v>
      </c>
      <c r="T8" s="40"/>
      <c r="U8" s="42"/>
      <c r="V8" s="42"/>
      <c r="W8" s="108"/>
      <c r="X8" s="40"/>
      <c r="Y8" s="43"/>
      <c r="Z8" s="43"/>
      <c r="AA8" s="109"/>
      <c r="AB8" s="40" t="s">
        <v>9942</v>
      </c>
      <c r="AC8" s="41"/>
      <c r="AD8" s="42"/>
      <c r="AE8" s="313"/>
      <c r="AF8" s="309"/>
      <c r="AG8" s="306"/>
      <c r="AH8" s="306" t="str">
        <f>IFERROR(IF(AG8&lt;&gt;"",": "&amp;VLOOKUP(AG8,[2]mon!$A$1:$C$3645,2,0),""),"")</f>
        <v/>
      </c>
    </row>
    <row r="9" spans="1:36" ht="15.75" customHeight="1" x14ac:dyDescent="0.3">
      <c r="A9" s="105">
        <v>2</v>
      </c>
      <c r="B9" s="51" t="s">
        <v>8297</v>
      </c>
      <c r="C9" s="1042" t="s">
        <v>0</v>
      </c>
      <c r="D9" s="15" t="s">
        <v>7111</v>
      </c>
      <c r="E9" s="16"/>
      <c r="F9" s="16"/>
      <c r="G9" s="115"/>
      <c r="H9" s="15" t="s">
        <v>7111</v>
      </c>
      <c r="I9" s="17"/>
      <c r="J9" s="18"/>
      <c r="K9" s="114"/>
      <c r="L9" s="15" t="s">
        <v>7111</v>
      </c>
      <c r="M9" s="18"/>
      <c r="N9" s="18"/>
      <c r="O9" s="114"/>
      <c r="P9" s="34" t="s">
        <v>7111</v>
      </c>
      <c r="Q9" s="35"/>
      <c r="R9" s="36"/>
      <c r="S9" s="114"/>
      <c r="T9" s="15" t="s">
        <v>7111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7111</v>
      </c>
      <c r="AG9" s="304" t="s">
        <v>10123</v>
      </c>
      <c r="AH9" s="304" t="str">
        <f>IFERROR(IF(AG9&lt;&gt;"",": "&amp;VLOOKUP(AG9,[2]mon!$A$1:$C$36367,2,0),""),"")</f>
        <v/>
      </c>
    </row>
    <row r="10" spans="1:36" ht="15.75" customHeight="1" x14ac:dyDescent="0.3">
      <c r="A10" s="107"/>
      <c r="B10" s="52" t="s">
        <v>412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"&amp;VLOOKUP(AG10,[2]mon!$A$1:$C$36367,2,0),""),"")</f>
        <v/>
      </c>
    </row>
    <row r="11" spans="1:36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"&amp;VLOOKUP(AG11,[2]mon!$A$1:$C$36367,2,0),""),"")</f>
        <v/>
      </c>
    </row>
    <row r="12" spans="1:36" ht="15.75" customHeight="1" x14ac:dyDescent="0.3">
      <c r="A12" s="107"/>
      <c r="B12" s="52"/>
      <c r="C12" s="1046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"&amp;VLOOKUP(AG12,[2]mon!$A$1:$C$36367,2,0),""),"")</f>
        <v/>
      </c>
    </row>
    <row r="13" spans="1:36" s="752" customFormat="1" ht="15.75" customHeight="1" x14ac:dyDescent="0.3">
      <c r="A13" s="105">
        <v>3</v>
      </c>
      <c r="B13" s="51" t="s">
        <v>8298</v>
      </c>
      <c r="C13" s="1042" t="s">
        <v>0</v>
      </c>
      <c r="D13" s="15" t="s">
        <v>7111</v>
      </c>
      <c r="E13" s="16"/>
      <c r="F13" s="16"/>
      <c r="G13" s="115"/>
      <c r="H13" s="15" t="s">
        <v>7111</v>
      </c>
      <c r="I13" s="17"/>
      <c r="J13" s="18"/>
      <c r="K13" s="114"/>
      <c r="L13" s="18" t="s">
        <v>7111</v>
      </c>
      <c r="M13" s="18"/>
      <c r="N13" s="18"/>
      <c r="O13" s="114"/>
      <c r="P13" s="15" t="s">
        <v>7111</v>
      </c>
      <c r="Q13" s="17"/>
      <c r="R13" s="18"/>
      <c r="S13" s="114"/>
      <c r="T13" s="15" t="s">
        <v>7111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7111</v>
      </c>
      <c r="AG13" s="304" t="s">
        <v>10124</v>
      </c>
      <c r="AH13" s="304" t="str">
        <f>IFERROR(IF(AG13&lt;&gt;"",": "&amp;VLOOKUP(AG13,[2]mon!$A$1:$C$36367,2,0),""),"")</f>
        <v/>
      </c>
    </row>
    <row r="14" spans="1:36" s="752" customFormat="1" ht="15.75" customHeight="1" x14ac:dyDescent="0.3">
      <c r="A14" s="107"/>
      <c r="B14" s="52" t="s">
        <v>412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"&amp;VLOOKUP(AG14,[2]mon!$A$1:$C$36367,2,0),""),"")</f>
        <v/>
      </c>
    </row>
    <row r="15" spans="1:36" ht="15.75" customHeight="1" x14ac:dyDescent="0.3">
      <c r="A15" s="107"/>
      <c r="B15" s="52"/>
      <c r="C15" s="104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"&amp;VLOOKUP(AG15,[2]mon!$A$1:$C$36367,2,0),""),"")</f>
        <v/>
      </c>
    </row>
    <row r="16" spans="1:36" ht="15.75" customHeight="1" x14ac:dyDescent="0.3">
      <c r="A16" s="107"/>
      <c r="B16" s="52"/>
      <c r="C16" s="1046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"&amp;VLOOKUP(AG16,[2]mon!$A$1:$C$36367,2,0),""),"")</f>
        <v/>
      </c>
    </row>
    <row r="17" spans="1:34" ht="15.75" customHeight="1" x14ac:dyDescent="0.3">
      <c r="A17" s="105">
        <v>4</v>
      </c>
      <c r="B17" s="51" t="s">
        <v>8299</v>
      </c>
      <c r="C17" s="1042" t="s">
        <v>0</v>
      </c>
      <c r="D17" s="15" t="s">
        <v>7111</v>
      </c>
      <c r="E17" s="16"/>
      <c r="F17" s="16"/>
      <c r="G17" s="115"/>
      <c r="H17" s="15" t="s">
        <v>7111</v>
      </c>
      <c r="I17" s="17"/>
      <c r="J17" s="18"/>
      <c r="K17" s="114"/>
      <c r="L17" s="15" t="s">
        <v>7111</v>
      </c>
      <c r="M17" s="18"/>
      <c r="N17" s="18"/>
      <c r="O17" s="114"/>
      <c r="P17" s="34" t="s">
        <v>7111</v>
      </c>
      <c r="Q17" s="35"/>
      <c r="R17" s="36"/>
      <c r="S17" s="114"/>
      <c r="T17" s="15" t="s">
        <v>7111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7111</v>
      </c>
      <c r="AG17" s="304" t="s">
        <v>10124</v>
      </c>
      <c r="AH17" s="304" t="str">
        <f>IFERROR(IF(AG17&lt;&gt;"",": "&amp;VLOOKUP(AG17,[2]mon!$A$1:$C$36367,2,0),""),"")</f>
        <v/>
      </c>
    </row>
    <row r="18" spans="1:34" ht="15.75" customHeight="1" x14ac:dyDescent="0.3">
      <c r="A18" s="107"/>
      <c r="B18" s="52" t="s">
        <v>412</v>
      </c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"&amp;VLOOKUP(AG18,[2]mon!$A$1:$C$36367,2,0),""),"")</f>
        <v/>
      </c>
    </row>
    <row r="19" spans="1:34" ht="15.75" customHeight="1" x14ac:dyDescent="0.3">
      <c r="A19" s="107"/>
      <c r="B19" s="52"/>
      <c r="C19" s="104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"&amp;VLOOKUP(AG19,[2]mon!$A$1:$C$36367,2,0),""),"")</f>
        <v/>
      </c>
    </row>
    <row r="20" spans="1:34" ht="15.75" customHeight="1" x14ac:dyDescent="0.3">
      <c r="A20" s="107"/>
      <c r="B20" s="52"/>
      <c r="C20" s="1046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"&amp;VLOOKUP(AG20,[2]mon!$A$1:$C$36367,2,0),""),"")</f>
        <v/>
      </c>
    </row>
    <row r="21" spans="1:34" s="908" customFormat="1" ht="15.75" customHeight="1" x14ac:dyDescent="0.15">
      <c r="A21" s="105">
        <v>5</v>
      </c>
      <c r="B21" s="51" t="s">
        <v>9962</v>
      </c>
      <c r="C21" s="104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7284</v>
      </c>
      <c r="Y21" s="18">
        <v>4</v>
      </c>
      <c r="Z21" s="18"/>
      <c r="AA21" s="114" t="s">
        <v>309</v>
      </c>
      <c r="AB21" s="15" t="s">
        <v>7284</v>
      </c>
      <c r="AC21" s="17">
        <v>4</v>
      </c>
      <c r="AD21" s="18"/>
      <c r="AE21" s="310" t="s">
        <v>309</v>
      </c>
      <c r="AF21" s="307" t="s">
        <v>7284</v>
      </c>
      <c r="AG21" s="304" t="s">
        <v>7805</v>
      </c>
      <c r="AH21" s="304" t="str">
        <f>IFERROR(IF(AG21&lt;&gt;"",": "&amp;VLOOKUP(AG21,[2]mon!$A$1:$C$36367,2,0),""),"")</f>
        <v>: Kế toán doanh nghiệp 3</v>
      </c>
    </row>
    <row r="22" spans="1:34" s="908" customFormat="1" ht="15.75" customHeight="1" x14ac:dyDescent="0.15">
      <c r="A22" s="107"/>
      <c r="B22" s="52" t="s">
        <v>7328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"&amp;VLOOKUP(AG22,[2]mon!$A$1:$C$36367,2,0),""),"")</f>
        <v/>
      </c>
    </row>
    <row r="23" spans="1:34" s="908" customFormat="1" ht="15.75" customHeight="1" x14ac:dyDescent="0.15">
      <c r="A23" s="107"/>
      <c r="B23" s="52"/>
      <c r="C23" s="104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7284</v>
      </c>
      <c r="Y23" s="28">
        <v>4</v>
      </c>
      <c r="Z23" s="28"/>
      <c r="AA23" s="110" t="s">
        <v>309</v>
      </c>
      <c r="AB23" s="25" t="s">
        <v>7284</v>
      </c>
      <c r="AC23" s="27">
        <v>4</v>
      </c>
      <c r="AD23" s="28"/>
      <c r="AE23" s="312" t="s">
        <v>309</v>
      </c>
      <c r="AF23" s="308"/>
      <c r="AG23" s="305"/>
      <c r="AH23" s="305" t="str">
        <f>IFERROR(IF(AG23&lt;&gt;"",": "&amp;VLOOKUP(AG23,[2]mon!$A$1:$C$36367,2,0),""),"")</f>
        <v/>
      </c>
    </row>
    <row r="24" spans="1:34" s="908" customFormat="1" ht="15.75" customHeight="1" x14ac:dyDescent="0.15">
      <c r="A24" s="107"/>
      <c r="B24" s="52"/>
      <c r="C24" s="1046" t="s">
        <v>547</v>
      </c>
      <c r="D24" s="40" t="s">
        <v>7284</v>
      </c>
      <c r="E24" s="41">
        <v>2</v>
      </c>
      <c r="F24" s="42"/>
      <c r="G24" s="108" t="s">
        <v>309</v>
      </c>
      <c r="H24" s="40" t="s">
        <v>7284</v>
      </c>
      <c r="I24" s="42">
        <v>2</v>
      </c>
      <c r="J24" s="42"/>
      <c r="K24" s="108" t="s">
        <v>309</v>
      </c>
      <c r="L24" s="40" t="s">
        <v>7284</v>
      </c>
      <c r="M24" s="42">
        <v>2</v>
      </c>
      <c r="N24" s="42"/>
      <c r="O24" s="108" t="s">
        <v>309</v>
      </c>
      <c r="P24" s="40" t="s">
        <v>7284</v>
      </c>
      <c r="Q24" s="41">
        <v>2</v>
      </c>
      <c r="R24" s="42"/>
      <c r="S24" s="108" t="s">
        <v>309</v>
      </c>
      <c r="T24" s="40" t="s">
        <v>7284</v>
      </c>
      <c r="U24" s="42">
        <v>2</v>
      </c>
      <c r="V24" s="42"/>
      <c r="W24" s="108" t="s">
        <v>309</v>
      </c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"&amp;VLOOKUP(AG24,[2]mon!$A$1:$C$36367,2,0),""),"")</f>
        <v/>
      </c>
    </row>
    <row r="25" spans="1:34" s="909" customFormat="1" ht="15.75" customHeight="1" x14ac:dyDescent="0.15">
      <c r="A25" s="105">
        <v>6</v>
      </c>
      <c r="B25" s="51" t="s">
        <v>9963</v>
      </c>
      <c r="C25" s="1042" t="s">
        <v>0</v>
      </c>
      <c r="D25" s="15" t="s">
        <v>6555</v>
      </c>
      <c r="E25" s="16">
        <v>4</v>
      </c>
      <c r="F25" s="16"/>
      <c r="G25" s="115" t="s">
        <v>309</v>
      </c>
      <c r="H25" s="15" t="s">
        <v>6555</v>
      </c>
      <c r="I25" s="17">
        <v>4</v>
      </c>
      <c r="J25" s="18"/>
      <c r="K25" s="114" t="s">
        <v>309</v>
      </c>
      <c r="L25" s="18" t="s">
        <v>6555</v>
      </c>
      <c r="M25" s="18">
        <v>4</v>
      </c>
      <c r="N25" s="18"/>
      <c r="O25" s="114" t="s">
        <v>309</v>
      </c>
      <c r="P25" s="15" t="s">
        <v>6555</v>
      </c>
      <c r="Q25" s="17">
        <v>4</v>
      </c>
      <c r="R25" s="18"/>
      <c r="S25" s="114" t="s">
        <v>309</v>
      </c>
      <c r="T25" s="15" t="s">
        <v>6555</v>
      </c>
      <c r="U25" s="18">
        <v>4</v>
      </c>
      <c r="V25" s="18"/>
      <c r="W25" s="114" t="s">
        <v>309</v>
      </c>
      <c r="X25" s="15"/>
      <c r="Y25" s="18"/>
      <c r="Z25" s="18"/>
      <c r="AA25" s="114"/>
      <c r="AB25" s="15"/>
      <c r="AC25" s="17"/>
      <c r="AD25" s="18"/>
      <c r="AE25" s="310"/>
      <c r="AF25" s="307" t="s">
        <v>6555</v>
      </c>
      <c r="AG25" s="304" t="s">
        <v>9061</v>
      </c>
      <c r="AH25" s="304" t="str">
        <f>IFERROR(IF(AG25&lt;&gt;"",": "&amp;VLOOKUP(AG25,[2]mon!$A$1:$C$36367,2,0),""),"")</f>
        <v>: Kế toán doanh nghiệp 2</v>
      </c>
    </row>
    <row r="26" spans="1:34" s="909" customFormat="1" ht="15.75" customHeight="1" x14ac:dyDescent="0.15">
      <c r="A26" s="107"/>
      <c r="B26" s="52" t="s">
        <v>7328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"&amp;VLOOKUP(AG26,[2]mon!$A$1:$C$36367,2,0),""),"")</f>
        <v/>
      </c>
    </row>
    <row r="27" spans="1:34" s="909" customFormat="1" ht="15.75" customHeight="1" x14ac:dyDescent="0.15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"&amp;VLOOKUP(AG27,[2]mon!$A$1:$C$36367,2,0),""),"")</f>
        <v/>
      </c>
    </row>
    <row r="28" spans="1:34" s="909" customFormat="1" ht="15.75" customHeight="1" x14ac:dyDescent="0.15">
      <c r="A28" s="107"/>
      <c r="B28" s="52"/>
      <c r="C28" s="1046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"&amp;VLOOKUP(AG28,[2]mon!$A$1:$C$36367,2,0),""),"")</f>
        <v/>
      </c>
    </row>
    <row r="29" spans="1:34" s="909" customFormat="1" ht="15.75" customHeight="1" x14ac:dyDescent="0.15">
      <c r="A29" s="105">
        <v>7</v>
      </c>
      <c r="B29" s="51" t="s">
        <v>9964</v>
      </c>
      <c r="C29" s="104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6552</v>
      </c>
      <c r="AG29" s="304" t="s">
        <v>9407</v>
      </c>
      <c r="AH29" s="304" t="str">
        <f>IFERROR(IF(AG29&lt;&gt;"",": "&amp;VLOOKUP(AG29,[2]mon!$A$1:$C$36367,2,0),""),"")</f>
        <v>:  Tin học ứng dụng kế toán 1</v>
      </c>
    </row>
    <row r="30" spans="1:34" s="909" customFormat="1" ht="15.75" customHeight="1" x14ac:dyDescent="0.15">
      <c r="A30" s="107"/>
      <c r="B30" s="52" t="s">
        <v>7328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"&amp;VLOOKUP(AG30,[2]mon!$A$1:$C$36367,2,0),""),"")</f>
        <v/>
      </c>
    </row>
    <row r="31" spans="1:34" s="909" customFormat="1" ht="15.75" customHeight="1" x14ac:dyDescent="0.15">
      <c r="A31" s="107"/>
      <c r="B31" s="52"/>
      <c r="C31" s="1046" t="s">
        <v>1</v>
      </c>
      <c r="D31" s="25" t="s">
        <v>6552</v>
      </c>
      <c r="E31" s="26">
        <v>4</v>
      </c>
      <c r="F31" s="26"/>
      <c r="G31" s="111" t="s">
        <v>321</v>
      </c>
      <c r="H31" s="25" t="s">
        <v>6552</v>
      </c>
      <c r="I31" s="27">
        <v>4</v>
      </c>
      <c r="J31" s="28"/>
      <c r="K31" s="110" t="s">
        <v>321</v>
      </c>
      <c r="L31" s="25" t="s">
        <v>6552</v>
      </c>
      <c r="M31" s="28">
        <v>4</v>
      </c>
      <c r="N31" s="28"/>
      <c r="O31" s="110" t="s">
        <v>321</v>
      </c>
      <c r="P31" s="30" t="s">
        <v>6552</v>
      </c>
      <c r="Q31" s="31">
        <v>4</v>
      </c>
      <c r="R31" s="28"/>
      <c r="S31" s="110" t="s">
        <v>321</v>
      </c>
      <c r="T31" s="25" t="s">
        <v>6552</v>
      </c>
      <c r="U31" s="28">
        <v>4</v>
      </c>
      <c r="V31" s="28"/>
      <c r="W31" s="110" t="s">
        <v>321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"&amp;VLOOKUP(AG31,[2]mon!$A$1:$C$36367,2,0),""),"")</f>
        <v/>
      </c>
    </row>
    <row r="32" spans="1:34" s="909" customFormat="1" ht="15.75" customHeight="1" x14ac:dyDescent="0.15">
      <c r="A32" s="107"/>
      <c r="B32" s="52"/>
      <c r="C32" s="1046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"&amp;VLOOKUP(AG32,[2]mon!$A$1:$C$36367,2,0),""),"")</f>
        <v/>
      </c>
    </row>
    <row r="33" spans="1:34" s="909" customFormat="1" ht="15.75" customHeight="1" x14ac:dyDescent="0.15">
      <c r="A33" s="105">
        <v>8</v>
      </c>
      <c r="B33" s="51" t="s">
        <v>9915</v>
      </c>
      <c r="C33" s="104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6567</v>
      </c>
      <c r="Y33" s="18">
        <v>5</v>
      </c>
      <c r="Z33" s="18"/>
      <c r="AA33" s="114" t="s">
        <v>321</v>
      </c>
      <c r="AB33" s="15" t="s">
        <v>6567</v>
      </c>
      <c r="AC33" s="17">
        <v>5</v>
      </c>
      <c r="AD33" s="18"/>
      <c r="AE33" s="310" t="s">
        <v>321</v>
      </c>
      <c r="AF33" s="307" t="s">
        <v>6540</v>
      </c>
      <c r="AG33" s="304" t="s">
        <v>8987</v>
      </c>
      <c r="AH33" s="304" t="str">
        <f>IFERROR(IF(AG33&lt;&gt;"",": "&amp;VLOOKUP(AG33,[2]mon!$A$1:$C$36367,2,0),""),"")</f>
        <v>: Lý thuyết thống kê</v>
      </c>
    </row>
    <row r="34" spans="1:34" s="909" customFormat="1" ht="15.75" customHeight="1" x14ac:dyDescent="0.15">
      <c r="A34" s="107"/>
      <c r="B34" s="52" t="s">
        <v>7328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6567</v>
      </c>
      <c r="AG34" s="305" t="s">
        <v>8990</v>
      </c>
      <c r="AH34" s="305" t="str">
        <f>IFERROR(IF(AG34&lt;&gt;"",": "&amp;VLOOKUP(AG34,[2]mon!$A$1:$C$36367,2,0),""),"")</f>
        <v>: Toán kinh tế</v>
      </c>
    </row>
    <row r="35" spans="1:34" s="909" customFormat="1" ht="15.75" customHeight="1" x14ac:dyDescent="0.15">
      <c r="A35" s="107"/>
      <c r="B35" s="52"/>
      <c r="C35" s="104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6567</v>
      </c>
      <c r="Y35" s="28">
        <v>5</v>
      </c>
      <c r="Z35" s="28"/>
      <c r="AA35" s="110" t="s">
        <v>321</v>
      </c>
      <c r="AB35" s="25" t="s">
        <v>6540</v>
      </c>
      <c r="AC35" s="27">
        <v>4</v>
      </c>
      <c r="AD35" s="28"/>
      <c r="AE35" s="312" t="s">
        <v>321</v>
      </c>
      <c r="AF35" s="308"/>
      <c r="AG35" s="305"/>
      <c r="AH35" s="305" t="str">
        <f>IFERROR(IF(AG35&lt;&gt;"",": "&amp;VLOOKUP(AG35,[2]mon!$A$1:$C$36367,2,0),""),"")</f>
        <v/>
      </c>
    </row>
    <row r="36" spans="1:34" s="909" customFormat="1" ht="15.75" customHeight="1" x14ac:dyDescent="0.15">
      <c r="A36" s="106"/>
      <c r="B36" s="52"/>
      <c r="C36" s="1047" t="s">
        <v>547</v>
      </c>
      <c r="D36" s="25" t="s">
        <v>6567</v>
      </c>
      <c r="E36" s="26">
        <v>3</v>
      </c>
      <c r="F36" s="26"/>
      <c r="G36" s="111" t="s">
        <v>321</v>
      </c>
      <c r="H36" s="25"/>
      <c r="I36" s="28"/>
      <c r="J36" s="28"/>
      <c r="K36" s="110"/>
      <c r="L36" s="25" t="s">
        <v>6567</v>
      </c>
      <c r="M36" s="28">
        <v>3</v>
      </c>
      <c r="N36" s="28"/>
      <c r="O36" s="110" t="s">
        <v>321</v>
      </c>
      <c r="P36" s="25"/>
      <c r="Q36" s="27"/>
      <c r="R36" s="28"/>
      <c r="S36" s="110"/>
      <c r="T36" s="25" t="s">
        <v>6567</v>
      </c>
      <c r="U36" s="28">
        <v>3</v>
      </c>
      <c r="V36" s="28"/>
      <c r="W36" s="110" t="s">
        <v>321</v>
      </c>
      <c r="X36" s="25"/>
      <c r="Y36" s="33"/>
      <c r="Z36" s="33"/>
      <c r="AA36" s="116"/>
      <c r="AB36" s="25" t="s">
        <v>9942</v>
      </c>
      <c r="AC36" s="27"/>
      <c r="AD36" s="28"/>
      <c r="AE36" s="312"/>
      <c r="AF36" s="309"/>
      <c r="AG36" s="306"/>
      <c r="AH36" s="306" t="str">
        <f>IFERROR(IF(AG36&lt;&gt;"",": "&amp;VLOOKUP(AG36,[2]mon!$A$1:$C$36367,2,0),""),"")</f>
        <v/>
      </c>
    </row>
    <row r="37" spans="1:34" s="909" customFormat="1" ht="15.75" customHeight="1" x14ac:dyDescent="0.15">
      <c r="A37" s="105">
        <v>9</v>
      </c>
      <c r="B37" s="51" t="s">
        <v>9965</v>
      </c>
      <c r="C37" s="104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6578</v>
      </c>
      <c r="Y37" s="18">
        <v>4</v>
      </c>
      <c r="Z37" s="18"/>
      <c r="AA37" s="114" t="s">
        <v>388</v>
      </c>
      <c r="AB37" s="15"/>
      <c r="AC37" s="18"/>
      <c r="AD37" s="18"/>
      <c r="AE37" s="310"/>
      <c r="AF37" s="307" t="s">
        <v>6578</v>
      </c>
      <c r="AG37" s="304" t="s">
        <v>8219</v>
      </c>
      <c r="AH37" s="304" t="str">
        <f>IFERROR(IF(AG37&lt;&gt;"",": "&amp;VLOOKUP(AG37,[2]mon!$A$1:$C$136367,2,0),""),"")</f>
        <v>:  Kế toán tài chính 3</v>
      </c>
    </row>
    <row r="38" spans="1:34" s="909" customFormat="1" ht="15.75" customHeight="1" x14ac:dyDescent="0.15">
      <c r="A38" s="107"/>
      <c r="B38" s="52" t="s">
        <v>8464</v>
      </c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"&amp;VLOOKUP(AG38,[2]mon!$A$1:$C$136367,2,0),""),"")</f>
        <v/>
      </c>
    </row>
    <row r="39" spans="1:34" s="909" customFormat="1" ht="15.75" customHeight="1" x14ac:dyDescent="0.15">
      <c r="A39" s="107"/>
      <c r="B39" s="52"/>
      <c r="C39" s="104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6578</v>
      </c>
      <c r="U39" s="28">
        <v>4</v>
      </c>
      <c r="V39" s="28"/>
      <c r="W39" s="110" t="s">
        <v>388</v>
      </c>
      <c r="X39" s="25" t="s">
        <v>6578</v>
      </c>
      <c r="Y39" s="28">
        <v>4</v>
      </c>
      <c r="Z39" s="28"/>
      <c r="AA39" s="110" t="s">
        <v>388</v>
      </c>
      <c r="AB39" s="25"/>
      <c r="AC39" s="27"/>
      <c r="AD39" s="28"/>
      <c r="AE39" s="312"/>
      <c r="AF39" s="308"/>
      <c r="AG39" s="305"/>
      <c r="AH39" s="305" t="str">
        <f>IFERROR(IF(AG39&lt;&gt;"",": "&amp;VLOOKUP(AG39,[2]mon!$A$1:$C$136367,2,0),""),"")</f>
        <v/>
      </c>
    </row>
    <row r="40" spans="1:34" s="909" customFormat="1" ht="15.75" customHeight="1" x14ac:dyDescent="0.15">
      <c r="A40" s="107"/>
      <c r="B40" s="52"/>
      <c r="C40" s="1046" t="s">
        <v>547</v>
      </c>
      <c r="D40" s="25" t="s">
        <v>6578</v>
      </c>
      <c r="E40" s="26">
        <v>2</v>
      </c>
      <c r="F40" s="26"/>
      <c r="G40" s="111" t="s">
        <v>388</v>
      </c>
      <c r="H40" s="25" t="s">
        <v>6578</v>
      </c>
      <c r="I40" s="28">
        <v>2</v>
      </c>
      <c r="J40" s="28"/>
      <c r="K40" s="110" t="s">
        <v>388</v>
      </c>
      <c r="L40" s="25" t="s">
        <v>6578</v>
      </c>
      <c r="M40" s="28">
        <v>2</v>
      </c>
      <c r="N40" s="28"/>
      <c r="O40" s="110" t="s">
        <v>388</v>
      </c>
      <c r="P40" s="25" t="s">
        <v>6578</v>
      </c>
      <c r="Q40" s="28">
        <v>2</v>
      </c>
      <c r="R40" s="28"/>
      <c r="S40" s="110" t="s">
        <v>388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"&amp;VLOOKUP(AG40,[2]mon!$A$1:$C$136367,2,0),""),"")</f>
        <v/>
      </c>
    </row>
    <row r="41" spans="1:34" s="909" customFormat="1" ht="15.75" customHeight="1" x14ac:dyDescent="0.15">
      <c r="A41" s="105">
        <v>10</v>
      </c>
      <c r="B41" s="51" t="s">
        <v>9966</v>
      </c>
      <c r="C41" s="104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6552</v>
      </c>
      <c r="Y41" s="18">
        <v>4</v>
      </c>
      <c r="Z41" s="18"/>
      <c r="AA41" s="114" t="s">
        <v>318</v>
      </c>
      <c r="AB41" s="15"/>
      <c r="AC41" s="18"/>
      <c r="AD41" s="18"/>
      <c r="AE41" s="310"/>
      <c r="AF41" s="307" t="s">
        <v>6567</v>
      </c>
      <c r="AG41" s="304" t="s">
        <v>8147</v>
      </c>
      <c r="AH41" s="304" t="str">
        <f>IFERROR(IF(AG41&lt;&gt;"",": "&amp;VLOOKUP(AG41,[2]mon!$A$1:$C$136367,2,0),""),"")</f>
        <v>: Tài chính doanh nghiệp</v>
      </c>
    </row>
    <row r="42" spans="1:34" s="909" customFormat="1" ht="15.75" customHeight="1" x14ac:dyDescent="0.15">
      <c r="A42" s="107"/>
      <c r="B42" s="52" t="s">
        <v>841</v>
      </c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10116</v>
      </c>
      <c r="AG42" s="305" t="s">
        <v>8154</v>
      </c>
      <c r="AH42" s="305" t="str">
        <f>IFERROR(IF(AG42&lt;&gt;"",": "&amp;VLOOKUP(AG42,[2]mon!$A$1:$C$136367,2,0),""),"")</f>
        <v>: Kế toán thương mại dịch vụ</v>
      </c>
    </row>
    <row r="43" spans="1:34" s="909" customFormat="1" ht="15.75" customHeight="1" x14ac:dyDescent="0.15">
      <c r="A43" s="107"/>
      <c r="B43" s="52"/>
      <c r="C43" s="104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6567</v>
      </c>
      <c r="U43" s="28">
        <v>5</v>
      </c>
      <c r="V43" s="28"/>
      <c r="W43" s="110" t="s">
        <v>315</v>
      </c>
      <c r="X43" s="25" t="s">
        <v>6552</v>
      </c>
      <c r="Y43" s="28">
        <v>4</v>
      </c>
      <c r="Z43" s="28"/>
      <c r="AA43" s="110" t="s">
        <v>318</v>
      </c>
      <c r="AB43" s="25"/>
      <c r="AC43" s="27"/>
      <c r="AD43" s="28"/>
      <c r="AE43" s="312"/>
      <c r="AF43" s="308" t="s">
        <v>6552</v>
      </c>
      <c r="AG43" s="305" t="s">
        <v>8220</v>
      </c>
      <c r="AH43" s="305" t="str">
        <f>IFERROR(IF(AG43&lt;&gt;"",": "&amp;VLOOKUP(AG43,[2]mon!$A$1:$C$136367,2,0),""),"")</f>
        <v>:  Tin học ứng dụng kế toán 1</v>
      </c>
    </row>
    <row r="44" spans="1:34" s="909" customFormat="1" ht="15.75" customHeight="1" x14ac:dyDescent="0.15">
      <c r="A44" s="106"/>
      <c r="B44" s="52"/>
      <c r="C44" s="1047"/>
      <c r="D44" s="25" t="s">
        <v>10116</v>
      </c>
      <c r="E44" s="26">
        <v>3</v>
      </c>
      <c r="F44" s="26"/>
      <c r="G44" s="111" t="s">
        <v>295</v>
      </c>
      <c r="H44" s="25" t="s">
        <v>10116</v>
      </c>
      <c r="I44" s="28">
        <v>3</v>
      </c>
      <c r="J44" s="28"/>
      <c r="K44" s="110" t="s">
        <v>295</v>
      </c>
      <c r="L44" s="25" t="s">
        <v>10116</v>
      </c>
      <c r="M44" s="28">
        <v>3</v>
      </c>
      <c r="N44" s="28"/>
      <c r="O44" s="110" t="s">
        <v>295</v>
      </c>
      <c r="P44" s="25" t="s">
        <v>10116</v>
      </c>
      <c r="Q44" s="27">
        <v>3</v>
      </c>
      <c r="R44" s="27"/>
      <c r="S44" s="110" t="s">
        <v>295</v>
      </c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"&amp;VLOOKUP(AG44,[2]mon!$A$1:$C$136367,2,0),""),"")</f>
        <v/>
      </c>
    </row>
    <row r="45" spans="1:34" ht="15.75" customHeight="1" x14ac:dyDescent="0.3">
      <c r="A45" s="542"/>
      <c r="B45" s="542"/>
      <c r="C45" s="542"/>
      <c r="D45" s="542" t="s">
        <v>388</v>
      </c>
      <c r="E45" s="542" t="s">
        <v>120</v>
      </c>
      <c r="F45" s="542"/>
      <c r="G45" s="542"/>
      <c r="H45" s="542" t="s">
        <v>287</v>
      </c>
      <c r="I45" s="542" t="s">
        <v>286</v>
      </c>
      <c r="J45" s="542"/>
      <c r="K45" s="542"/>
      <c r="L45" s="542" t="s">
        <v>295</v>
      </c>
      <c r="M45" s="542" t="s">
        <v>194</v>
      </c>
      <c r="N45" s="542"/>
      <c r="O45" s="542"/>
      <c r="P45" s="542" t="s">
        <v>309</v>
      </c>
      <c r="Q45" s="542" t="s">
        <v>308</v>
      </c>
      <c r="R45" s="542"/>
      <c r="S45" s="542"/>
      <c r="T45" s="542" t="s">
        <v>315</v>
      </c>
      <c r="U45" s="542" t="s">
        <v>5601</v>
      </c>
      <c r="V45" s="542"/>
      <c r="W45" s="542"/>
      <c r="X45" s="542" t="s">
        <v>318</v>
      </c>
      <c r="Y45" s="542" t="s">
        <v>5602</v>
      </c>
      <c r="Z45" s="542"/>
      <c r="AA45" s="542"/>
      <c r="AB45" s="542"/>
      <c r="AC45" s="542"/>
      <c r="AD45" s="542"/>
      <c r="AE45" s="542"/>
    </row>
    <row r="46" spans="1:34" ht="15.75" customHeight="1" x14ac:dyDescent="0.3">
      <c r="A46" s="542"/>
      <c r="B46" s="542"/>
      <c r="C46" s="542"/>
      <c r="D46" s="542" t="s">
        <v>321</v>
      </c>
      <c r="E46" s="542" t="s">
        <v>320</v>
      </c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ht="15.75" customHeight="1" x14ac:dyDescent="0.3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ht="15.75" customHeight="1" x14ac:dyDescent="0.3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ht="15.75" customHeight="1" x14ac:dyDescent="0.3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8" t="str">
        <f>'DL1'!A1:D2</f>
        <v xml:space="preserve">TRƯỜNG CAO ĐẲNG
CƠ ĐIỆN XÂY DỰNG VIỆT XÔ 
</v>
      </c>
      <c r="B1" s="1108"/>
      <c r="C1" s="1108"/>
      <c r="D1" s="1108"/>
      <c r="E1" s="92"/>
      <c r="F1" s="92"/>
      <c r="G1" s="92"/>
      <c r="H1" s="1100" t="s">
        <v>577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108"/>
      <c r="B2" s="1108"/>
      <c r="C2" s="1108"/>
      <c r="D2" s="1108"/>
      <c r="E2" s="94"/>
      <c r="F2" s="95"/>
      <c r="G2" s="96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93" t="s">
        <v>393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7150</v>
      </c>
      <c r="C5" s="1042" t="s">
        <v>0</v>
      </c>
      <c r="D5" s="15" t="s">
        <v>10100</v>
      </c>
      <c r="E5" s="16"/>
      <c r="F5" s="16"/>
      <c r="G5" s="115"/>
      <c r="H5" s="15" t="s">
        <v>10100</v>
      </c>
      <c r="I5" s="17"/>
      <c r="J5" s="18"/>
      <c r="K5" s="114"/>
      <c r="L5" s="15" t="s">
        <v>10100</v>
      </c>
      <c r="M5" s="18"/>
      <c r="N5" s="18"/>
      <c r="O5" s="114"/>
      <c r="P5" s="34" t="s">
        <v>10100</v>
      </c>
      <c r="Q5" s="35"/>
      <c r="R5" s="36"/>
      <c r="S5" s="114"/>
      <c r="T5" s="15" t="s">
        <v>10100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6" ht="18.75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8.75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46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8302</v>
      </c>
      <c r="C9" s="1042" t="s">
        <v>0</v>
      </c>
      <c r="D9" s="15" t="s">
        <v>7144</v>
      </c>
      <c r="E9" s="16">
        <v>3</v>
      </c>
      <c r="F9" s="16" t="s">
        <v>573</v>
      </c>
      <c r="G9" s="115" t="s">
        <v>257</v>
      </c>
      <c r="H9" s="15" t="s">
        <v>7144</v>
      </c>
      <c r="I9" s="17">
        <v>4</v>
      </c>
      <c r="J9" s="18" t="s">
        <v>573</v>
      </c>
      <c r="K9" s="114" t="s">
        <v>257</v>
      </c>
      <c r="L9" s="15" t="s">
        <v>7144</v>
      </c>
      <c r="M9" s="18">
        <v>3</v>
      </c>
      <c r="N9" s="18" t="s">
        <v>573</v>
      </c>
      <c r="O9" s="114" t="s">
        <v>257</v>
      </c>
      <c r="P9" s="34" t="s">
        <v>7284</v>
      </c>
      <c r="Q9" s="35">
        <v>4</v>
      </c>
      <c r="R9" s="36" t="s">
        <v>570</v>
      </c>
      <c r="S9" s="114" t="s">
        <v>257</v>
      </c>
      <c r="T9" s="15" t="s">
        <v>7284</v>
      </c>
      <c r="U9" s="18">
        <v>4</v>
      </c>
      <c r="V9" s="18" t="s">
        <v>570</v>
      </c>
      <c r="W9" s="114" t="s">
        <v>257</v>
      </c>
      <c r="X9" s="18"/>
      <c r="Y9" s="18"/>
      <c r="Z9" s="18"/>
      <c r="AA9" s="114"/>
      <c r="AB9" s="15"/>
      <c r="AC9" s="17"/>
      <c r="AD9" s="18"/>
      <c r="AE9" s="310"/>
      <c r="AF9" s="307" t="s">
        <v>7144</v>
      </c>
      <c r="AG9" s="304" t="s">
        <v>8270</v>
      </c>
      <c r="AH9" s="304" t="str">
        <f>IFERROR(IF(AG9&lt;&gt;"",": "&amp;VLOOKUP(AG9,mon!$A$1:$C$36132,2,0),""),"")</f>
        <v>: Bả ma tít, sơn vôi</v>
      </c>
    </row>
    <row r="10" spans="1:36" ht="15.75" customHeight="1" x14ac:dyDescent="0.3">
      <c r="A10" s="107"/>
      <c r="B10" s="52"/>
      <c r="C10" s="1043"/>
      <c r="D10" s="20" t="s">
        <v>7244</v>
      </c>
      <c r="E10" s="21"/>
      <c r="F10" s="21"/>
      <c r="G10" s="113"/>
      <c r="H10" s="20"/>
      <c r="I10" s="22"/>
      <c r="J10" s="22"/>
      <c r="K10" s="112"/>
      <c r="L10" s="20" t="s">
        <v>4572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7284</v>
      </c>
      <c r="AG10" s="305" t="s">
        <v>8272</v>
      </c>
      <c r="AH10" s="305" t="str">
        <f>IFERROR(IF(AG10&lt;&gt;"",": "&amp;VLOOKUP(AG10,mon!$A$1:$C$36132,2,0),""),"")</f>
        <v>: Gia công, lắp đặt cốt thép</v>
      </c>
    </row>
    <row r="11" spans="1:36" ht="15.75" customHeight="1" x14ac:dyDescent="0.3">
      <c r="A11" s="107"/>
      <c r="B11" s="52"/>
      <c r="C11" s="1046" t="s">
        <v>1</v>
      </c>
      <c r="D11" s="25" t="s">
        <v>7144</v>
      </c>
      <c r="E11" s="26">
        <v>4</v>
      </c>
      <c r="F11" s="26" t="s">
        <v>573</v>
      </c>
      <c r="G11" s="111" t="s">
        <v>257</v>
      </c>
      <c r="H11" s="25" t="s">
        <v>7144</v>
      </c>
      <c r="I11" s="27">
        <v>4</v>
      </c>
      <c r="J11" s="28" t="s">
        <v>573</v>
      </c>
      <c r="K11" s="110" t="s">
        <v>257</v>
      </c>
      <c r="L11" s="25" t="s">
        <v>7284</v>
      </c>
      <c r="M11" s="28">
        <v>4</v>
      </c>
      <c r="N11" s="28" t="s">
        <v>570</v>
      </c>
      <c r="O11" s="110" t="s">
        <v>257</v>
      </c>
      <c r="P11" s="25" t="s">
        <v>7284</v>
      </c>
      <c r="Q11" s="27">
        <v>4</v>
      </c>
      <c r="R11" s="28" t="s">
        <v>570</v>
      </c>
      <c r="S11" s="110" t="s">
        <v>257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3">
      <c r="A13" s="540"/>
      <c r="B13" s="541"/>
      <c r="C13" s="1026"/>
      <c r="D13" s="540" t="s">
        <v>257</v>
      </c>
      <c r="E13" s="540" t="s">
        <v>4576</v>
      </c>
      <c r="F13" s="540"/>
      <c r="G13" s="540"/>
      <c r="H13" s="540" t="s">
        <v>263</v>
      </c>
      <c r="I13" s="540" t="s">
        <v>262</v>
      </c>
      <c r="J13" s="540"/>
      <c r="K13" s="540"/>
      <c r="L13" s="540" t="s">
        <v>273</v>
      </c>
      <c r="M13" s="540" t="s">
        <v>5598</v>
      </c>
      <c r="N13" s="540"/>
      <c r="O13" s="540"/>
      <c r="P13" s="540" t="s">
        <v>273</v>
      </c>
      <c r="Q13" s="540" t="s">
        <v>5598</v>
      </c>
      <c r="R13" s="540"/>
      <c r="S13" s="540"/>
      <c r="T13" s="540" t="s">
        <v>273</v>
      </c>
      <c r="U13" s="540" t="s">
        <v>5598</v>
      </c>
      <c r="V13" s="540"/>
      <c r="W13" s="540"/>
      <c r="X13" s="540" t="s">
        <v>270</v>
      </c>
      <c r="Y13" s="540" t="s">
        <v>135</v>
      </c>
      <c r="Z13" s="540"/>
      <c r="AA13" s="540"/>
      <c r="AB13" s="540"/>
      <c r="AC13" s="540"/>
      <c r="AD13" s="540"/>
      <c r="AE13" s="540"/>
      <c r="AF13" s="301"/>
      <c r="AG13" s="303"/>
      <c r="AH13" s="303"/>
    </row>
    <row r="14" spans="1:36" ht="15.75" customHeight="1" x14ac:dyDescent="0.3">
      <c r="A14" s="540"/>
      <c r="B14" s="541"/>
      <c r="C14" s="1107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301"/>
      <c r="AG14" s="303"/>
      <c r="AH14" s="303"/>
    </row>
    <row r="15" spans="1:36" ht="15.75" customHeight="1" x14ac:dyDescent="0.3">
      <c r="A15" s="540"/>
      <c r="B15" s="541"/>
      <c r="C15" s="1107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51"/>
      <c r="Z15" s="551"/>
      <c r="AA15" s="551"/>
      <c r="AB15" s="540"/>
      <c r="AC15" s="540"/>
      <c r="AD15" s="540"/>
      <c r="AE15" s="540"/>
      <c r="AF15" s="301"/>
      <c r="AG15" s="303"/>
      <c r="AH15" s="303"/>
    </row>
    <row r="16" spans="1:36" ht="15.75" customHeight="1" x14ac:dyDescent="0.3">
      <c r="A16" s="540"/>
      <c r="B16" s="541"/>
      <c r="C16" s="1107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301"/>
      <c r="AG16" s="303"/>
      <c r="AH16" s="303"/>
    </row>
    <row r="17" spans="1:34" ht="15.75" customHeight="1" x14ac:dyDescent="0.3">
      <c r="A17" s="540"/>
      <c r="B17" s="541"/>
      <c r="C17" s="1107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301"/>
      <c r="AG17" s="303"/>
      <c r="AH17" s="303"/>
    </row>
    <row r="18" spans="1:34" ht="15.75" customHeight="1" x14ac:dyDescent="0.3">
      <c r="A18" s="28"/>
      <c r="B18" s="77"/>
      <c r="C18" s="1103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301"/>
      <c r="AG18" s="303"/>
      <c r="AH18" s="303"/>
    </row>
    <row r="19" spans="1:34" ht="15.75" customHeight="1" x14ac:dyDescent="0.3">
      <c r="A19" s="28"/>
      <c r="B19" s="77"/>
      <c r="C19" s="1103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301"/>
      <c r="AG19" s="303"/>
      <c r="AH19" s="303"/>
    </row>
    <row r="20" spans="1:34" ht="15.75" customHeight="1" x14ac:dyDescent="0.3">
      <c r="A20" s="28"/>
      <c r="B20" s="77"/>
      <c r="C20" s="1103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301"/>
      <c r="AG20" s="303"/>
      <c r="AH20" s="303"/>
    </row>
    <row r="21" spans="1:34" ht="15.75" customHeight="1" x14ac:dyDescent="0.3">
      <c r="A21" s="28"/>
      <c r="B21" s="77"/>
      <c r="C21" s="1103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301"/>
      <c r="AG21" s="303"/>
      <c r="AH21" s="303"/>
    </row>
    <row r="22" spans="1:34" ht="15.75" customHeight="1" x14ac:dyDescent="0.3">
      <c r="A22" s="28"/>
      <c r="B22" s="77"/>
      <c r="C22" s="1103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301"/>
      <c r="AG22" s="303"/>
      <c r="AH22" s="303"/>
    </row>
    <row r="23" spans="1:34" ht="15.75" customHeight="1" x14ac:dyDescent="0.3">
      <c r="A23" s="28"/>
      <c r="B23" s="77"/>
      <c r="C23" s="1103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301"/>
      <c r="AG23" s="303"/>
      <c r="AH23" s="303"/>
    </row>
    <row r="24" spans="1:34" ht="15.75" customHeight="1" x14ac:dyDescent="0.3">
      <c r="A24" s="28"/>
      <c r="B24" s="77"/>
      <c r="C24" s="1103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301"/>
      <c r="AG24" s="303"/>
      <c r="AH24" s="303"/>
    </row>
    <row r="25" spans="1:34" ht="15.75" customHeight="1" x14ac:dyDescent="0.3">
      <c r="A25" s="28"/>
      <c r="B25" s="77"/>
      <c r="C25" s="1103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301"/>
      <c r="AG25" s="303"/>
      <c r="AH25" s="303"/>
    </row>
    <row r="26" spans="1:34" ht="15.75" customHeight="1" x14ac:dyDescent="0.3">
      <c r="A26" s="28"/>
      <c r="B26" s="77"/>
      <c r="C26" s="1103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301"/>
      <c r="AG26" s="303"/>
      <c r="AH26" s="303"/>
    </row>
    <row r="27" spans="1:34" ht="15.75" customHeight="1" x14ac:dyDescent="0.3">
      <c r="A27" s="28"/>
      <c r="B27" s="77"/>
      <c r="C27" s="1103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301"/>
      <c r="AG27" s="303"/>
      <c r="AH27" s="303"/>
    </row>
    <row r="28" spans="1:34" ht="15.75" customHeight="1" x14ac:dyDescent="0.3">
      <c r="A28" s="28"/>
      <c r="B28" s="77"/>
      <c r="C28" s="1103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3">
      <c r="A29" s="28"/>
      <c r="B29" s="77"/>
      <c r="C29" s="1103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301"/>
      <c r="AG29" s="303"/>
      <c r="AH29" s="303"/>
    </row>
    <row r="30" spans="1:34" ht="15.75" customHeight="1" x14ac:dyDescent="0.3">
      <c r="A30" s="28"/>
      <c r="B30" s="77"/>
      <c r="C30" s="1103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34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301"/>
      <c r="AG30" s="303"/>
      <c r="AH30" s="303"/>
    </row>
    <row r="31" spans="1:34" ht="15.75" customHeight="1" x14ac:dyDescent="0.3">
      <c r="A31" s="28"/>
      <c r="B31" s="77"/>
      <c r="C31" s="1103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34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3">
      <c r="A32" s="28"/>
      <c r="B32" s="77"/>
      <c r="C32" s="1103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34"/>
      <c r="Q32" s="31"/>
      <c r="R32" s="23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3">
      <c r="A33" s="28"/>
      <c r="B33" s="77"/>
      <c r="C33" s="1103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34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3">
      <c r="A34" s="28"/>
      <c r="B34" s="77"/>
      <c r="C34" s="1103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301"/>
      <c r="AG34" s="303"/>
      <c r="AH34" s="303"/>
    </row>
    <row r="35" spans="1:34" ht="15.75" customHeight="1" x14ac:dyDescent="0.3">
      <c r="A35" s="28"/>
      <c r="B35" s="77"/>
      <c r="C35" s="1103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3">
      <c r="A36" s="28"/>
      <c r="B36" s="77"/>
      <c r="C36" s="1103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34"/>
      <c r="Q36" s="31"/>
      <c r="R36" s="23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3">
      <c r="A37" s="28"/>
      <c r="B37" s="77"/>
      <c r="C37" s="1103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34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3">
      <c r="A38" s="28"/>
      <c r="B38" s="77"/>
      <c r="C38" s="1103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301"/>
      <c r="AG38" s="303"/>
      <c r="AH38" s="303"/>
    </row>
    <row r="39" spans="1:34" ht="15.75" customHeight="1" x14ac:dyDescent="0.3">
      <c r="A39" s="28"/>
      <c r="B39" s="77"/>
      <c r="C39" s="1103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3">
      <c r="A40" s="28"/>
      <c r="B40" s="77"/>
      <c r="C40" s="1103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34"/>
      <c r="Q40" s="31"/>
      <c r="R40" s="23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3">
      <c r="A41" s="28"/>
      <c r="B41" s="77"/>
      <c r="C41" s="1103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34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301"/>
      <c r="AG41" s="303"/>
      <c r="AH41" s="303"/>
    </row>
    <row r="42" spans="1:34" ht="15.75" customHeight="1" x14ac:dyDescent="0.3">
      <c r="A42" s="28"/>
      <c r="B42" s="77"/>
      <c r="C42" s="1103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301"/>
      <c r="AG42" s="303"/>
      <c r="AH42" s="303"/>
    </row>
    <row r="43" spans="1:34" ht="15.75" customHeight="1" x14ac:dyDescent="0.3">
      <c r="A43" s="28"/>
      <c r="B43" s="77"/>
      <c r="C43" s="1103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3">
      <c r="A44" s="28"/>
      <c r="B44" s="77"/>
      <c r="C44" s="1103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01"/>
      <c r="AG44" s="303"/>
      <c r="AH44" s="303"/>
    </row>
    <row r="45" spans="1:34" ht="15.75" customHeight="1" x14ac:dyDescent="0.3">
      <c r="A45" s="28"/>
      <c r="B45" s="77"/>
      <c r="C45" s="1103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301"/>
      <c r="AG45" s="303"/>
      <c r="AH45" s="303"/>
    </row>
    <row r="46" spans="1:34" ht="15.75" customHeight="1" x14ac:dyDescent="0.3">
      <c r="A46" s="28"/>
      <c r="B46" s="77"/>
      <c r="C46" s="1103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3">
      <c r="A47" s="28"/>
      <c r="B47" s="77"/>
      <c r="C47" s="1103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301"/>
      <c r="AG47" s="303"/>
      <c r="AH47" s="303"/>
    </row>
    <row r="48" spans="1:34" ht="15.75" customHeight="1" x14ac:dyDescent="0.3">
      <c r="A48" s="28"/>
      <c r="B48" s="77"/>
      <c r="C48" s="1103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34"/>
      <c r="Q48" s="31"/>
      <c r="R48" s="23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301"/>
      <c r="AG48" s="303"/>
      <c r="AH48" s="303"/>
    </row>
    <row r="49" spans="1:34" ht="15.75" customHeight="1" x14ac:dyDescent="0.3">
      <c r="A49" s="28"/>
      <c r="B49" s="77"/>
      <c r="C49" s="1103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34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301"/>
      <c r="AG49" s="303"/>
      <c r="AH49" s="303"/>
    </row>
    <row r="50" spans="1:34" ht="15.75" customHeight="1" x14ac:dyDescent="0.3">
      <c r="A50" s="28"/>
      <c r="B50" s="77"/>
      <c r="C50" s="1103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301"/>
      <c r="AG50" s="303"/>
      <c r="AH50" s="303"/>
    </row>
    <row r="51" spans="1:34" ht="15.75" customHeight="1" x14ac:dyDescent="0.3">
      <c r="A51" s="28"/>
      <c r="B51" s="77"/>
      <c r="C51" s="1103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301"/>
      <c r="AG51" s="303"/>
      <c r="AH51" s="303"/>
    </row>
    <row r="52" spans="1:34" ht="15.75" customHeight="1" x14ac:dyDescent="0.3">
      <c r="A52" s="28"/>
      <c r="B52" s="77"/>
      <c r="C52" s="1103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34"/>
      <c r="Q52" s="31"/>
      <c r="R52" s="23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301"/>
      <c r="AG52" s="303"/>
      <c r="AH52" s="303"/>
    </row>
    <row r="53" spans="1:34" ht="15.75" customHeight="1" x14ac:dyDescent="0.3">
      <c r="A53" s="28"/>
      <c r="B53" s="77"/>
      <c r="C53" s="1103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34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301"/>
      <c r="AG53" s="303"/>
      <c r="AH53" s="303"/>
    </row>
    <row r="54" spans="1:34" ht="15.75" customHeight="1" x14ac:dyDescent="0.3">
      <c r="A54" s="28"/>
      <c r="B54" s="77"/>
      <c r="C54" s="1103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301"/>
      <c r="AG54" s="303"/>
      <c r="AH54" s="303"/>
    </row>
    <row r="55" spans="1:34" ht="15.75" customHeight="1" x14ac:dyDescent="0.3">
      <c r="A55" s="28"/>
      <c r="B55" s="77"/>
      <c r="C55" s="1103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301"/>
      <c r="AG55" s="303"/>
      <c r="AH55" s="303"/>
    </row>
    <row r="56" spans="1:34" ht="15.75" customHeight="1" x14ac:dyDescent="0.3">
      <c r="A56" s="28"/>
      <c r="B56" s="77"/>
      <c r="C56" s="1103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301"/>
      <c r="AG56" s="303"/>
      <c r="AH56" s="303"/>
    </row>
    <row r="57" spans="1:34" ht="15.75" customHeight="1" x14ac:dyDescent="0.3">
      <c r="A57" s="28"/>
      <c r="B57" s="77"/>
      <c r="C57" s="1103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301"/>
      <c r="AG57" s="303"/>
      <c r="AH57" s="303"/>
    </row>
    <row r="58" spans="1:34" ht="15.75" customHeight="1" x14ac:dyDescent="0.3">
      <c r="A58" s="28"/>
      <c r="B58" s="77"/>
      <c r="C58" s="1103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34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301"/>
      <c r="AG58" s="303"/>
      <c r="AH58" s="303"/>
    </row>
    <row r="59" spans="1:34" ht="15.75" customHeight="1" x14ac:dyDescent="0.3">
      <c r="A59" s="28"/>
      <c r="B59" s="77"/>
      <c r="C59" s="1103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34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301"/>
      <c r="AG59" s="303"/>
      <c r="AH59" s="303"/>
    </row>
    <row r="60" spans="1:34" ht="15.75" customHeight="1" x14ac:dyDescent="0.3">
      <c r="A60" s="28"/>
      <c r="B60" s="77"/>
      <c r="C60" s="1103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34"/>
      <c r="Q60" s="31"/>
      <c r="R60" s="23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301"/>
      <c r="AG60" s="303"/>
      <c r="AH60" s="303"/>
    </row>
    <row r="61" spans="1:34" ht="15.75" customHeight="1" x14ac:dyDescent="0.3">
      <c r="A61" s="28"/>
      <c r="B61" s="77"/>
      <c r="C61" s="1103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34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301"/>
      <c r="AG61" s="303"/>
      <c r="AH61" s="303"/>
    </row>
    <row r="62" spans="1:34" ht="15.75" customHeight="1" x14ac:dyDescent="0.3">
      <c r="A62" s="28"/>
      <c r="B62" s="77"/>
      <c r="C62" s="1103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301"/>
      <c r="AG62" s="303"/>
      <c r="AH62" s="303"/>
    </row>
    <row r="63" spans="1:34" ht="15.75" customHeight="1" x14ac:dyDescent="0.3">
      <c r="A63" s="28"/>
      <c r="B63" s="77"/>
      <c r="C63" s="1103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301"/>
      <c r="AG63" s="303"/>
      <c r="AH63" s="303"/>
    </row>
    <row r="64" spans="1:34" ht="15.75" customHeight="1" x14ac:dyDescent="0.3">
      <c r="A64" s="28"/>
      <c r="B64" s="77"/>
      <c r="C64" s="1103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34"/>
      <c r="Q64" s="31"/>
      <c r="R64" s="23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301"/>
      <c r="AG64" s="303"/>
      <c r="AH64" s="303"/>
    </row>
    <row r="65" spans="1:34" ht="15.75" customHeight="1" x14ac:dyDescent="0.3">
      <c r="A65" s="28"/>
      <c r="B65" s="77"/>
      <c r="C65" s="1103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34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301"/>
      <c r="AG65" s="303"/>
      <c r="AH65" s="303"/>
    </row>
    <row r="66" spans="1:34" ht="15.75" customHeight="1" x14ac:dyDescent="0.3">
      <c r="A66" s="28"/>
      <c r="B66" s="77"/>
      <c r="C66" s="1103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301"/>
      <c r="AG66" s="303"/>
      <c r="AH66" s="303"/>
    </row>
    <row r="67" spans="1:34" ht="15.75" customHeight="1" x14ac:dyDescent="0.3">
      <c r="A67" s="28"/>
      <c r="B67" s="77"/>
      <c r="C67" s="1103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301"/>
      <c r="AG67" s="303"/>
      <c r="AH67" s="303"/>
    </row>
    <row r="68" spans="1:34" ht="15.75" customHeight="1" x14ac:dyDescent="0.3">
      <c r="A68" s="28"/>
      <c r="B68" s="77"/>
      <c r="C68" s="1103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301"/>
      <c r="AG68" s="303"/>
      <c r="AH68" s="303"/>
    </row>
    <row r="69" spans="1:34" ht="15.75" customHeight="1" x14ac:dyDescent="0.3">
      <c r="A69" s="28"/>
      <c r="B69" s="77"/>
      <c r="C69" s="1103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301"/>
      <c r="AG69" s="303"/>
      <c r="AH69" s="303"/>
    </row>
    <row r="70" spans="1:34" ht="15.75" customHeight="1" x14ac:dyDescent="0.3">
      <c r="A70" s="28"/>
      <c r="B70" s="77"/>
      <c r="C70" s="1103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34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301"/>
      <c r="AG70" s="303"/>
      <c r="AH70" s="303"/>
    </row>
    <row r="71" spans="1:34" ht="15.75" customHeight="1" x14ac:dyDescent="0.3">
      <c r="A71" s="28"/>
      <c r="B71" s="77"/>
      <c r="C71" s="1103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34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301"/>
      <c r="AG71" s="303"/>
      <c r="AH71" s="303"/>
    </row>
    <row r="72" spans="1:34" ht="15.75" customHeight="1" x14ac:dyDescent="0.3">
      <c r="A72" s="28"/>
      <c r="B72" s="77"/>
      <c r="C72" s="1103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301"/>
      <c r="AG72" s="303"/>
      <c r="AH72" s="303"/>
    </row>
    <row r="73" spans="1:34" ht="15.75" customHeight="1" x14ac:dyDescent="0.3">
      <c r="A73" s="28"/>
      <c r="B73" s="77"/>
      <c r="C73" s="1103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301"/>
      <c r="AG73" s="303"/>
      <c r="AH73" s="303"/>
    </row>
    <row r="74" spans="1:34" ht="15.75" customHeight="1" x14ac:dyDescent="0.3">
      <c r="A74" s="28"/>
      <c r="B74" s="77"/>
      <c r="C74" s="1103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34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301"/>
      <c r="AG74" s="303"/>
      <c r="AH74" s="303"/>
    </row>
    <row r="75" spans="1:34" ht="15.75" customHeight="1" x14ac:dyDescent="0.3">
      <c r="A75" s="28"/>
      <c r="B75" s="77"/>
      <c r="C75" s="1103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34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301"/>
      <c r="AG75" s="303"/>
      <c r="AH75" s="303"/>
    </row>
    <row r="76" spans="1:34" ht="15.75" customHeight="1" x14ac:dyDescent="0.3">
      <c r="A76" s="28"/>
      <c r="B76" s="77"/>
      <c r="C76" s="1103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1"/>
      <c r="AG76" s="303"/>
      <c r="AH76" s="303"/>
    </row>
    <row r="77" spans="1:34" ht="15.75" customHeight="1" x14ac:dyDescent="0.3">
      <c r="A77" s="28"/>
      <c r="B77" s="77"/>
      <c r="C77" s="1103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301"/>
      <c r="AG77" s="303"/>
      <c r="AH77" s="303"/>
    </row>
    <row r="78" spans="1:34" ht="15.75" customHeight="1" x14ac:dyDescent="0.3">
      <c r="A78" s="28"/>
      <c r="B78" s="77"/>
      <c r="C78" s="1103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301"/>
      <c r="AG78" s="303"/>
      <c r="AH78" s="303"/>
    </row>
    <row r="79" spans="1:34" ht="15.75" customHeight="1" x14ac:dyDescent="0.3">
      <c r="A79" s="28"/>
      <c r="B79" s="77"/>
      <c r="C79" s="1103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301"/>
      <c r="AG79" s="303"/>
      <c r="AH79" s="303"/>
    </row>
    <row r="80" spans="1:34" ht="15.75" customHeight="1" x14ac:dyDescent="0.3">
      <c r="A80" s="28"/>
      <c r="B80" s="77"/>
      <c r="C80" s="1103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34"/>
      <c r="Q80" s="31"/>
      <c r="R80" s="23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301"/>
      <c r="AG80" s="303"/>
      <c r="AH80" s="303"/>
    </row>
    <row r="81" spans="1:34" ht="15.75" customHeight="1" x14ac:dyDescent="0.3">
      <c r="A81" s="28"/>
      <c r="B81" s="77"/>
      <c r="C81" s="1103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34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301"/>
      <c r="AG81" s="303"/>
      <c r="AH81" s="303"/>
    </row>
    <row r="82" spans="1:34" ht="15.75" customHeight="1" x14ac:dyDescent="0.3">
      <c r="A82" s="28"/>
      <c r="B82" s="77"/>
      <c r="C82" s="1103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301"/>
      <c r="AG82" s="303"/>
      <c r="AH82" s="303"/>
    </row>
    <row r="83" spans="1:34" ht="15.75" customHeight="1" x14ac:dyDescent="0.3">
      <c r="A83" s="28"/>
      <c r="B83" s="77"/>
      <c r="C83" s="1103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301"/>
      <c r="AG83" s="303"/>
      <c r="AH83" s="303"/>
    </row>
    <row r="84" spans="1:34" ht="15.75" customHeight="1" x14ac:dyDescent="0.3">
      <c r="A84" s="28"/>
      <c r="B84" s="77"/>
      <c r="C84" s="1103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34"/>
      <c r="Q84" s="31"/>
      <c r="R84" s="23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301"/>
      <c r="AG84" s="303"/>
      <c r="AH84" s="303"/>
    </row>
    <row r="85" spans="1:34" ht="15.75" customHeight="1" x14ac:dyDescent="0.3">
      <c r="A85" s="28"/>
      <c r="B85" s="77"/>
      <c r="C85" s="1103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34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301"/>
      <c r="AG85" s="303"/>
      <c r="AH85" s="303"/>
    </row>
    <row r="86" spans="1:34" ht="15.75" customHeight="1" x14ac:dyDescent="0.3">
      <c r="A86" s="28"/>
      <c r="B86" s="77"/>
      <c r="C86" s="1103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301"/>
      <c r="AG86" s="303"/>
      <c r="AH86" s="303"/>
    </row>
    <row r="87" spans="1:34" ht="15.75" customHeight="1" x14ac:dyDescent="0.3">
      <c r="A87" s="28"/>
      <c r="B87" s="77"/>
      <c r="C87" s="1103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301"/>
      <c r="AG87" s="303"/>
      <c r="AH87" s="303"/>
    </row>
    <row r="88" spans="1:34" ht="15.75" customHeight="1" x14ac:dyDescent="0.3">
      <c r="A88" s="28"/>
      <c r="B88" s="77"/>
      <c r="C88" s="1103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301"/>
      <c r="AG88" s="303"/>
      <c r="AH88" s="303"/>
    </row>
    <row r="89" spans="1:34" ht="15.75" customHeight="1" x14ac:dyDescent="0.3">
      <c r="A89" s="28"/>
      <c r="B89" s="77"/>
      <c r="C89" s="1103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301"/>
      <c r="AG89" s="303"/>
      <c r="AH89" s="303"/>
    </row>
    <row r="90" spans="1:34" ht="15.75" customHeight="1" x14ac:dyDescent="0.3">
      <c r="A90" s="28"/>
      <c r="B90" s="77"/>
      <c r="C90" s="1103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34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301"/>
      <c r="AG90" s="303"/>
      <c r="AH90" s="303"/>
    </row>
    <row r="91" spans="1:34" ht="15.75" customHeight="1" x14ac:dyDescent="0.3">
      <c r="A91" s="28"/>
      <c r="B91" s="77"/>
      <c r="C91" s="1103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34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301"/>
      <c r="AG91" s="303"/>
      <c r="AH91" s="303"/>
    </row>
    <row r="92" spans="1:34" ht="15.75" customHeight="1" x14ac:dyDescent="0.3">
      <c r="A92" s="28"/>
      <c r="B92" s="77"/>
      <c r="C92" s="1103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34"/>
      <c r="Q92" s="31"/>
      <c r="R92" s="23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301"/>
      <c r="AG92" s="303"/>
      <c r="AH92" s="303"/>
    </row>
    <row r="93" spans="1:34" ht="15.75" customHeight="1" x14ac:dyDescent="0.3">
      <c r="A93" s="28"/>
      <c r="B93" s="77"/>
      <c r="C93" s="1103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34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301"/>
      <c r="AG93" s="303"/>
      <c r="AH93" s="303"/>
    </row>
    <row r="94" spans="1:34" ht="15.75" customHeight="1" x14ac:dyDescent="0.3">
      <c r="A94" s="28"/>
      <c r="B94" s="77"/>
      <c r="C94" s="1103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301"/>
      <c r="AG94" s="303"/>
      <c r="AH94" s="303"/>
    </row>
    <row r="95" spans="1:34" ht="15.75" customHeight="1" x14ac:dyDescent="0.3">
      <c r="A95" s="28"/>
      <c r="B95" s="77"/>
      <c r="C95" s="1103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301"/>
      <c r="AG95" s="303"/>
      <c r="AH95" s="303"/>
    </row>
    <row r="96" spans="1:34" ht="15.75" customHeight="1" x14ac:dyDescent="0.3">
      <c r="A96" s="28"/>
      <c r="B96" s="77"/>
      <c r="C96" s="1103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34"/>
      <c r="Q96" s="31"/>
      <c r="R96" s="23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301"/>
      <c r="AG96" s="303"/>
      <c r="AH96" s="303"/>
    </row>
    <row r="97" spans="1:34" ht="15.75" customHeight="1" x14ac:dyDescent="0.3">
      <c r="A97" s="28"/>
      <c r="B97" s="77"/>
      <c r="C97" s="1103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34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301"/>
      <c r="AG97" s="303"/>
      <c r="AH97" s="303"/>
    </row>
    <row r="98" spans="1:34" ht="15.75" customHeight="1" x14ac:dyDescent="0.3">
      <c r="A98" s="28"/>
      <c r="B98" s="77"/>
      <c r="C98" s="1103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301"/>
      <c r="AG98" s="303"/>
      <c r="AH98" s="303"/>
    </row>
    <row r="99" spans="1:34" ht="15.75" customHeight="1" x14ac:dyDescent="0.3">
      <c r="A99" s="28"/>
      <c r="B99" s="77"/>
      <c r="C99" s="1103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301"/>
      <c r="AG99" s="303"/>
      <c r="AH99" s="303"/>
    </row>
    <row r="100" spans="1:34" ht="15.75" customHeight="1" x14ac:dyDescent="0.3">
      <c r="A100" s="28"/>
      <c r="B100" s="77"/>
      <c r="C100" s="1103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301"/>
      <c r="AG100" s="303"/>
      <c r="AH100" s="303"/>
    </row>
    <row r="101" spans="1:34" ht="15.75" customHeight="1" x14ac:dyDescent="0.3">
      <c r="A101" s="28"/>
      <c r="B101" s="77"/>
      <c r="C101" s="1103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301"/>
      <c r="AG101" s="303"/>
      <c r="AH101" s="303"/>
    </row>
    <row r="102" spans="1:34" ht="15.75" customHeight="1" x14ac:dyDescent="0.3">
      <c r="A102" s="28"/>
      <c r="B102" s="77"/>
      <c r="C102" s="1103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34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301"/>
      <c r="AG102" s="303"/>
      <c r="AH102" s="303"/>
    </row>
    <row r="103" spans="1:34" ht="15.75" customHeight="1" x14ac:dyDescent="0.3">
      <c r="A103" s="28"/>
      <c r="B103" s="77"/>
      <c r="C103" s="1103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34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301"/>
      <c r="AG103" s="303"/>
      <c r="AH103" s="303"/>
    </row>
    <row r="104" spans="1:34" ht="15.75" customHeight="1" x14ac:dyDescent="0.3">
      <c r="A104" s="28"/>
      <c r="B104" s="77"/>
      <c r="C104" s="1103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301"/>
      <c r="AG104" s="303"/>
      <c r="AH104" s="303"/>
    </row>
    <row r="105" spans="1:34" ht="15.75" customHeight="1" x14ac:dyDescent="0.3">
      <c r="A105" s="28"/>
      <c r="B105" s="77"/>
      <c r="C105" s="1103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301"/>
      <c r="AG105" s="303"/>
      <c r="AH105" s="303"/>
    </row>
    <row r="106" spans="1:34" ht="15.75" customHeight="1" x14ac:dyDescent="0.3">
      <c r="A106" s="28"/>
      <c r="B106" s="77"/>
      <c r="C106" s="1103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34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301"/>
      <c r="AG106" s="303"/>
      <c r="AH106" s="303"/>
    </row>
    <row r="107" spans="1:34" ht="15.75" customHeight="1" x14ac:dyDescent="0.3">
      <c r="A107" s="28"/>
      <c r="B107" s="77"/>
      <c r="C107" s="1103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34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301"/>
      <c r="AG107" s="303"/>
      <c r="AH107" s="303"/>
    </row>
    <row r="108" spans="1:34" ht="15.75" customHeight="1" x14ac:dyDescent="0.3">
      <c r="A108" s="28"/>
      <c r="B108" s="77"/>
      <c r="C108" s="1103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301"/>
      <c r="AG108" s="303"/>
      <c r="AH108" s="303"/>
    </row>
    <row r="109" spans="1:34" ht="15.75" customHeight="1" x14ac:dyDescent="0.3">
      <c r="A109" s="28"/>
      <c r="B109" s="77"/>
      <c r="C109" s="1103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301"/>
      <c r="AG109" s="303"/>
      <c r="AH109" s="303"/>
    </row>
    <row r="110" spans="1:34" ht="15.75" customHeight="1" x14ac:dyDescent="0.3">
      <c r="A110" s="28"/>
      <c r="B110" s="77"/>
      <c r="C110" s="1103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301"/>
      <c r="AG110" s="303"/>
      <c r="AH110" s="303"/>
    </row>
    <row r="111" spans="1:34" ht="15.75" customHeight="1" x14ac:dyDescent="0.3">
      <c r="A111" s="28"/>
      <c r="B111" s="77"/>
      <c r="C111" s="1103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301"/>
      <c r="AG111" s="303"/>
      <c r="AH111" s="303"/>
    </row>
    <row r="112" spans="1:34" ht="15.75" customHeight="1" x14ac:dyDescent="0.3">
      <c r="A112" s="28"/>
      <c r="B112" s="77"/>
      <c r="C112" s="1103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34"/>
      <c r="Q112" s="31"/>
      <c r="R112" s="23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301"/>
      <c r="AG112" s="303"/>
      <c r="AH112" s="303"/>
    </row>
    <row r="113" spans="1:34" ht="15.75" customHeight="1" x14ac:dyDescent="0.3">
      <c r="A113" s="28"/>
      <c r="B113" s="77"/>
      <c r="C113" s="1103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34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301"/>
      <c r="AG113" s="303"/>
      <c r="AH113" s="303"/>
    </row>
    <row r="114" spans="1:34" ht="15.75" customHeight="1" x14ac:dyDescent="0.3">
      <c r="A114" s="28"/>
      <c r="B114" s="77"/>
      <c r="C114" s="1103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301"/>
      <c r="AG114" s="303"/>
      <c r="AH114" s="303"/>
    </row>
    <row r="115" spans="1:34" ht="15.75" customHeight="1" x14ac:dyDescent="0.3">
      <c r="A115" s="28"/>
      <c r="B115" s="77"/>
      <c r="C115" s="1103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301"/>
      <c r="AG115" s="303"/>
      <c r="AH115" s="303"/>
    </row>
    <row r="116" spans="1:34" ht="15.75" customHeight="1" x14ac:dyDescent="0.3">
      <c r="A116" s="28"/>
      <c r="B116" s="77"/>
      <c r="C116" s="1103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34"/>
      <c r="Q116" s="31"/>
      <c r="R116" s="23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301"/>
      <c r="AG116" s="303"/>
      <c r="AH116" s="303"/>
    </row>
    <row r="117" spans="1:34" ht="15.75" customHeight="1" x14ac:dyDescent="0.3">
      <c r="A117" s="28"/>
      <c r="B117" s="77"/>
      <c r="C117" s="1103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34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301"/>
      <c r="AG117" s="303"/>
      <c r="AH117" s="303"/>
    </row>
    <row r="118" spans="1:34" ht="15.75" customHeight="1" x14ac:dyDescent="0.3">
      <c r="A118" s="28"/>
      <c r="B118" s="77"/>
      <c r="C118" s="1103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301"/>
      <c r="AG118" s="303"/>
      <c r="AH118" s="303"/>
    </row>
    <row r="119" spans="1:34" ht="15.75" customHeight="1" x14ac:dyDescent="0.3">
      <c r="A119" s="28"/>
      <c r="B119" s="77"/>
      <c r="C119" s="1103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301"/>
      <c r="AG119" s="303"/>
      <c r="AH119" s="303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39997558519241921"/>
  </sheetPr>
  <dimension ref="A1:AJ220"/>
  <sheetViews>
    <sheetView zoomScaleNormal="100" zoomScaleSheetLayoutView="115" workbookViewId="0">
      <pane ySplit="4" topLeftCell="A44" activePane="bottomLeft" state="frozen"/>
      <selection activeCell="G50" sqref="G50"/>
      <selection pane="bottomLeft" activeCell="L7" sqref="L7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08" t="str">
        <f>'DL1'!A1:D2</f>
        <v xml:space="preserve">TRƯỜNG CAO ĐẲNG
CƠ ĐIỆN XÂY DỰNG VIỆT XÔ 
</v>
      </c>
      <c r="B1" s="1108"/>
      <c r="C1" s="1108"/>
      <c r="D1" s="1108"/>
      <c r="E1" s="92"/>
      <c r="F1" s="92"/>
      <c r="G1" s="92"/>
      <c r="H1" s="1100" t="s">
        <v>579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108"/>
      <c r="B2" s="1108"/>
      <c r="C2" s="1108"/>
      <c r="D2" s="1108"/>
      <c r="E2" s="94"/>
      <c r="F2" s="95"/>
      <c r="G2" s="96"/>
      <c r="H2" s="1085" t="str">
        <f>'DL1'!H2:X2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93" t="s">
        <v>393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  <c r="AF3" s="1">
        <f>COUNT(A5:A203)*4+4</f>
        <v>72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7142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6525</v>
      </c>
      <c r="AG5" s="304" t="s">
        <v>5807</v>
      </c>
      <c r="AH5" s="304" t="str">
        <f>IFERROR(IF(AG5&lt;&gt;"",": "&amp;VLOOKUP(AG5,[3]mon!$A$1:$C$36145,2,0),""),"")</f>
        <v>: Chính trị</v>
      </c>
    </row>
    <row r="6" spans="1:36" ht="15.75" customHeight="1" x14ac:dyDescent="0.3">
      <c r="A6" s="107"/>
      <c r="B6" s="52" t="s">
        <v>844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4603</v>
      </c>
      <c r="AG6" s="305" t="s">
        <v>5808</v>
      </c>
      <c r="AH6" s="305" t="str">
        <f>IFERROR(IF(AG6&lt;&gt;"",": "&amp;VLOOKUP(AG6,[3]mon!$A$1:$C$36145,2,0),""),"")</f>
        <v>: Pháp luật</v>
      </c>
    </row>
    <row r="7" spans="1:36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 t="s">
        <v>4583</v>
      </c>
      <c r="AG7" s="305" t="s">
        <v>5810</v>
      </c>
      <c r="AH7" s="305" t="str">
        <f>IFERROR(IF(AG7&lt;&gt;"",": "&amp;VLOOKUP(AG7,[3]mon!$A$1:$C$36145,2,0),""),"")</f>
        <v>: Giáo dục quốc phòng - An ninh</v>
      </c>
    </row>
    <row r="8" spans="1:36" ht="15.75" customHeight="1" x14ac:dyDescent="0.3">
      <c r="A8" s="107"/>
      <c r="B8" s="52"/>
      <c r="C8" s="1046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7143</v>
      </c>
      <c r="C9" s="104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 t="str">
        <f>IFERROR(IF(AG9&lt;&gt;"",": "&amp;VLOOKUP(AG9,[3]mon!$A$1:$C$36145,2,0),""),"")</f>
        <v/>
      </c>
    </row>
    <row r="10" spans="1:36" ht="15.75" customHeight="1" x14ac:dyDescent="0.3">
      <c r="A10" s="107"/>
      <c r="B10" s="52" t="s">
        <v>844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"&amp;VLOOKUP(AG10,[3]mon!$A$1:$C$36145,2,0),""),"")</f>
        <v/>
      </c>
    </row>
    <row r="11" spans="1:36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9888</v>
      </c>
      <c r="C13" s="104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25" t="s">
        <v>4583</v>
      </c>
      <c r="Y13" s="26">
        <v>5</v>
      </c>
      <c r="Z13" s="26"/>
      <c r="AA13" s="111" t="s">
        <v>337</v>
      </c>
      <c r="AB13" s="25" t="s">
        <v>4583</v>
      </c>
      <c r="AC13" s="26">
        <v>5</v>
      </c>
      <c r="AD13" s="26"/>
      <c r="AE13" s="111" t="s">
        <v>337</v>
      </c>
      <c r="AF13" s="307" t="s">
        <v>4584</v>
      </c>
      <c r="AG13" s="304" t="s">
        <v>7688</v>
      </c>
      <c r="AH13" s="304" t="str">
        <f>IFERROR(IF(AG13&lt;&gt;"",": "&amp;VLOOKUP(AG13,[3]mon!$A$1:$C$36145,2,0),""),"")</f>
        <v>: Giáo dục thể chất</v>
      </c>
    </row>
    <row r="14" spans="1:36" ht="15.75" customHeight="1" x14ac:dyDescent="0.3">
      <c r="A14" s="107"/>
      <c r="B14" s="52" t="s">
        <v>842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"&amp;VLOOKUP(AG14,[3]mon!$A$1:$C$36145,2,0),""),"")</f>
        <v/>
      </c>
    </row>
    <row r="15" spans="1:36" ht="15.75" customHeight="1" x14ac:dyDescent="0.3">
      <c r="A15" s="107"/>
      <c r="B15" s="52"/>
      <c r="C15" s="1046" t="s">
        <v>1</v>
      </c>
      <c r="D15" s="25" t="s">
        <v>4583</v>
      </c>
      <c r="E15" s="26">
        <v>5</v>
      </c>
      <c r="F15" s="26"/>
      <c r="G15" s="111" t="s">
        <v>337</v>
      </c>
      <c r="H15" s="25" t="s">
        <v>4583</v>
      </c>
      <c r="I15" s="26">
        <v>5</v>
      </c>
      <c r="J15" s="26"/>
      <c r="K15" s="111" t="s">
        <v>337</v>
      </c>
      <c r="L15" s="25" t="s">
        <v>4583</v>
      </c>
      <c r="M15" s="26">
        <v>5</v>
      </c>
      <c r="N15" s="26"/>
      <c r="O15" s="111" t="s">
        <v>337</v>
      </c>
      <c r="P15" s="25" t="s">
        <v>4583</v>
      </c>
      <c r="Q15" s="26">
        <v>5</v>
      </c>
      <c r="R15" s="26"/>
      <c r="S15" s="111" t="s">
        <v>337</v>
      </c>
      <c r="T15" s="25" t="s">
        <v>4583</v>
      </c>
      <c r="U15" s="26">
        <v>5</v>
      </c>
      <c r="V15" s="26"/>
      <c r="W15" s="111" t="s">
        <v>337</v>
      </c>
      <c r="X15" s="25" t="s">
        <v>4583</v>
      </c>
      <c r="Y15" s="26">
        <v>5</v>
      </c>
      <c r="Z15" s="26"/>
      <c r="AA15" s="111" t="s">
        <v>337</v>
      </c>
      <c r="AB15" s="15" t="s">
        <v>4583</v>
      </c>
      <c r="AC15" s="18">
        <v>5</v>
      </c>
      <c r="AD15" s="18"/>
      <c r="AE15" s="114" t="s">
        <v>337</v>
      </c>
      <c r="AF15" s="308"/>
      <c r="AG15" s="305"/>
      <c r="AH15" s="305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0" t="s">
        <v>10161</v>
      </c>
      <c r="AC16" s="24"/>
      <c r="AD16" s="24"/>
      <c r="AE16" s="112"/>
      <c r="AF16" s="309"/>
      <c r="AG16" s="306"/>
      <c r="AH16" s="306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9889</v>
      </c>
      <c r="C17" s="1042" t="s">
        <v>0</v>
      </c>
      <c r="D17" s="15"/>
      <c r="E17" s="16"/>
      <c r="F17" s="16"/>
      <c r="G17" s="115"/>
      <c r="H17" s="15"/>
      <c r="I17" s="17"/>
      <c r="J17" s="18"/>
      <c r="K17" s="114"/>
      <c r="L17" s="18"/>
      <c r="M17" s="18"/>
      <c r="N17" s="18"/>
      <c r="O17" s="114"/>
      <c r="P17" s="15"/>
      <c r="Q17" s="17"/>
      <c r="R17" s="18"/>
      <c r="S17" s="114"/>
      <c r="T17" s="15"/>
      <c r="U17" s="18"/>
      <c r="V17" s="18"/>
      <c r="W17" s="114"/>
      <c r="X17" s="25" t="s">
        <v>4583</v>
      </c>
      <c r="Y17" s="26">
        <v>5</v>
      </c>
      <c r="Z17" s="26"/>
      <c r="AA17" s="111" t="s">
        <v>337</v>
      </c>
      <c r="AB17" s="25" t="s">
        <v>4583</v>
      </c>
      <c r="AC17" s="26">
        <v>5</v>
      </c>
      <c r="AD17" s="26"/>
      <c r="AE17" s="111" t="s">
        <v>337</v>
      </c>
      <c r="AF17" s="307" t="s">
        <v>4584</v>
      </c>
      <c r="AG17" s="304" t="s">
        <v>7688</v>
      </c>
      <c r="AH17" s="304" t="str">
        <f>IFERROR(IF(AG17&lt;&gt;"",": "&amp;VLOOKUP(AG17,[3]mon!$A$1:$C$36145,2,0),""),"")</f>
        <v>: Giáo dục thể chất</v>
      </c>
    </row>
    <row r="18" spans="1:34" ht="15.75" customHeight="1" x14ac:dyDescent="0.3">
      <c r="A18" s="107"/>
      <c r="B18" s="52" t="s">
        <v>842</v>
      </c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4"/>
      <c r="R18" s="24"/>
      <c r="S18" s="112"/>
      <c r="T18" s="20"/>
      <c r="U18" s="24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"&amp;VLOOKUP(AG18,[3]mon!$A$1:$C$36145,2,0),""),"")</f>
        <v/>
      </c>
    </row>
    <row r="19" spans="1:34" ht="15.75" customHeight="1" x14ac:dyDescent="0.3">
      <c r="A19" s="107"/>
      <c r="B19" s="52"/>
      <c r="C19" s="1046" t="s">
        <v>1</v>
      </c>
      <c r="D19" s="25" t="s">
        <v>4583</v>
      </c>
      <c r="E19" s="26">
        <v>5</v>
      </c>
      <c r="F19" s="26"/>
      <c r="G19" s="111" t="s">
        <v>337</v>
      </c>
      <c r="H19" s="25" t="s">
        <v>4583</v>
      </c>
      <c r="I19" s="26">
        <v>5</v>
      </c>
      <c r="J19" s="26"/>
      <c r="K19" s="111" t="s">
        <v>337</v>
      </c>
      <c r="L19" s="25" t="s">
        <v>4583</v>
      </c>
      <c r="M19" s="26">
        <v>5</v>
      </c>
      <c r="N19" s="26"/>
      <c r="O19" s="111" t="s">
        <v>337</v>
      </c>
      <c r="P19" s="25" t="s">
        <v>4583</v>
      </c>
      <c r="Q19" s="26">
        <v>5</v>
      </c>
      <c r="R19" s="26"/>
      <c r="S19" s="111" t="s">
        <v>337</v>
      </c>
      <c r="T19" s="25" t="s">
        <v>4583</v>
      </c>
      <c r="U19" s="26">
        <v>5</v>
      </c>
      <c r="V19" s="26"/>
      <c r="W19" s="111" t="s">
        <v>337</v>
      </c>
      <c r="X19" s="25" t="s">
        <v>4583</v>
      </c>
      <c r="Y19" s="26">
        <v>5</v>
      </c>
      <c r="Z19" s="26"/>
      <c r="AA19" s="111" t="s">
        <v>337</v>
      </c>
      <c r="AB19" s="15" t="s">
        <v>4583</v>
      </c>
      <c r="AC19" s="18">
        <v>5</v>
      </c>
      <c r="AD19" s="18"/>
      <c r="AE19" s="114" t="s">
        <v>337</v>
      </c>
      <c r="AF19" s="308"/>
      <c r="AG19" s="305"/>
      <c r="AH19" s="305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46"/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30"/>
      <c r="Q20" s="31"/>
      <c r="R20" s="32"/>
      <c r="S20" s="110"/>
      <c r="T20" s="25"/>
      <c r="U20" s="27"/>
      <c r="V20" s="27"/>
      <c r="W20" s="110"/>
      <c r="X20" s="25"/>
      <c r="Y20" s="33"/>
      <c r="Z20" s="33"/>
      <c r="AA20" s="116"/>
      <c r="AB20" s="20" t="s">
        <v>10161</v>
      </c>
      <c r="AC20" s="24"/>
      <c r="AD20" s="24"/>
      <c r="AE20" s="112"/>
      <c r="AF20" s="309"/>
      <c r="AG20" s="306"/>
      <c r="AH20" s="306" t="str">
        <f>IFERROR(IF(AG30&lt;&gt;"",": "&amp;VLOOKUP(AG30,[3]mon!$A$1:$C$36145,2,0),""),"")</f>
        <v/>
      </c>
    </row>
    <row r="21" spans="1:34" ht="15.75" customHeight="1" x14ac:dyDescent="0.3">
      <c r="A21" s="105">
        <v>5</v>
      </c>
      <c r="B21" s="51" t="s">
        <v>8285</v>
      </c>
      <c r="C21" s="1042" t="s">
        <v>0</v>
      </c>
      <c r="D21" s="15" t="s">
        <v>6837</v>
      </c>
      <c r="E21" s="16"/>
      <c r="F21" s="16"/>
      <c r="G21" s="115"/>
      <c r="H21" s="15" t="s">
        <v>6837</v>
      </c>
      <c r="I21" s="17"/>
      <c r="J21" s="18"/>
      <c r="K21" s="114"/>
      <c r="L21" s="15" t="s">
        <v>6837</v>
      </c>
      <c r="M21" s="18"/>
      <c r="N21" s="18"/>
      <c r="O21" s="114"/>
      <c r="P21" s="34" t="s">
        <v>6837</v>
      </c>
      <c r="Q21" s="35"/>
      <c r="R21" s="36"/>
      <c r="S21" s="114"/>
      <c r="T21" s="15" t="s">
        <v>6837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IFERROR(IF(AG21&lt;&gt;"",": "&amp;VLOOKUP(AG21,[3]mon!$A$1:$C$36145,2,0),""),"")</f>
        <v/>
      </c>
    </row>
    <row r="22" spans="1:34" ht="15.75" customHeight="1" x14ac:dyDescent="0.3">
      <c r="A22" s="107"/>
      <c r="B22" s="52" t="s">
        <v>412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4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"&amp;VLOOKUP(AG24,[3]mon!$A$1:$C$36145,2,0),""),"")</f>
        <v/>
      </c>
    </row>
    <row r="25" spans="1:34" ht="15.75" customHeight="1" x14ac:dyDescent="0.3">
      <c r="A25" s="105">
        <v>6</v>
      </c>
      <c r="B25" s="51" t="s">
        <v>8456</v>
      </c>
      <c r="C25" s="104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6549</v>
      </c>
      <c r="Y25" s="18">
        <v>4</v>
      </c>
      <c r="Z25" s="18"/>
      <c r="AA25" s="114" t="s">
        <v>257</v>
      </c>
      <c r="AB25" s="15"/>
      <c r="AC25" s="17"/>
      <c r="AD25" s="18"/>
      <c r="AE25" s="310"/>
      <c r="AF25" s="307" t="s">
        <v>6549</v>
      </c>
      <c r="AG25" s="304" t="s">
        <v>7705</v>
      </c>
      <c r="AH25" s="304" t="str">
        <f>IFERROR(IF(AG25&lt;&gt;"",": "&amp;VLOOKUP(AG25,[3]mon!$A$1:$C$36145,2,0),""),"")</f>
        <v>: Trát, láng cơ bản</v>
      </c>
    </row>
    <row r="26" spans="1:34" ht="15.75" customHeight="1" x14ac:dyDescent="0.3">
      <c r="A26" s="107"/>
      <c r="B26" s="52" t="s">
        <v>844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6549</v>
      </c>
      <c r="U27" s="28">
        <v>4</v>
      </c>
      <c r="V27" s="28"/>
      <c r="W27" s="110" t="s">
        <v>257</v>
      </c>
      <c r="X27" s="25" t="s">
        <v>6549</v>
      </c>
      <c r="Y27" s="28">
        <v>4</v>
      </c>
      <c r="Z27" s="28"/>
      <c r="AA27" s="110" t="s">
        <v>257</v>
      </c>
      <c r="AB27" s="25"/>
      <c r="AC27" s="27"/>
      <c r="AD27" s="28"/>
      <c r="AE27" s="312"/>
      <c r="AF27" s="308"/>
      <c r="AG27" s="305"/>
      <c r="AH27" s="305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46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8457</v>
      </c>
      <c r="C29" s="104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6549</v>
      </c>
      <c r="Y29" s="18">
        <v>4</v>
      </c>
      <c r="Z29" s="18"/>
      <c r="AA29" s="114" t="s">
        <v>237</v>
      </c>
      <c r="AB29" s="15"/>
      <c r="AC29" s="17"/>
      <c r="AD29" s="18"/>
      <c r="AE29" s="310"/>
      <c r="AF29" s="307" t="s">
        <v>6549</v>
      </c>
      <c r="AG29" s="304" t="s">
        <v>7705</v>
      </c>
      <c r="AH29" s="304" t="str">
        <f>IFERROR(IF(AG29&lt;&gt;"",": "&amp;VLOOKUP(AG29,[3]mon!$A$1:$C$36145,2,0),""),"")</f>
        <v>: Trát, láng cơ bản</v>
      </c>
    </row>
    <row r="30" spans="1:34" ht="15.75" customHeight="1" x14ac:dyDescent="0.3">
      <c r="A30" s="107"/>
      <c r="B30" s="52" t="s">
        <v>844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4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6549</v>
      </c>
      <c r="U31" s="28">
        <v>4</v>
      </c>
      <c r="V31" s="28"/>
      <c r="W31" s="110" t="s">
        <v>237</v>
      </c>
      <c r="X31" s="25" t="s">
        <v>6549</v>
      </c>
      <c r="Y31" s="28">
        <v>4</v>
      </c>
      <c r="Z31" s="28"/>
      <c r="AA31" s="110" t="s">
        <v>237</v>
      </c>
      <c r="AB31" s="25"/>
      <c r="AC31" s="27"/>
      <c r="AD31" s="28"/>
      <c r="AE31" s="312"/>
      <c r="AF31" s="308"/>
      <c r="AG31" s="305"/>
      <c r="AH31" s="305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46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8348</v>
      </c>
      <c r="C33" s="104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7129</v>
      </c>
      <c r="Y33" s="18">
        <v>4</v>
      </c>
      <c r="Z33" s="18"/>
      <c r="AA33" s="114" t="s">
        <v>246</v>
      </c>
      <c r="AB33" s="15"/>
      <c r="AC33" s="17"/>
      <c r="AD33" s="18"/>
      <c r="AE33" s="310"/>
      <c r="AF33" s="307" t="s">
        <v>6551</v>
      </c>
      <c r="AG33" s="304" t="s">
        <v>7769</v>
      </c>
      <c r="AH33" s="304" t="str">
        <f>IFERROR(IF(AG33&lt;&gt;"",": "&amp;VLOOKUP(AG33,[3]mon!$A$1:$C$36145,2,0),""),"")</f>
        <v>: Khai triển, lựa chọn ống, phụ kiện, thiết bị</v>
      </c>
    </row>
    <row r="34" spans="1:34" ht="15.75" customHeight="1" x14ac:dyDescent="0.3">
      <c r="A34" s="107"/>
      <c r="B34" s="52" t="s">
        <v>837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7129</v>
      </c>
      <c r="AG34" s="305" t="s">
        <v>7774</v>
      </c>
      <c r="AH34" s="305" t="str">
        <f>IFERROR(IF(AG34&lt;&gt;"",": "&amp;VLOOKUP(AG34,[3]mon!$A$1:$C$36145,2,0),""),"")</f>
        <v>: Thi công xây trát cơ bản</v>
      </c>
    </row>
    <row r="35" spans="1:34" ht="15.75" customHeight="1" x14ac:dyDescent="0.3">
      <c r="A35" s="107"/>
      <c r="B35" s="52"/>
      <c r="C35" s="104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6551</v>
      </c>
      <c r="U35" s="28">
        <v>2</v>
      </c>
      <c r="V35" s="28"/>
      <c r="W35" s="110" t="s">
        <v>6570</v>
      </c>
      <c r="X35" s="25" t="s">
        <v>7129</v>
      </c>
      <c r="Y35" s="28">
        <v>4</v>
      </c>
      <c r="Z35" s="28"/>
      <c r="AA35" s="110" t="s">
        <v>246</v>
      </c>
      <c r="AB35" s="25"/>
      <c r="AC35" s="27"/>
      <c r="AD35" s="28"/>
      <c r="AE35" s="312"/>
      <c r="AF35" s="308"/>
      <c r="AG35" s="305"/>
      <c r="AH35" s="305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47" t="s">
        <v>547</v>
      </c>
      <c r="D36" s="25" t="s">
        <v>6551</v>
      </c>
      <c r="E36" s="26">
        <v>2</v>
      </c>
      <c r="F36" s="26"/>
      <c r="G36" s="111" t="s">
        <v>246</v>
      </c>
      <c r="H36" s="25" t="s">
        <v>6551</v>
      </c>
      <c r="I36" s="28">
        <v>2</v>
      </c>
      <c r="J36" s="28"/>
      <c r="K36" s="110" t="s">
        <v>246</v>
      </c>
      <c r="L36" s="25" t="s">
        <v>6551</v>
      </c>
      <c r="M36" s="28">
        <v>2</v>
      </c>
      <c r="N36" s="28"/>
      <c r="O36" s="110" t="s">
        <v>246</v>
      </c>
      <c r="P36" s="25"/>
      <c r="Q36" s="27"/>
      <c r="R36" s="28"/>
      <c r="S36" s="110"/>
      <c r="T36" s="25" t="s">
        <v>4572</v>
      </c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8405</v>
      </c>
      <c r="C37" s="104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6549</v>
      </c>
      <c r="Y37" s="18">
        <v>4</v>
      </c>
      <c r="Z37" s="18"/>
      <c r="AA37" s="114" t="s">
        <v>232</v>
      </c>
      <c r="AB37" s="15"/>
      <c r="AC37" s="18"/>
      <c r="AD37" s="18"/>
      <c r="AE37" s="310"/>
      <c r="AF37" s="307" t="s">
        <v>6549</v>
      </c>
      <c r="AG37" s="304" t="s">
        <v>7767</v>
      </c>
      <c r="AH37" s="304" t="str">
        <f>IFERROR(IF(AG37&lt;&gt;"",": "&amp;VLOOKUP(AG37,[3]mon!$A$1:$C$36145,2,0),""),"")</f>
        <v>: Lắp mạch điện cơ bản</v>
      </c>
    </row>
    <row r="38" spans="1:34" ht="15.75" customHeight="1" x14ac:dyDescent="0.3">
      <c r="A38" s="107"/>
      <c r="B38" s="52" t="s">
        <v>844</v>
      </c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"&amp;VLOOKUP(AG38,[3]mon!$A$1:$C$36145,2,0),""),"")</f>
        <v/>
      </c>
    </row>
    <row r="39" spans="1:34" ht="15.75" customHeight="1" x14ac:dyDescent="0.3">
      <c r="A39" s="107"/>
      <c r="B39" s="52"/>
      <c r="C39" s="104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6549</v>
      </c>
      <c r="U39" s="28">
        <v>4</v>
      </c>
      <c r="V39" s="28"/>
      <c r="W39" s="110" t="s">
        <v>232</v>
      </c>
      <c r="X39" s="25" t="s">
        <v>6549</v>
      </c>
      <c r="Y39" s="28">
        <v>4</v>
      </c>
      <c r="Z39" s="28"/>
      <c r="AA39" s="110" t="s">
        <v>232</v>
      </c>
      <c r="AB39" s="25"/>
      <c r="AC39" s="27"/>
      <c r="AD39" s="28"/>
      <c r="AE39" s="312"/>
      <c r="AF39" s="308"/>
      <c r="AG39" s="305"/>
      <c r="AH39" s="305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46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8498</v>
      </c>
      <c r="C41" s="104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6545</v>
      </c>
      <c r="Y41" s="18">
        <v>4</v>
      </c>
      <c r="Z41" s="18"/>
      <c r="AA41" s="114" t="s">
        <v>269</v>
      </c>
      <c r="AB41" s="15"/>
      <c r="AC41" s="18"/>
      <c r="AD41" s="18"/>
      <c r="AE41" s="310"/>
      <c r="AF41" s="307" t="s">
        <v>6545</v>
      </c>
      <c r="AG41" s="304" t="s">
        <v>8904</v>
      </c>
      <c r="AH41" s="304" t="str">
        <f>IFERROR(IF(AG41&lt;&gt;"",": "&amp;VLOOKUP(AG41,[3]mon!$A$1:$C$36145,2,0),""),"")</f>
        <v/>
      </c>
    </row>
    <row r="42" spans="1:34" ht="15.75" customHeight="1" x14ac:dyDescent="0.3">
      <c r="A42" s="107"/>
      <c r="B42" s="52" t="s">
        <v>842</v>
      </c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"&amp;VLOOKUP(AG42,[3]mon!$A$1:$C$36145,2,0),""),"")</f>
        <v/>
      </c>
    </row>
    <row r="43" spans="1:34" ht="15.75" customHeight="1" x14ac:dyDescent="0.3">
      <c r="A43" s="107"/>
      <c r="B43" s="52"/>
      <c r="C43" s="104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 t="s">
        <v>6545</v>
      </c>
      <c r="Q43" s="27">
        <v>4</v>
      </c>
      <c r="R43" s="28"/>
      <c r="S43" s="110" t="s">
        <v>269</v>
      </c>
      <c r="T43" s="25" t="s">
        <v>6545</v>
      </c>
      <c r="U43" s="28">
        <v>4</v>
      </c>
      <c r="V43" s="28"/>
      <c r="W43" s="110" t="s">
        <v>269</v>
      </c>
      <c r="X43" s="25" t="s">
        <v>6545</v>
      </c>
      <c r="Y43" s="28">
        <v>4</v>
      </c>
      <c r="Z43" s="28"/>
      <c r="AA43" s="110" t="s">
        <v>269</v>
      </c>
      <c r="AB43" s="25"/>
      <c r="AC43" s="27"/>
      <c r="AD43" s="28"/>
      <c r="AE43" s="312"/>
      <c r="AF43" s="308"/>
      <c r="AG43" s="305"/>
      <c r="AH43" s="305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47" t="s">
        <v>547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8500</v>
      </c>
      <c r="C45" s="104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6551</v>
      </c>
      <c r="Y45" s="18">
        <v>4</v>
      </c>
      <c r="Z45" s="18"/>
      <c r="AA45" s="114" t="s">
        <v>280</v>
      </c>
      <c r="AB45" s="15"/>
      <c r="AC45" s="17"/>
      <c r="AD45" s="18"/>
      <c r="AE45" s="310"/>
      <c r="AF45" s="307" t="s">
        <v>6551</v>
      </c>
      <c r="AG45" s="304" t="s">
        <v>8909</v>
      </c>
      <c r="AH45" s="304" t="str">
        <f>IFERROR(IF(AG45&lt;&gt;"",": "&amp;VLOOKUP(AG45,[3]mon!$A$1:$C$36145,2,0),""),"")</f>
        <v/>
      </c>
    </row>
    <row r="46" spans="1:34" ht="15.75" customHeight="1" x14ac:dyDescent="0.3">
      <c r="A46" s="107"/>
      <c r="B46" s="52" t="s">
        <v>842</v>
      </c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"&amp;VLOOKUP(AG46,[3]mon!$A$1:$C$36145,2,0),""),"")</f>
        <v/>
      </c>
    </row>
    <row r="47" spans="1:34" ht="15.75" customHeight="1" x14ac:dyDescent="0.3">
      <c r="A47" s="107"/>
      <c r="B47" s="52"/>
      <c r="C47" s="1046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6551</v>
      </c>
      <c r="Q47" s="27">
        <v>4</v>
      </c>
      <c r="R47" s="28"/>
      <c r="S47" s="110" t="s">
        <v>280</v>
      </c>
      <c r="T47" s="25" t="s">
        <v>6551</v>
      </c>
      <c r="U47" s="28">
        <v>4</v>
      </c>
      <c r="V47" s="28"/>
      <c r="W47" s="110" t="s">
        <v>280</v>
      </c>
      <c r="X47" s="25" t="s">
        <v>6551</v>
      </c>
      <c r="Y47" s="28">
        <v>4</v>
      </c>
      <c r="Z47" s="28"/>
      <c r="AA47" s="110" t="s">
        <v>280</v>
      </c>
      <c r="AB47" s="25"/>
      <c r="AC47" s="27"/>
      <c r="AD47" s="28"/>
      <c r="AE47" s="312"/>
      <c r="AF47" s="308"/>
      <c r="AG47" s="305"/>
      <c r="AH47" s="305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46" t="s">
        <v>547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8499</v>
      </c>
      <c r="C49" s="1042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5473</v>
      </c>
      <c r="Y49" s="18">
        <v>5</v>
      </c>
      <c r="Z49" s="18"/>
      <c r="AA49" s="114" t="s">
        <v>219</v>
      </c>
      <c r="AB49" s="15"/>
      <c r="AC49" s="17"/>
      <c r="AD49" s="18"/>
      <c r="AE49" s="310"/>
      <c r="AF49" s="307" t="s">
        <v>5473</v>
      </c>
      <c r="AG49" s="304" t="s">
        <v>8893</v>
      </c>
      <c r="AH49" s="304" t="str">
        <f>IFERROR(IF(AG49&lt;&gt;"",": "&amp;VLOOKUP(AG49,mon!$A$1:$C$36132,2,0),""),"")</f>
        <v>: Tin học</v>
      </c>
    </row>
    <row r="50" spans="1:34" ht="15.75" customHeight="1" x14ac:dyDescent="0.3">
      <c r="A50" s="107"/>
      <c r="B50" s="52" t="s">
        <v>842</v>
      </c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"&amp;VLOOKUP(AG50,[3]mon!$A$1:$C$36145,2,0),""),"")</f>
        <v/>
      </c>
    </row>
    <row r="51" spans="1:34" ht="15.75" customHeight="1" x14ac:dyDescent="0.3">
      <c r="A51" s="107"/>
      <c r="B51" s="52"/>
      <c r="C51" s="1046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5473</v>
      </c>
      <c r="Q51" s="27">
        <v>5</v>
      </c>
      <c r="R51" s="28"/>
      <c r="S51" s="110" t="s">
        <v>219</v>
      </c>
      <c r="T51" s="25" t="s">
        <v>5473</v>
      </c>
      <c r="U51" s="28">
        <v>5</v>
      </c>
      <c r="V51" s="28"/>
      <c r="W51" s="110" t="s">
        <v>219</v>
      </c>
      <c r="X51" s="25" t="s">
        <v>5473</v>
      </c>
      <c r="Y51" s="28">
        <v>5</v>
      </c>
      <c r="Z51" s="28"/>
      <c r="AA51" s="110" t="s">
        <v>219</v>
      </c>
      <c r="AB51" s="25"/>
      <c r="AC51" s="27"/>
      <c r="AD51" s="28"/>
      <c r="AE51" s="312"/>
      <c r="AF51" s="308"/>
      <c r="AG51" s="305"/>
      <c r="AH51" s="305" t="str">
        <f>IFERROR(IF(AG51&lt;&gt;"",": "&amp;VLOOKUP(AG51,[3]mon!$A$1:$C$36145,2,0),""),"")</f>
        <v/>
      </c>
    </row>
    <row r="52" spans="1:34" ht="15.75" customHeight="1" x14ac:dyDescent="0.3">
      <c r="A52" s="107"/>
      <c r="B52" s="52"/>
      <c r="C52" s="1046" t="s">
        <v>547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"&amp;VLOOKUP(AG52,[3]mon!$A$1:$C$36145,2,0),""),"")</f>
        <v/>
      </c>
    </row>
    <row r="53" spans="1:34" ht="15.75" customHeight="1" x14ac:dyDescent="0.3">
      <c r="A53" s="105">
        <v>13</v>
      </c>
      <c r="B53" s="51" t="s">
        <v>8501</v>
      </c>
      <c r="C53" s="1042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5473</v>
      </c>
      <c r="Y53" s="18">
        <v>5</v>
      </c>
      <c r="Z53" s="18"/>
      <c r="AA53" s="114" t="s">
        <v>219</v>
      </c>
      <c r="AB53" s="15" t="s">
        <v>5473</v>
      </c>
      <c r="AC53" s="17">
        <v>5</v>
      </c>
      <c r="AD53" s="18"/>
      <c r="AE53" s="310" t="s">
        <v>219</v>
      </c>
      <c r="AF53" s="307" t="s">
        <v>5473</v>
      </c>
      <c r="AG53" s="304" t="s">
        <v>8893</v>
      </c>
      <c r="AH53" s="304" t="str">
        <f>IFERROR(IF(AG53&lt;&gt;"",": "&amp;VLOOKUP(AG53,mon!$A$1:$C$36132,2,0),""),"")</f>
        <v>: Tin học</v>
      </c>
    </row>
    <row r="54" spans="1:34" ht="15.75" customHeight="1" x14ac:dyDescent="0.3">
      <c r="A54" s="107"/>
      <c r="B54" s="52" t="s">
        <v>842</v>
      </c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 t="s">
        <v>4572</v>
      </c>
      <c r="AC54" s="22"/>
      <c r="AD54" s="22"/>
      <c r="AE54" s="311"/>
      <c r="AF54" s="308"/>
      <c r="AG54" s="305"/>
      <c r="AH54" s="305" t="str">
        <f>IFERROR(IF(AG54&lt;&gt;"",": "&amp;VLOOKUP(AG54,[3]mon!$A$1:$C$36145,2,0),""),"")</f>
        <v/>
      </c>
    </row>
    <row r="55" spans="1:34" ht="15.75" customHeight="1" x14ac:dyDescent="0.3">
      <c r="A55" s="107"/>
      <c r="B55" s="52"/>
      <c r="C55" s="1046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5473</v>
      </c>
      <c r="Q55" s="31">
        <v>5</v>
      </c>
      <c r="R55" s="28"/>
      <c r="S55" s="110" t="s">
        <v>219</v>
      </c>
      <c r="T55" s="25" t="s">
        <v>5473</v>
      </c>
      <c r="U55" s="28">
        <v>5</v>
      </c>
      <c r="V55" s="28"/>
      <c r="W55" s="110" t="s">
        <v>219</v>
      </c>
      <c r="X55" s="25" t="s">
        <v>5473</v>
      </c>
      <c r="Y55" s="28">
        <v>5</v>
      </c>
      <c r="Z55" s="28"/>
      <c r="AA55" s="110" t="s">
        <v>219</v>
      </c>
      <c r="AB55" s="25"/>
      <c r="AC55" s="27"/>
      <c r="AD55" s="28"/>
      <c r="AE55" s="312"/>
      <c r="AF55" s="308"/>
      <c r="AG55" s="305"/>
      <c r="AH55" s="305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46" t="s">
        <v>547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"&amp;VLOOKUP(AG56,[3]mon!$A$1:$C$36145,2,0),""),"")</f>
        <v/>
      </c>
    </row>
    <row r="57" spans="1:34" ht="15.75" customHeight="1" x14ac:dyDescent="0.3">
      <c r="A57" s="105">
        <v>14</v>
      </c>
      <c r="B57" s="51" t="s">
        <v>9954</v>
      </c>
      <c r="C57" s="1042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6559</v>
      </c>
      <c r="Y57" s="18">
        <v>4</v>
      </c>
      <c r="Z57" s="18"/>
      <c r="AA57" s="114" t="s">
        <v>270</v>
      </c>
      <c r="AB57" s="15"/>
      <c r="AC57" s="17"/>
      <c r="AD57" s="18"/>
      <c r="AE57" s="310"/>
      <c r="AF57" s="307" t="s">
        <v>6559</v>
      </c>
      <c r="AG57" s="304" t="s">
        <v>8902</v>
      </c>
      <c r="AH57" s="304" t="str">
        <f>IFERROR(IF(AG57&lt;&gt;"",": "&amp;VLOOKUP(AG57,mon!$A$1:$C$36132,2,0),""),"")</f>
        <v>: Tiên lượng</v>
      </c>
    </row>
    <row r="58" spans="1:34" ht="15.75" customHeight="1" x14ac:dyDescent="0.3">
      <c r="A58" s="107"/>
      <c r="B58" s="52" t="s">
        <v>844</v>
      </c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"&amp;VLOOKUP(AG58,[3]mon!$A$1:$C$36145,2,0),""),"")</f>
        <v/>
      </c>
    </row>
    <row r="59" spans="1:34" ht="15.75" customHeight="1" x14ac:dyDescent="0.3">
      <c r="A59" s="107"/>
      <c r="B59" s="52"/>
      <c r="C59" s="104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6559</v>
      </c>
      <c r="U59" s="28">
        <v>4</v>
      </c>
      <c r="V59" s="28"/>
      <c r="W59" s="110" t="s">
        <v>270</v>
      </c>
      <c r="X59" s="25" t="s">
        <v>6559</v>
      </c>
      <c r="Y59" s="28">
        <v>4</v>
      </c>
      <c r="Z59" s="28"/>
      <c r="AA59" s="110" t="s">
        <v>270</v>
      </c>
      <c r="AB59" s="25"/>
      <c r="AC59" s="27"/>
      <c r="AD59" s="28"/>
      <c r="AE59" s="312"/>
      <c r="AF59" s="308"/>
      <c r="AG59" s="305"/>
      <c r="AH59" s="305" t="str">
        <f>IFERROR(IF(AG59&lt;&gt;"",": "&amp;VLOOKUP(AG59,[3]mon!$A$1:$C$36145,2,0),""),"")</f>
        <v/>
      </c>
    </row>
    <row r="60" spans="1:34" ht="15.75" customHeight="1" x14ac:dyDescent="0.3">
      <c r="A60" s="107"/>
      <c r="B60" s="52"/>
      <c r="C60" s="1046" t="s">
        <v>547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 t="s">
        <v>4572</v>
      </c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"&amp;VLOOKUP(AG60,[3]mon!$A$1:$C$36145,2,0),""),"")</f>
        <v/>
      </c>
    </row>
    <row r="61" spans="1:34" ht="15.75" customHeight="1" x14ac:dyDescent="0.3">
      <c r="A61" s="105">
        <v>15</v>
      </c>
      <c r="B61" s="51" t="s">
        <v>9890</v>
      </c>
      <c r="C61" s="1042" t="s">
        <v>0</v>
      </c>
      <c r="D61" s="15" t="s">
        <v>6540</v>
      </c>
      <c r="E61" s="16">
        <v>5</v>
      </c>
      <c r="F61" s="16"/>
      <c r="G61" s="115" t="s">
        <v>259</v>
      </c>
      <c r="H61" s="15" t="s">
        <v>6540</v>
      </c>
      <c r="I61" s="17">
        <v>5</v>
      </c>
      <c r="J61" s="18"/>
      <c r="K61" s="114" t="s">
        <v>259</v>
      </c>
      <c r="L61" s="15" t="s">
        <v>7129</v>
      </c>
      <c r="M61" s="18">
        <v>4</v>
      </c>
      <c r="N61" s="18"/>
      <c r="O61" s="114" t="s">
        <v>259</v>
      </c>
      <c r="P61" s="34" t="s">
        <v>7129</v>
      </c>
      <c r="Q61" s="35">
        <v>4</v>
      </c>
      <c r="R61" s="36"/>
      <c r="S61" s="114" t="s">
        <v>259</v>
      </c>
      <c r="T61" s="15" t="s">
        <v>7129</v>
      </c>
      <c r="U61" s="18">
        <v>4</v>
      </c>
      <c r="V61" s="18"/>
      <c r="W61" s="114" t="s">
        <v>259</v>
      </c>
      <c r="X61" s="18" t="s">
        <v>7129</v>
      </c>
      <c r="Y61" s="18">
        <v>4</v>
      </c>
      <c r="Z61" s="18"/>
      <c r="AA61" s="114" t="s">
        <v>259</v>
      </c>
      <c r="AB61" s="15"/>
      <c r="AC61" s="17"/>
      <c r="AD61" s="18"/>
      <c r="AE61" s="310"/>
      <c r="AF61" s="307" t="s">
        <v>6540</v>
      </c>
      <c r="AG61" s="304" t="s">
        <v>8960</v>
      </c>
      <c r="AH61" s="304" t="str">
        <f>IFERROR(IF(AG61&lt;&gt;"",": "&amp;VLOOKUP(AG61,mon!$A$1:$C$36132,2,0),""),"")</f>
        <v>: Kỹ thuật đo đạc( trắc địa)</v>
      </c>
    </row>
    <row r="62" spans="1:34" ht="15.75" customHeight="1" x14ac:dyDescent="0.3">
      <c r="A62" s="107"/>
      <c r="B62" s="52" t="s">
        <v>9891</v>
      </c>
      <c r="C62" s="1043"/>
      <c r="D62" s="20"/>
      <c r="E62" s="21"/>
      <c r="F62" s="21"/>
      <c r="G62" s="113"/>
      <c r="H62" s="20" t="s">
        <v>4572</v>
      </c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7129</v>
      </c>
      <c r="AG62" s="305" t="s">
        <v>8974</v>
      </c>
      <c r="AH62" s="305" t="str">
        <f>IFERROR(IF(AG62&lt;&gt;"",": "&amp;VLOOKUP(AG62,[3]mon!$A$1:$C$36145,2,0),""),"")</f>
        <v/>
      </c>
    </row>
    <row r="63" spans="1:34" ht="15.75" customHeight="1" x14ac:dyDescent="0.3">
      <c r="A63" s="107"/>
      <c r="B63" s="52"/>
      <c r="C63" s="104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 t="s">
        <v>7129</v>
      </c>
      <c r="Y63" s="28">
        <v>4</v>
      </c>
      <c r="Z63" s="28"/>
      <c r="AA63" s="110" t="s">
        <v>259</v>
      </c>
      <c r="AB63" s="25"/>
      <c r="AC63" s="27"/>
      <c r="AD63" s="28"/>
      <c r="AE63" s="312"/>
      <c r="AF63" s="308"/>
      <c r="AG63" s="305"/>
      <c r="AH63" s="305" t="str">
        <f>IFERROR(IF(AG63&lt;&gt;"",": "&amp;VLOOKUP(AG63,[3]mon!$A$1:$C$36145,2,0),""),"")</f>
        <v/>
      </c>
    </row>
    <row r="64" spans="1:34" ht="15.75" customHeight="1" x14ac:dyDescent="0.3">
      <c r="A64" s="107"/>
      <c r="B64" s="52"/>
      <c r="C64" s="1046" t="s">
        <v>547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"&amp;VLOOKUP(AG64,[3]mon!$A$1:$C$36145,2,0),""),"")</f>
        <v/>
      </c>
    </row>
    <row r="65" spans="1:34" ht="15.75" customHeight="1" x14ac:dyDescent="0.3">
      <c r="A65" s="105">
        <v>16</v>
      </c>
      <c r="B65" s="51" t="s">
        <v>9960</v>
      </c>
      <c r="C65" s="104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7000</v>
      </c>
      <c r="Y65" s="18">
        <v>4</v>
      </c>
      <c r="Z65" s="18"/>
      <c r="AA65" s="114" t="s">
        <v>229</v>
      </c>
      <c r="AB65" s="15"/>
      <c r="AC65" s="17"/>
      <c r="AD65" s="18"/>
      <c r="AE65" s="310"/>
      <c r="AF65" s="307" t="s">
        <v>7000</v>
      </c>
      <c r="AG65" s="304" t="s">
        <v>8963</v>
      </c>
      <c r="AH65" s="304" t="str">
        <f>IFERROR(IF(AG65&lt;&gt;"",": "&amp;VLOOKUP(AG65,mon!$A$1:$C$36132,2,0),""),"")</f>
        <v>: Sử dụng dụng cụ thiết bị nghề Điện nước</v>
      </c>
    </row>
    <row r="66" spans="1:34" ht="15.75" customHeight="1" x14ac:dyDescent="0.3">
      <c r="A66" s="107"/>
      <c r="B66" s="52" t="s">
        <v>844</v>
      </c>
      <c r="C66" s="104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"&amp;VLOOKUP(AG66,[3]mon!$A$1:$C$36145,2,0),""),"")</f>
        <v/>
      </c>
    </row>
    <row r="67" spans="1:34" ht="15.75" customHeight="1" x14ac:dyDescent="0.3">
      <c r="A67" s="107"/>
      <c r="B67" s="52"/>
      <c r="C67" s="1046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7000</v>
      </c>
      <c r="U67" s="28">
        <v>4</v>
      </c>
      <c r="V67" s="28"/>
      <c r="W67" s="110" t="s">
        <v>229</v>
      </c>
      <c r="X67" s="25" t="s">
        <v>7000</v>
      </c>
      <c r="Y67" s="28">
        <v>4</v>
      </c>
      <c r="Z67" s="28"/>
      <c r="AA67" s="110" t="s">
        <v>229</v>
      </c>
      <c r="AB67" s="25"/>
      <c r="AC67" s="27"/>
      <c r="AD67" s="28"/>
      <c r="AE67" s="312"/>
      <c r="AF67" s="308"/>
      <c r="AG67" s="305"/>
      <c r="AH67" s="305" t="str">
        <f>IFERROR(IF(AG67&lt;&gt;"",": "&amp;VLOOKUP(AG67,[3]mon!$A$1:$C$36145,2,0),""),"")</f>
        <v/>
      </c>
    </row>
    <row r="68" spans="1:34" ht="15.75" customHeight="1" x14ac:dyDescent="0.3">
      <c r="A68" s="107"/>
      <c r="B68" s="52"/>
      <c r="C68" s="1046" t="s">
        <v>547</v>
      </c>
      <c r="D68" s="25"/>
      <c r="E68" s="26"/>
      <c r="F68" s="26"/>
      <c r="G68" s="111"/>
      <c r="H68" s="25" t="s">
        <v>7000</v>
      </c>
      <c r="I68" s="28">
        <v>2</v>
      </c>
      <c r="J68" s="28"/>
      <c r="K68" s="110" t="s">
        <v>229</v>
      </c>
      <c r="L68" s="25" t="s">
        <v>7000</v>
      </c>
      <c r="M68" s="28">
        <v>2</v>
      </c>
      <c r="N68" s="28"/>
      <c r="O68" s="110" t="s">
        <v>229</v>
      </c>
      <c r="P68" s="30" t="s">
        <v>7000</v>
      </c>
      <c r="Q68" s="31">
        <v>2</v>
      </c>
      <c r="R68" s="32"/>
      <c r="S68" s="110" t="s">
        <v>229</v>
      </c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"&amp;VLOOKUP(AG68,[3]mon!$A$1:$C$36145,2,0),""),"")</f>
        <v/>
      </c>
    </row>
    <row r="69" spans="1:34" ht="15.75" customHeight="1" x14ac:dyDescent="0.3">
      <c r="A69" s="105">
        <v>17</v>
      </c>
      <c r="B69" s="51" t="s">
        <v>10105</v>
      </c>
      <c r="C69" s="1042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6531</v>
      </c>
      <c r="Y69" s="18">
        <v>5</v>
      </c>
      <c r="Z69" s="18"/>
      <c r="AA69" s="114" t="s">
        <v>273</v>
      </c>
      <c r="AB69" s="15"/>
      <c r="AC69" s="17"/>
      <c r="AD69" s="18"/>
      <c r="AE69" s="310"/>
      <c r="AF69" s="307" t="s">
        <v>6531</v>
      </c>
      <c r="AG69" s="304" t="s">
        <v>10146</v>
      </c>
      <c r="AH69" s="304" t="str">
        <f>IFERROR(IF(AG69&lt;&gt;"",": "&amp;VLOOKUP(AG69,mon!$A$1:$C$36132,2,0),""),"")</f>
        <v/>
      </c>
    </row>
    <row r="70" spans="1:34" ht="15.75" customHeight="1" x14ac:dyDescent="0.3">
      <c r="A70" s="107"/>
      <c r="B70" s="52" t="s">
        <v>10162</v>
      </c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"&amp;VLOOKUP(AG70,[3]mon!$A$1:$C$36145,2,0),""),"")</f>
        <v/>
      </c>
    </row>
    <row r="71" spans="1:34" ht="15.75" customHeight="1" x14ac:dyDescent="0.3">
      <c r="A71" s="107"/>
      <c r="B71" s="52"/>
      <c r="C71" s="1046" t="s">
        <v>1</v>
      </c>
      <c r="D71" s="25" t="s">
        <v>6531</v>
      </c>
      <c r="E71" s="26">
        <v>5</v>
      </c>
      <c r="F71" s="26"/>
      <c r="G71" s="111" t="s">
        <v>273</v>
      </c>
      <c r="H71" s="25" t="s">
        <v>6531</v>
      </c>
      <c r="I71" s="27">
        <v>5</v>
      </c>
      <c r="J71" s="28"/>
      <c r="K71" s="110" t="s">
        <v>273</v>
      </c>
      <c r="L71" s="25" t="s">
        <v>6531</v>
      </c>
      <c r="M71" s="28">
        <v>5</v>
      </c>
      <c r="N71" s="28"/>
      <c r="O71" s="110" t="s">
        <v>273</v>
      </c>
      <c r="P71" s="30" t="s">
        <v>6531</v>
      </c>
      <c r="Q71" s="31">
        <v>5</v>
      </c>
      <c r="R71" s="28"/>
      <c r="S71" s="110" t="s">
        <v>273</v>
      </c>
      <c r="T71" s="25" t="s">
        <v>6531</v>
      </c>
      <c r="U71" s="28">
        <v>5</v>
      </c>
      <c r="V71" s="28"/>
      <c r="W71" s="110" t="s">
        <v>273</v>
      </c>
      <c r="X71" s="25" t="s">
        <v>6531</v>
      </c>
      <c r="Y71" s="28">
        <v>5</v>
      </c>
      <c r="Z71" s="28"/>
      <c r="AA71" s="110" t="s">
        <v>273</v>
      </c>
      <c r="AB71" s="25"/>
      <c r="AC71" s="27"/>
      <c r="AD71" s="28"/>
      <c r="AE71" s="312"/>
      <c r="AF71" s="308"/>
      <c r="AG71" s="305"/>
      <c r="AH71" s="305" t="str">
        <f>IFERROR(IF(AG71&lt;&gt;"",": "&amp;VLOOKUP(AG71,[3]mon!$A$1:$C$36145,2,0),""),"")</f>
        <v/>
      </c>
    </row>
    <row r="72" spans="1:34" ht="15.75" customHeight="1" x14ac:dyDescent="0.3">
      <c r="A72" s="107"/>
      <c r="B72" s="52"/>
      <c r="C72" s="1046" t="s">
        <v>547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"&amp;VLOOKUP(AG72,[3]mon!$A$1:$C$36145,2,0),""),"")</f>
        <v/>
      </c>
    </row>
    <row r="73" spans="1:34" ht="15.75" customHeight="1" x14ac:dyDescent="0.3">
      <c r="A73" s="542"/>
      <c r="B73" s="542"/>
      <c r="C73" s="542"/>
      <c r="D73" s="542" t="s">
        <v>6570</v>
      </c>
      <c r="E73" s="542" t="s">
        <v>5556</v>
      </c>
      <c r="F73" s="542"/>
      <c r="G73" s="542"/>
      <c r="H73" s="542" t="s">
        <v>219</v>
      </c>
      <c r="I73" s="542" t="s">
        <v>5561</v>
      </c>
      <c r="J73" s="542"/>
      <c r="K73" s="542"/>
      <c r="L73" s="542" t="s">
        <v>8304</v>
      </c>
      <c r="M73" s="542" t="s">
        <v>558</v>
      </c>
      <c r="N73" s="542"/>
      <c r="O73" s="542"/>
      <c r="P73" s="542" t="s">
        <v>337</v>
      </c>
      <c r="Q73" s="542" t="s">
        <v>5568</v>
      </c>
      <c r="R73" s="542"/>
      <c r="S73" s="542"/>
      <c r="T73" s="542" t="s">
        <v>332</v>
      </c>
      <c r="U73" s="542" t="s">
        <v>395</v>
      </c>
      <c r="V73" s="542"/>
      <c r="W73" s="542"/>
      <c r="X73" s="542" t="s">
        <v>229</v>
      </c>
      <c r="Y73" s="542" t="s">
        <v>5593</v>
      </c>
      <c r="Z73" s="542"/>
      <c r="AA73" s="542"/>
      <c r="AB73" s="542"/>
      <c r="AC73" s="542"/>
      <c r="AD73" s="542"/>
      <c r="AE73" s="542"/>
    </row>
    <row r="74" spans="1:34" ht="15.75" customHeight="1" x14ac:dyDescent="0.3">
      <c r="A74" s="542"/>
      <c r="B74" s="542"/>
      <c r="C74" s="542"/>
      <c r="D74" s="542" t="s">
        <v>232</v>
      </c>
      <c r="E74" s="542" t="s">
        <v>588</v>
      </c>
      <c r="F74" s="542"/>
      <c r="G74" s="542"/>
      <c r="H74" s="542" t="s">
        <v>237</v>
      </c>
      <c r="I74" s="542" t="s">
        <v>5590</v>
      </c>
      <c r="J74" s="542"/>
      <c r="K74" s="542"/>
      <c r="L74" s="542" t="s">
        <v>246</v>
      </c>
      <c r="M74" s="542" t="s">
        <v>5595</v>
      </c>
      <c r="N74" s="542"/>
      <c r="O74" s="542"/>
      <c r="P74" s="542" t="s">
        <v>257</v>
      </c>
      <c r="Q74" s="542" t="s">
        <v>4576</v>
      </c>
      <c r="R74" s="542"/>
      <c r="S74" s="542"/>
      <c r="T74" s="542" t="s">
        <v>259</v>
      </c>
      <c r="U74" s="542" t="s">
        <v>5553</v>
      </c>
      <c r="V74" s="542"/>
      <c r="W74" s="542"/>
      <c r="X74" s="542" t="s">
        <v>269</v>
      </c>
      <c r="Y74" s="542" t="s">
        <v>5597</v>
      </c>
      <c r="Z74" s="542"/>
      <c r="AA74" s="542"/>
      <c r="AB74" s="542"/>
      <c r="AC74" s="542"/>
      <c r="AD74" s="542"/>
      <c r="AE74" s="542"/>
    </row>
    <row r="75" spans="1:34" ht="15.75" customHeight="1" x14ac:dyDescent="0.3">
      <c r="A75" s="542"/>
      <c r="B75" s="542"/>
      <c r="C75" s="542"/>
      <c r="D75" s="542" t="s">
        <v>270</v>
      </c>
      <c r="E75" s="542" t="s">
        <v>135</v>
      </c>
      <c r="F75" s="542"/>
      <c r="G75" s="542"/>
      <c r="H75" s="542" t="s">
        <v>273</v>
      </c>
      <c r="I75" s="542" t="s">
        <v>5598</v>
      </c>
      <c r="J75" s="542"/>
      <c r="K75" s="542"/>
      <c r="L75" s="542" t="s">
        <v>280</v>
      </c>
      <c r="M75" s="542" t="s">
        <v>5599</v>
      </c>
      <c r="N75" s="542"/>
      <c r="O75" s="542"/>
      <c r="P75" s="542" t="s">
        <v>273</v>
      </c>
      <c r="Q75" s="542" t="s">
        <v>5598</v>
      </c>
      <c r="R75" s="542"/>
      <c r="S75" s="542"/>
      <c r="T75" s="542" t="s">
        <v>280</v>
      </c>
      <c r="U75" s="542" t="s">
        <v>5599</v>
      </c>
      <c r="V75" s="542"/>
      <c r="W75" s="542"/>
      <c r="X75" s="542"/>
      <c r="Y75" s="542"/>
      <c r="Z75" s="542"/>
      <c r="AA75" s="542"/>
      <c r="AB75" s="542"/>
      <c r="AC75" s="542"/>
      <c r="AD75" s="542"/>
      <c r="AE75" s="542"/>
    </row>
    <row r="76" spans="1:34" ht="15.75" customHeight="1" x14ac:dyDescent="0.3">
      <c r="A76" s="542"/>
      <c r="B76" s="542"/>
      <c r="C76" s="542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2"/>
      <c r="T76" s="542"/>
      <c r="U76" s="542"/>
      <c r="V76" s="542"/>
      <c r="W76" s="542"/>
      <c r="X76" s="542"/>
      <c r="Y76" s="542"/>
      <c r="Z76" s="542"/>
      <c r="AA76" s="542"/>
      <c r="AB76" s="542"/>
      <c r="AC76" s="542"/>
      <c r="AD76" s="542"/>
      <c r="AE76" s="542"/>
    </row>
    <row r="77" spans="1:34" ht="15.75" customHeight="1" x14ac:dyDescent="0.3">
      <c r="A77" s="542"/>
      <c r="B77" s="542"/>
      <c r="C77" s="542"/>
      <c r="D77" s="542"/>
      <c r="E77" s="542"/>
      <c r="F77" s="542"/>
      <c r="G77" s="542"/>
      <c r="H77" s="542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2"/>
      <c r="T77" s="542"/>
      <c r="U77" s="542"/>
      <c r="V77" s="542"/>
      <c r="W77" s="542"/>
      <c r="X77" s="542"/>
      <c r="Y77" s="542"/>
      <c r="Z77" s="542"/>
      <c r="AA77" s="542"/>
      <c r="AB77" s="542"/>
      <c r="AC77" s="542"/>
      <c r="AD77" s="542"/>
      <c r="AE77" s="542"/>
    </row>
    <row r="219" spans="3:28" ht="15.75" customHeight="1" x14ac:dyDescent="0.3">
      <c r="C219" s="1" t="s">
        <v>346</v>
      </c>
      <c r="D219" s="1" t="s">
        <v>397</v>
      </c>
      <c r="G219" s="1" t="s">
        <v>712</v>
      </c>
      <c r="H219" s="1" t="s">
        <v>756</v>
      </c>
      <c r="K219" s="1" t="s">
        <v>232</v>
      </c>
      <c r="L219" s="1" t="s">
        <v>56</v>
      </c>
      <c r="O219" s="1" t="s">
        <v>234</v>
      </c>
      <c r="P219" s="1" t="s">
        <v>233</v>
      </c>
      <c r="S219" s="1" t="s">
        <v>242</v>
      </c>
      <c r="T219" s="1" t="s">
        <v>241</v>
      </c>
      <c r="W219" s="1" t="s">
        <v>259</v>
      </c>
      <c r="X219" s="1" t="s">
        <v>74</v>
      </c>
      <c r="AA219" s="1" t="s">
        <v>263</v>
      </c>
      <c r="AB219" s="1" t="s">
        <v>262</v>
      </c>
    </row>
    <row r="220" spans="3:28" ht="15.75" customHeight="1" x14ac:dyDescent="0.3">
      <c r="C220" s="1" t="s">
        <v>267</v>
      </c>
      <c r="D220" s="1" t="s">
        <v>266</v>
      </c>
      <c r="G220" s="1" t="s">
        <v>269</v>
      </c>
      <c r="H220" s="1" t="s">
        <v>268</v>
      </c>
      <c r="K220" s="1" t="s">
        <v>270</v>
      </c>
      <c r="L220" s="1" t="s">
        <v>135</v>
      </c>
      <c r="O220" s="1" t="s">
        <v>273</v>
      </c>
      <c r="P220" s="1" t="s">
        <v>272</v>
      </c>
      <c r="S220" s="1" t="s">
        <v>275</v>
      </c>
      <c r="T220" s="1" t="s">
        <v>87</v>
      </c>
      <c r="W220" s="1" t="s">
        <v>278</v>
      </c>
      <c r="X220" s="1" t="s">
        <v>277</v>
      </c>
      <c r="AA220" s="1" t="s">
        <v>280</v>
      </c>
      <c r="AB220" s="1" t="s">
        <v>5612</v>
      </c>
    </row>
  </sheetData>
  <mergeCells count="46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65:C66"/>
    <mergeCell ref="C67:C68"/>
    <mergeCell ref="C69:C70"/>
    <mergeCell ref="C71:C72"/>
    <mergeCell ref="C55:C56"/>
    <mergeCell ref="C57:C58"/>
    <mergeCell ref="C59:C60"/>
    <mergeCell ref="C61:C62"/>
    <mergeCell ref="C63:C6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M840"/>
  <sheetViews>
    <sheetView topLeftCell="A708" zoomScale="115" zoomScaleNormal="115" workbookViewId="0">
      <selection activeCell="A717" sqref="A717:AE75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15" t="str">
        <f>'DL1'!A1:D2</f>
        <v xml:space="preserve">TRƯỜNG CAO ĐẲNG
CƠ ĐIỆN XÂY DỰNG VIỆT XÔ 
</v>
      </c>
      <c r="B1" s="1115"/>
      <c r="C1" s="1115"/>
      <c r="D1" s="1115"/>
      <c r="E1" s="12"/>
      <c r="F1" s="12"/>
      <c r="G1" s="12"/>
      <c r="H1" s="1081" t="s">
        <v>566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3"/>
      <c r="Z1" s="13"/>
      <c r="AA1" s="83" t="s">
        <v>9879</v>
      </c>
    </row>
    <row r="2" spans="1:39" ht="15.75" customHeight="1" x14ac:dyDescent="0.3">
      <c r="A2" s="1115"/>
      <c r="B2" s="1115"/>
      <c r="C2" s="1115"/>
      <c r="D2" s="1115"/>
      <c r="E2" s="6"/>
      <c r="F2" s="7"/>
      <c r="G2" s="8"/>
      <c r="H2" s="1085" t="str">
        <f>'DL1'!H2:X2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374" t="s">
        <v>7163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52"/>
      <c r="D4" s="1112" t="s">
        <v>20</v>
      </c>
      <c r="E4" s="1113"/>
      <c r="F4" s="1113"/>
      <c r="G4" s="1114"/>
      <c r="H4" s="1112" t="s">
        <v>21</v>
      </c>
      <c r="I4" s="1113"/>
      <c r="J4" s="1113"/>
      <c r="K4" s="1114"/>
      <c r="L4" s="1112" t="s">
        <v>22</v>
      </c>
      <c r="M4" s="1113"/>
      <c r="N4" s="1113"/>
      <c r="O4" s="1114"/>
      <c r="P4" s="1112" t="s">
        <v>23</v>
      </c>
      <c r="Q4" s="1113"/>
      <c r="R4" s="1113"/>
      <c r="S4" s="1114"/>
      <c r="T4" s="1112" t="s">
        <v>24</v>
      </c>
      <c r="U4" s="1113"/>
      <c r="V4" s="1113"/>
      <c r="W4" s="1114"/>
      <c r="X4" s="1112" t="s">
        <v>25</v>
      </c>
      <c r="Y4" s="1113"/>
      <c r="Z4" s="1113"/>
      <c r="AA4" s="1114"/>
      <c r="AB4" s="1109" t="s">
        <v>26</v>
      </c>
      <c r="AC4" s="1110"/>
      <c r="AD4" s="1110"/>
      <c r="AE4" s="1111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7130</v>
      </c>
      <c r="C5" s="1042" t="s">
        <v>0</v>
      </c>
      <c r="D5" s="15" t="s">
        <v>7111</v>
      </c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">
        <v>547</v>
      </c>
    </row>
    <row r="9" spans="1:39" s="11" customFormat="1" ht="12.75" customHeight="1" x14ac:dyDescent="0.2">
      <c r="A9" s="105">
        <v>3</v>
      </c>
      <c r="B9" s="51" t="s">
        <v>8407</v>
      </c>
      <c r="C9" s="1042" t="s">
        <v>0</v>
      </c>
      <c r="D9" s="15" t="s">
        <v>7244</v>
      </c>
      <c r="E9" s="16"/>
      <c r="F9" s="16"/>
      <c r="G9" s="115"/>
      <c r="H9" s="15" t="s">
        <v>6578</v>
      </c>
      <c r="I9" s="17">
        <v>4</v>
      </c>
      <c r="J9" s="18" t="s">
        <v>225</v>
      </c>
      <c r="K9" s="114" t="s">
        <v>170</v>
      </c>
      <c r="L9" s="15" t="s">
        <v>6578</v>
      </c>
      <c r="M9" s="18">
        <v>4</v>
      </c>
      <c r="N9" s="18" t="s">
        <v>225</v>
      </c>
      <c r="O9" s="114" t="s">
        <v>170</v>
      </c>
      <c r="P9" s="34" t="s">
        <v>6578</v>
      </c>
      <c r="Q9" s="35">
        <v>4</v>
      </c>
      <c r="R9" s="36" t="s">
        <v>225</v>
      </c>
      <c r="S9" s="114" t="s">
        <v>170</v>
      </c>
      <c r="T9" s="15" t="s">
        <v>6578</v>
      </c>
      <c r="U9" s="18">
        <v>4</v>
      </c>
      <c r="V9" s="18" t="s">
        <v>225</v>
      </c>
      <c r="W9" s="114" t="s">
        <v>170</v>
      </c>
      <c r="X9" s="18"/>
      <c r="Y9" s="18"/>
      <c r="Z9" s="18"/>
      <c r="AA9" s="114"/>
      <c r="AB9" s="15"/>
      <c r="AC9" s="17"/>
      <c r="AD9" s="18"/>
      <c r="AE9" s="310"/>
      <c r="AF9" s="28" t="s">
        <v>0</v>
      </c>
    </row>
    <row r="10" spans="1:39" s="11" customFormat="1" ht="12.75" customHeight="1" x14ac:dyDescent="0.2">
      <c r="A10" s="107"/>
      <c r="B10" s="52"/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">
        <v>0</v>
      </c>
    </row>
    <row r="11" spans="1:39" s="11" customFormat="1" ht="12.75" customHeight="1" x14ac:dyDescent="0.2">
      <c r="A11" s="107"/>
      <c r="B11" s="52"/>
      <c r="C11" s="1046" t="s">
        <v>1</v>
      </c>
      <c r="D11" s="25" t="s">
        <v>6578</v>
      </c>
      <c r="E11" s="26">
        <v>4</v>
      </c>
      <c r="F11" s="26" t="s">
        <v>225</v>
      </c>
      <c r="G11" s="111" t="s">
        <v>170</v>
      </c>
      <c r="H11" s="25" t="s">
        <v>6578</v>
      </c>
      <c r="I11" s="27">
        <v>4</v>
      </c>
      <c r="J11" s="28" t="s">
        <v>225</v>
      </c>
      <c r="K11" s="110" t="s">
        <v>170</v>
      </c>
      <c r="L11" s="25" t="s">
        <v>6578</v>
      </c>
      <c r="M11" s="28">
        <v>4</v>
      </c>
      <c r="N11" s="28" t="s">
        <v>225</v>
      </c>
      <c r="O11" s="110" t="s">
        <v>170</v>
      </c>
      <c r="P11" s="25" t="s">
        <v>6578</v>
      </c>
      <c r="Q11" s="27">
        <v>4</v>
      </c>
      <c r="R11" s="28" t="s">
        <v>225</v>
      </c>
      <c r="S11" s="110" t="s">
        <v>170</v>
      </c>
      <c r="T11" s="25" t="s">
        <v>6578</v>
      </c>
      <c r="U11" s="28">
        <v>4</v>
      </c>
      <c r="V11" s="28" t="s">
        <v>225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312"/>
      <c r="AF11" s="28" t="s">
        <v>1</v>
      </c>
    </row>
    <row r="12" spans="1:39" s="11" customFormat="1" ht="12.75" customHeight="1" x14ac:dyDescent="0.2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">
        <v>547</v>
      </c>
    </row>
    <row r="13" spans="1:39" s="11" customFormat="1" ht="12.75" customHeight="1" x14ac:dyDescent="0.2">
      <c r="A13" s="105">
        <v>4</v>
      </c>
      <c r="B13" s="51" t="s">
        <v>8406</v>
      </c>
      <c r="C13" s="1042" t="s">
        <v>0</v>
      </c>
      <c r="D13" s="15" t="s">
        <v>7244</v>
      </c>
      <c r="E13" s="16"/>
      <c r="F13" s="16"/>
      <c r="G13" s="115"/>
      <c r="H13" s="15" t="s">
        <v>6578</v>
      </c>
      <c r="I13" s="17">
        <v>4</v>
      </c>
      <c r="J13" s="18" t="s">
        <v>229</v>
      </c>
      <c r="K13" s="114" t="s">
        <v>152</v>
      </c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">
        <v>0</v>
      </c>
    </row>
    <row r="14" spans="1:39" s="11" customFormat="1" ht="12.75" customHeight="1" x14ac:dyDescent="0.2">
      <c r="A14" s="107"/>
      <c r="B14" s="52"/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">
        <v>0</v>
      </c>
    </row>
    <row r="15" spans="1:39" s="11" customFormat="1" ht="12.75" customHeight="1" x14ac:dyDescent="0.2">
      <c r="A15" s="107"/>
      <c r="B15" s="52"/>
      <c r="C15" s="1046" t="s">
        <v>1</v>
      </c>
      <c r="D15" s="25" t="s">
        <v>6578</v>
      </c>
      <c r="E15" s="26">
        <v>4</v>
      </c>
      <c r="F15" s="26" t="s">
        <v>229</v>
      </c>
      <c r="G15" s="111" t="s">
        <v>152</v>
      </c>
      <c r="H15" s="25" t="s">
        <v>6578</v>
      </c>
      <c r="I15" s="27">
        <v>4</v>
      </c>
      <c r="J15" s="28" t="s">
        <v>229</v>
      </c>
      <c r="K15" s="110" t="s">
        <v>152</v>
      </c>
      <c r="L15" s="25" t="s">
        <v>6578</v>
      </c>
      <c r="M15" s="28">
        <v>4</v>
      </c>
      <c r="N15" s="28" t="s">
        <v>229</v>
      </c>
      <c r="O15" s="110" t="s">
        <v>152</v>
      </c>
      <c r="P15" s="30" t="s">
        <v>6578</v>
      </c>
      <c r="Q15" s="31">
        <v>4</v>
      </c>
      <c r="R15" s="28" t="s">
        <v>229</v>
      </c>
      <c r="S15" s="110" t="s">
        <v>152</v>
      </c>
      <c r="T15" s="25" t="s">
        <v>6578</v>
      </c>
      <c r="U15" s="28">
        <v>4</v>
      </c>
      <c r="V15" s="28" t="s">
        <v>229</v>
      </c>
      <c r="W15" s="110" t="s">
        <v>152</v>
      </c>
      <c r="X15" s="25"/>
      <c r="Y15" s="28"/>
      <c r="Z15" s="28"/>
      <c r="AA15" s="110"/>
      <c r="AB15" s="25"/>
      <c r="AC15" s="27"/>
      <c r="AD15" s="28"/>
      <c r="AE15" s="312"/>
      <c r="AF15" s="28" t="s">
        <v>1</v>
      </c>
    </row>
    <row r="16" spans="1:39" s="11" customFormat="1" ht="12.75" customHeight="1" x14ac:dyDescent="0.2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">
        <v>547</v>
      </c>
    </row>
    <row r="17" spans="1:32" s="11" customFormat="1" ht="12.75" customHeight="1" x14ac:dyDescent="0.2">
      <c r="A17" s="105">
        <v>5</v>
      </c>
      <c r="B17" s="51" t="s">
        <v>7334</v>
      </c>
      <c r="C17" s="1042" t="s">
        <v>0</v>
      </c>
      <c r="D17" s="15"/>
      <c r="E17" s="16"/>
      <c r="F17" s="16"/>
      <c r="G17" s="115"/>
      <c r="H17" s="15" t="s">
        <v>7139</v>
      </c>
      <c r="I17" s="17">
        <v>4</v>
      </c>
      <c r="J17" s="18" t="s">
        <v>8354</v>
      </c>
      <c r="K17" s="114" t="s">
        <v>829</v>
      </c>
      <c r="L17" s="15" t="s">
        <v>7139</v>
      </c>
      <c r="M17" s="18">
        <v>4</v>
      </c>
      <c r="N17" s="18" t="s">
        <v>8354</v>
      </c>
      <c r="O17" s="114" t="s">
        <v>829</v>
      </c>
      <c r="P17" s="34" t="s">
        <v>7139</v>
      </c>
      <c r="Q17" s="35">
        <v>4</v>
      </c>
      <c r="R17" s="36" t="s">
        <v>8354</v>
      </c>
      <c r="S17" s="114" t="s">
        <v>829</v>
      </c>
      <c r="T17" s="15" t="s">
        <v>7139</v>
      </c>
      <c r="U17" s="18">
        <v>4</v>
      </c>
      <c r="V17" s="18" t="s">
        <v>8354</v>
      </c>
      <c r="W17" s="114" t="s">
        <v>829</v>
      </c>
      <c r="X17" s="18"/>
      <c r="Y17" s="18"/>
      <c r="Z17" s="18"/>
      <c r="AA17" s="114"/>
      <c r="AB17" s="15"/>
      <c r="AC17" s="17"/>
      <c r="AD17" s="18"/>
      <c r="AE17" s="310"/>
      <c r="AF17" s="28" t="s">
        <v>0</v>
      </c>
    </row>
    <row r="18" spans="1:32" s="11" customFormat="1" ht="12.75" customHeight="1" x14ac:dyDescent="0.2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">
        <v>0</v>
      </c>
    </row>
    <row r="19" spans="1:32" s="11" customFormat="1" ht="12.75" customHeight="1" x14ac:dyDescent="0.2">
      <c r="A19" s="107"/>
      <c r="B19" s="52"/>
      <c r="C19" s="1046" t="s">
        <v>1</v>
      </c>
      <c r="D19" s="25" t="s">
        <v>7139</v>
      </c>
      <c r="E19" s="26">
        <v>3</v>
      </c>
      <c r="F19" s="26" t="s">
        <v>8354</v>
      </c>
      <c r="G19" s="111" t="s">
        <v>829</v>
      </c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">
        <v>1</v>
      </c>
    </row>
    <row r="20" spans="1:32" s="11" customFormat="1" ht="12.75" customHeight="1" x14ac:dyDescent="0.2">
      <c r="A20" s="107"/>
      <c r="B20" s="52"/>
      <c r="C20" s="1046"/>
      <c r="D20" s="40" t="s">
        <v>7244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">
        <v>547</v>
      </c>
    </row>
    <row r="21" spans="1:32" s="11" customFormat="1" ht="12.75" customHeight="1" x14ac:dyDescent="0.2">
      <c r="A21" s="105">
        <v>6</v>
      </c>
      <c r="B21" s="51" t="s">
        <v>8401</v>
      </c>
      <c r="C21" s="1042" t="s">
        <v>0</v>
      </c>
      <c r="D21" s="15" t="s">
        <v>7008</v>
      </c>
      <c r="E21" s="16"/>
      <c r="F21" s="16"/>
      <c r="G21" s="115"/>
      <c r="H21" s="15" t="s">
        <v>7008</v>
      </c>
      <c r="I21" s="17"/>
      <c r="J21" s="18"/>
      <c r="K21" s="114"/>
      <c r="L21" s="15" t="s">
        <v>7008</v>
      </c>
      <c r="M21" s="18"/>
      <c r="N21" s="18"/>
      <c r="O21" s="114"/>
      <c r="P21" s="34" t="s">
        <v>7008</v>
      </c>
      <c r="Q21" s="35"/>
      <c r="R21" s="36"/>
      <c r="S21" s="114"/>
      <c r="T21" s="15" t="s">
        <v>7008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28" t="s">
        <v>0</v>
      </c>
    </row>
    <row r="22" spans="1:32" s="11" customFormat="1" ht="12.75" customHeight="1" x14ac:dyDescent="0.2">
      <c r="A22" s="107"/>
      <c r="B22" s="52"/>
      <c r="C22" s="1043"/>
      <c r="D22" s="20" t="s">
        <v>7244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">
        <v>0</v>
      </c>
    </row>
    <row r="23" spans="1:32" s="11" customFormat="1" ht="12.75" customHeight="1" x14ac:dyDescent="0.2">
      <c r="A23" s="107"/>
      <c r="B23" s="52"/>
      <c r="C23" s="1046" t="s">
        <v>1</v>
      </c>
      <c r="D23" s="25" t="s">
        <v>7008</v>
      </c>
      <c r="E23" s="26"/>
      <c r="F23" s="26"/>
      <c r="G23" s="111"/>
      <c r="H23" s="25" t="s">
        <v>7138</v>
      </c>
      <c r="I23" s="27">
        <v>4</v>
      </c>
      <c r="J23" s="28" t="s">
        <v>7147</v>
      </c>
      <c r="K23" s="110" t="s">
        <v>2</v>
      </c>
      <c r="L23" s="25" t="s">
        <v>6555</v>
      </c>
      <c r="M23" s="28">
        <v>4</v>
      </c>
      <c r="N23" s="28">
        <v>107</v>
      </c>
      <c r="O23" s="110" t="s">
        <v>4575</v>
      </c>
      <c r="P23" s="25" t="s">
        <v>6545</v>
      </c>
      <c r="Q23" s="27">
        <v>4</v>
      </c>
      <c r="R23" s="28" t="s">
        <v>7110</v>
      </c>
      <c r="S23" s="110" t="s">
        <v>6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">
        <v>1</v>
      </c>
    </row>
    <row r="24" spans="1:32" s="11" customFormat="1" ht="12.75" customHeight="1" x14ac:dyDescent="0.2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">
        <v>547</v>
      </c>
    </row>
    <row r="25" spans="1:32" s="11" customFormat="1" ht="12.75" customHeight="1" x14ac:dyDescent="0.2">
      <c r="A25" s="105">
        <v>7</v>
      </c>
      <c r="B25" s="51" t="s">
        <v>8402</v>
      </c>
      <c r="C25" s="1042" t="s">
        <v>0</v>
      </c>
      <c r="D25" s="15" t="s">
        <v>7008</v>
      </c>
      <c r="E25" s="16"/>
      <c r="F25" s="16"/>
      <c r="G25" s="115"/>
      <c r="H25" s="15" t="s">
        <v>7008</v>
      </c>
      <c r="I25" s="17"/>
      <c r="J25" s="18"/>
      <c r="K25" s="114"/>
      <c r="L25" s="18" t="s">
        <v>7008</v>
      </c>
      <c r="M25" s="18"/>
      <c r="N25" s="18"/>
      <c r="O25" s="114"/>
      <c r="P25" s="15" t="s">
        <v>7008</v>
      </c>
      <c r="Q25" s="17"/>
      <c r="R25" s="18"/>
      <c r="S25" s="114"/>
      <c r="T25" s="15" t="s">
        <v>7008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">
        <v>0</v>
      </c>
    </row>
    <row r="26" spans="1:32" s="11" customFormat="1" ht="12.75" customHeight="1" x14ac:dyDescent="0.2">
      <c r="A26" s="107"/>
      <c r="B26" s="52"/>
      <c r="C26" s="1043"/>
      <c r="D26" s="20" t="s">
        <v>7244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">
        <v>0</v>
      </c>
    </row>
    <row r="27" spans="1:32" s="11" customFormat="1" ht="12.75" customHeight="1" x14ac:dyDescent="0.2">
      <c r="A27" s="107"/>
      <c r="B27" s="52"/>
      <c r="C27" s="1046" t="s">
        <v>1</v>
      </c>
      <c r="D27" s="25" t="s">
        <v>7008</v>
      </c>
      <c r="E27" s="26"/>
      <c r="F27" s="26"/>
      <c r="G27" s="111"/>
      <c r="H27" s="25" t="s">
        <v>6555</v>
      </c>
      <c r="I27" s="27">
        <v>4</v>
      </c>
      <c r="J27" s="28">
        <v>107</v>
      </c>
      <c r="K27" s="110" t="s">
        <v>4575</v>
      </c>
      <c r="L27" s="25" t="s">
        <v>7138</v>
      </c>
      <c r="M27" s="28">
        <v>4</v>
      </c>
      <c r="N27" s="28" t="s">
        <v>7147</v>
      </c>
      <c r="O27" s="110" t="s">
        <v>2</v>
      </c>
      <c r="P27" s="30" t="s">
        <v>6555</v>
      </c>
      <c r="Q27" s="31">
        <v>4</v>
      </c>
      <c r="R27" s="28">
        <v>107</v>
      </c>
      <c r="S27" s="110" t="s">
        <v>4575</v>
      </c>
      <c r="T27" s="25" t="s">
        <v>6545</v>
      </c>
      <c r="U27" s="28">
        <v>4</v>
      </c>
      <c r="V27" s="28" t="s">
        <v>7110</v>
      </c>
      <c r="W27" s="110" t="s">
        <v>6</v>
      </c>
      <c r="X27" s="25"/>
      <c r="Y27" s="28"/>
      <c r="Z27" s="28"/>
      <c r="AA27" s="110"/>
      <c r="AB27" s="25"/>
      <c r="AC27" s="27"/>
      <c r="AD27" s="28"/>
      <c r="AE27" s="312"/>
      <c r="AF27" s="28" t="s">
        <v>1</v>
      </c>
    </row>
    <row r="28" spans="1:32" s="11" customFormat="1" ht="12.75" customHeight="1" x14ac:dyDescent="0.2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">
        <v>547</v>
      </c>
    </row>
    <row r="29" spans="1:32" s="11" customFormat="1" ht="12.75" customHeight="1" x14ac:dyDescent="0.2">
      <c r="A29" s="105">
        <v>8</v>
      </c>
      <c r="B29" s="51" t="s">
        <v>9914</v>
      </c>
      <c r="C29" s="1042" t="s">
        <v>0</v>
      </c>
      <c r="D29" s="15" t="s">
        <v>7008</v>
      </c>
      <c r="E29" s="16"/>
      <c r="F29" s="16"/>
      <c r="G29" s="115"/>
      <c r="H29" s="15" t="s">
        <v>7008</v>
      </c>
      <c r="I29" s="17"/>
      <c r="J29" s="18"/>
      <c r="K29" s="114"/>
      <c r="L29" s="18" t="s">
        <v>7008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28" t="s">
        <v>0</v>
      </c>
    </row>
    <row r="30" spans="1:32" s="11" customFormat="1" ht="12.75" customHeight="1" x14ac:dyDescent="0.2">
      <c r="A30" s="107"/>
      <c r="B30" s="52"/>
      <c r="C30" s="1043"/>
      <c r="D30" s="20" t="s">
        <v>7244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">
        <v>0</v>
      </c>
    </row>
    <row r="31" spans="1:32" s="11" customFormat="1" ht="12.75" customHeight="1" x14ac:dyDescent="0.2">
      <c r="A31" s="107"/>
      <c r="B31" s="52"/>
      <c r="C31" s="1046" t="s">
        <v>1</v>
      </c>
      <c r="D31" s="25" t="s">
        <v>7008</v>
      </c>
      <c r="E31" s="26"/>
      <c r="F31" s="26"/>
      <c r="G31" s="111"/>
      <c r="H31" s="25" t="s">
        <v>6551</v>
      </c>
      <c r="I31" s="27">
        <v>4</v>
      </c>
      <c r="J31" s="28" t="s">
        <v>7347</v>
      </c>
      <c r="K31" s="110" t="s">
        <v>12</v>
      </c>
      <c r="L31" s="25" t="s">
        <v>6551</v>
      </c>
      <c r="M31" s="28">
        <v>4</v>
      </c>
      <c r="N31" s="28" t="s">
        <v>8340</v>
      </c>
      <c r="O31" s="110" t="s">
        <v>13</v>
      </c>
      <c r="P31" s="30" t="s">
        <v>6551</v>
      </c>
      <c r="Q31" s="31">
        <v>4</v>
      </c>
      <c r="R31" s="28" t="s">
        <v>8340</v>
      </c>
      <c r="S31" s="110" t="s">
        <v>13</v>
      </c>
      <c r="T31" s="25" t="s">
        <v>6551</v>
      </c>
      <c r="U31" s="28">
        <v>4</v>
      </c>
      <c r="V31" s="28" t="s">
        <v>8340</v>
      </c>
      <c r="W31" s="110" t="s">
        <v>13</v>
      </c>
      <c r="X31" s="25"/>
      <c r="Y31" s="28"/>
      <c r="Z31" s="28"/>
      <c r="AA31" s="110"/>
      <c r="AB31" s="25"/>
      <c r="AC31" s="27"/>
      <c r="AD31" s="28"/>
      <c r="AE31" s="312"/>
      <c r="AF31" s="28" t="s">
        <v>1</v>
      </c>
    </row>
    <row r="32" spans="1:32" s="11" customFormat="1" ht="12.75" customHeight="1" x14ac:dyDescent="0.2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">
        <v>547</v>
      </c>
    </row>
    <row r="33" spans="1:32" s="11" customFormat="1" ht="12.75" customHeight="1" x14ac:dyDescent="0.2">
      <c r="A33" s="105">
        <v>9</v>
      </c>
      <c r="B33" s="51" t="s">
        <v>8321</v>
      </c>
      <c r="C33" s="1042" t="s">
        <v>0</v>
      </c>
      <c r="D33" s="15" t="s">
        <v>7008</v>
      </c>
      <c r="E33" s="16"/>
      <c r="F33" s="16"/>
      <c r="G33" s="115"/>
      <c r="H33" s="15" t="s">
        <v>7008</v>
      </c>
      <c r="I33" s="17"/>
      <c r="J33" s="18"/>
      <c r="K33" s="114"/>
      <c r="L33" s="15" t="s">
        <v>7008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28" t="s">
        <v>0</v>
      </c>
    </row>
    <row r="34" spans="1:32" s="11" customFormat="1" ht="12.75" customHeight="1" x14ac:dyDescent="0.2">
      <c r="A34" s="107"/>
      <c r="B34" s="52"/>
      <c r="C34" s="1043"/>
      <c r="D34" s="20" t="s">
        <v>7244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">
        <v>0</v>
      </c>
    </row>
    <row r="35" spans="1:32" s="11" customFormat="1" ht="12.75" customHeight="1" x14ac:dyDescent="0.2">
      <c r="A35" s="107"/>
      <c r="B35" s="52"/>
      <c r="C35" s="1046" t="s">
        <v>1</v>
      </c>
      <c r="D35" s="25" t="s">
        <v>7008</v>
      </c>
      <c r="E35" s="26"/>
      <c r="F35" s="26"/>
      <c r="G35" s="111"/>
      <c r="H35" s="25" t="s">
        <v>6578</v>
      </c>
      <c r="I35" s="27">
        <v>4</v>
      </c>
      <c r="J35" s="28" t="s">
        <v>8314</v>
      </c>
      <c r="K35" s="110" t="s">
        <v>5653</v>
      </c>
      <c r="L35" s="25" t="s">
        <v>6578</v>
      </c>
      <c r="M35" s="28">
        <v>4</v>
      </c>
      <c r="N35" s="28" t="s">
        <v>8314</v>
      </c>
      <c r="O35" s="110" t="s">
        <v>5653</v>
      </c>
      <c r="P35" s="25" t="s">
        <v>6528</v>
      </c>
      <c r="Q35" s="27">
        <v>2</v>
      </c>
      <c r="R35" s="508" t="s">
        <v>402</v>
      </c>
      <c r="S35" s="110" t="s">
        <v>12</v>
      </c>
      <c r="T35" s="25" t="s">
        <v>6578</v>
      </c>
      <c r="U35" s="28">
        <v>4</v>
      </c>
      <c r="V35" s="28" t="s">
        <v>8314</v>
      </c>
      <c r="W35" s="110" t="s">
        <v>5653</v>
      </c>
      <c r="X35" s="25"/>
      <c r="Y35" s="28"/>
      <c r="Z35" s="28"/>
      <c r="AA35" s="110"/>
      <c r="AB35" s="25"/>
      <c r="AC35" s="27"/>
      <c r="AD35" s="28"/>
      <c r="AE35" s="312"/>
      <c r="AF35" s="28" t="s">
        <v>1</v>
      </c>
    </row>
    <row r="36" spans="1:32" s="11" customFormat="1" ht="12.75" customHeight="1" x14ac:dyDescent="0.2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4572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">
        <v>547</v>
      </c>
    </row>
    <row r="37" spans="1:32" s="11" customFormat="1" ht="12.75" customHeight="1" x14ac:dyDescent="0.2">
      <c r="A37" s="105">
        <v>10</v>
      </c>
      <c r="B37" s="51" t="s">
        <v>7333</v>
      </c>
      <c r="C37" s="1042" t="s">
        <v>0</v>
      </c>
      <c r="D37" s="15" t="s">
        <v>7008</v>
      </c>
      <c r="E37" s="16"/>
      <c r="F37" s="16"/>
      <c r="G37" s="115"/>
      <c r="H37" s="15" t="s">
        <v>7008</v>
      </c>
      <c r="I37" s="17"/>
      <c r="J37" s="18"/>
      <c r="K37" s="114"/>
      <c r="L37" s="18" t="s">
        <v>7008</v>
      </c>
      <c r="M37" s="18"/>
      <c r="N37" s="18"/>
      <c r="O37" s="114"/>
      <c r="P37" s="18" t="s">
        <v>7008</v>
      </c>
      <c r="Q37" s="18"/>
      <c r="R37" s="18"/>
      <c r="S37" s="114"/>
      <c r="T37" s="15" t="s">
        <v>7008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28" t="s">
        <v>0</v>
      </c>
    </row>
    <row r="38" spans="1:32" s="11" customFormat="1" ht="12.75" customHeight="1" x14ac:dyDescent="0.2">
      <c r="A38" s="107"/>
      <c r="B38" s="52"/>
      <c r="C38" s="1043"/>
      <c r="D38" s="20" t="s">
        <v>7244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">
        <v>0</v>
      </c>
    </row>
    <row r="39" spans="1:32" s="11" customFormat="1" ht="12.75" customHeight="1" x14ac:dyDescent="0.2">
      <c r="A39" s="107"/>
      <c r="B39" s="52"/>
      <c r="C39" s="104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28" t="s">
        <v>1</v>
      </c>
    </row>
    <row r="40" spans="1:32" s="11" customFormat="1" ht="12.75" customHeight="1" x14ac:dyDescent="0.2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">
        <v>547</v>
      </c>
    </row>
    <row r="41" spans="1:32" s="11" customFormat="1" ht="12.75" customHeight="1" x14ac:dyDescent="0.2">
      <c r="A41" s="105">
        <v>11</v>
      </c>
      <c r="B41" s="51" t="s">
        <v>8411</v>
      </c>
      <c r="C41" s="1042" t="s">
        <v>0</v>
      </c>
      <c r="D41" s="15" t="s">
        <v>9906</v>
      </c>
      <c r="E41" s="16"/>
      <c r="F41" s="16"/>
      <c r="G41" s="115"/>
      <c r="H41" s="15" t="s">
        <v>9906</v>
      </c>
      <c r="I41" s="17"/>
      <c r="J41" s="18"/>
      <c r="K41" s="114"/>
      <c r="L41" s="15" t="s">
        <v>9906</v>
      </c>
      <c r="M41" s="18"/>
      <c r="N41" s="18"/>
      <c r="O41" s="114"/>
      <c r="P41" s="15" t="s">
        <v>9906</v>
      </c>
      <c r="Q41" s="18"/>
      <c r="R41" s="18"/>
      <c r="S41" s="114"/>
      <c r="T41" s="18" t="s">
        <v>9906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28" t="s">
        <v>0</v>
      </c>
    </row>
    <row r="42" spans="1:32" s="11" customFormat="1" ht="12.75" customHeight="1" x14ac:dyDescent="0.2">
      <c r="A42" s="107"/>
      <c r="B42" s="52"/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">
        <v>0</v>
      </c>
    </row>
    <row r="43" spans="1:32" s="11" customFormat="1" ht="12.75" customHeight="1" x14ac:dyDescent="0.2">
      <c r="A43" s="107"/>
      <c r="B43" s="52"/>
      <c r="C43" s="104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28" t="s">
        <v>1</v>
      </c>
    </row>
    <row r="44" spans="1:32" s="11" customFormat="1" ht="12.75" customHeight="1" x14ac:dyDescent="0.2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">
        <v>547</v>
      </c>
    </row>
    <row r="45" spans="1:32" s="11" customFormat="1" ht="12.75" customHeight="1" x14ac:dyDescent="0.2">
      <c r="A45" s="105">
        <v>12</v>
      </c>
      <c r="B45" s="51" t="s">
        <v>8412</v>
      </c>
      <c r="C45" s="1042" t="s">
        <v>0</v>
      </c>
      <c r="D45" s="15" t="s">
        <v>7008</v>
      </c>
      <c r="E45" s="16"/>
      <c r="F45" s="16"/>
      <c r="G45" s="115"/>
      <c r="H45" s="15" t="s">
        <v>7008</v>
      </c>
      <c r="I45" s="17"/>
      <c r="J45" s="18"/>
      <c r="K45" s="114"/>
      <c r="L45" s="15" t="s">
        <v>7008</v>
      </c>
      <c r="M45" s="18"/>
      <c r="N45" s="18"/>
      <c r="O45" s="114"/>
      <c r="P45" s="34" t="s">
        <v>7008</v>
      </c>
      <c r="Q45" s="35"/>
      <c r="R45" s="36"/>
      <c r="S45" s="114"/>
      <c r="T45" s="15" t="s">
        <v>7008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28" t="s">
        <v>0</v>
      </c>
    </row>
    <row r="46" spans="1:32" s="11" customFormat="1" ht="12.75" customHeight="1" x14ac:dyDescent="0.2">
      <c r="A46" s="107"/>
      <c r="B46" s="52"/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">
        <v>0</v>
      </c>
    </row>
    <row r="47" spans="1:32" s="11" customFormat="1" ht="12.75" customHeight="1" x14ac:dyDescent="0.2">
      <c r="A47" s="107"/>
      <c r="B47" s="52"/>
      <c r="C47" s="1046" t="s">
        <v>1</v>
      </c>
      <c r="D47" s="25" t="s">
        <v>7008</v>
      </c>
      <c r="E47" s="26"/>
      <c r="F47" s="26"/>
      <c r="G47" s="111"/>
      <c r="H47" s="25" t="s">
        <v>6548</v>
      </c>
      <c r="I47" s="27">
        <v>4</v>
      </c>
      <c r="J47" s="28" t="s">
        <v>5608</v>
      </c>
      <c r="K47" s="110" t="s">
        <v>84</v>
      </c>
      <c r="L47" s="25" t="s">
        <v>6548</v>
      </c>
      <c r="M47" s="28">
        <v>4</v>
      </c>
      <c r="N47" s="28" t="s">
        <v>5608</v>
      </c>
      <c r="O47" s="110" t="s">
        <v>84</v>
      </c>
      <c r="P47" s="25" t="s">
        <v>6548</v>
      </c>
      <c r="Q47" s="27">
        <v>4</v>
      </c>
      <c r="R47" s="28" t="s">
        <v>5608</v>
      </c>
      <c r="S47" s="110" t="s">
        <v>84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28" t="s">
        <v>1</v>
      </c>
    </row>
    <row r="48" spans="1:32" s="11" customFormat="1" ht="12.75" customHeight="1" x14ac:dyDescent="0.2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 t="s">
        <v>4572</v>
      </c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">
        <v>547</v>
      </c>
    </row>
    <row r="49" spans="1:32" s="11" customFormat="1" ht="12.75" customHeight="1" x14ac:dyDescent="0.2">
      <c r="A49" s="105">
        <v>13</v>
      </c>
      <c r="B49" s="51" t="s">
        <v>9984</v>
      </c>
      <c r="C49" s="1042" t="s">
        <v>0</v>
      </c>
      <c r="D49" s="15" t="s">
        <v>6537</v>
      </c>
      <c r="E49" s="16">
        <v>4</v>
      </c>
      <c r="F49" s="538" t="s">
        <v>403</v>
      </c>
      <c r="G49" s="115" t="s">
        <v>14</v>
      </c>
      <c r="H49" s="15" t="s">
        <v>4580</v>
      </c>
      <c r="I49" s="17">
        <v>4</v>
      </c>
      <c r="J49" s="509" t="s">
        <v>459</v>
      </c>
      <c r="K49" s="114" t="s">
        <v>198</v>
      </c>
      <c r="L49" s="15" t="s">
        <v>5473</v>
      </c>
      <c r="M49" s="18">
        <v>4</v>
      </c>
      <c r="N49" s="509" t="s">
        <v>401</v>
      </c>
      <c r="O49" s="114" t="s">
        <v>213</v>
      </c>
      <c r="P49" s="34" t="s">
        <v>5473</v>
      </c>
      <c r="Q49" s="35">
        <v>3</v>
      </c>
      <c r="R49" s="507" t="s">
        <v>401</v>
      </c>
      <c r="S49" s="114" t="s">
        <v>213</v>
      </c>
      <c r="T49" s="15" t="s">
        <v>4583</v>
      </c>
      <c r="U49" s="18">
        <v>4</v>
      </c>
      <c r="V49" s="509" t="s">
        <v>443</v>
      </c>
      <c r="W49" s="114" t="s">
        <v>332</v>
      </c>
      <c r="X49" s="18"/>
      <c r="Y49" s="18"/>
      <c r="Z49" s="18"/>
      <c r="AA49" s="114"/>
      <c r="AB49" s="15"/>
      <c r="AC49" s="17"/>
      <c r="AD49" s="18"/>
      <c r="AE49" s="310"/>
      <c r="AF49" s="28" t="s">
        <v>0</v>
      </c>
    </row>
    <row r="50" spans="1:32" s="11" customFormat="1" ht="12.75" customHeight="1" x14ac:dyDescent="0.2">
      <c r="A50" s="107"/>
      <c r="B50" s="52"/>
      <c r="C50" s="1043"/>
      <c r="D50" s="20" t="s">
        <v>7244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 t="s">
        <v>4572</v>
      </c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">
        <v>0</v>
      </c>
    </row>
    <row r="51" spans="1:32" s="11" customFormat="1" ht="12.75" customHeight="1" x14ac:dyDescent="0.2">
      <c r="A51" s="107"/>
      <c r="B51" s="52"/>
      <c r="C51" s="1046" t="s">
        <v>1</v>
      </c>
      <c r="D51" s="25" t="s">
        <v>6556</v>
      </c>
      <c r="E51" s="26">
        <v>4</v>
      </c>
      <c r="F51" s="26" t="s">
        <v>7146</v>
      </c>
      <c r="G51" s="111" t="s">
        <v>8</v>
      </c>
      <c r="H51" s="25" t="s">
        <v>6551</v>
      </c>
      <c r="I51" s="27">
        <v>4</v>
      </c>
      <c r="J51" s="28" t="s">
        <v>7146</v>
      </c>
      <c r="K51" s="110" t="s">
        <v>385</v>
      </c>
      <c r="L51" s="25" t="s">
        <v>10183</v>
      </c>
      <c r="M51" s="28">
        <v>4</v>
      </c>
      <c r="N51" s="508" t="s">
        <v>403</v>
      </c>
      <c r="O51" s="110" t="s">
        <v>14</v>
      </c>
      <c r="P51" s="25" t="s">
        <v>6556</v>
      </c>
      <c r="Q51" s="27">
        <v>4</v>
      </c>
      <c r="R51" s="28" t="s">
        <v>7146</v>
      </c>
      <c r="S51" s="110" t="s">
        <v>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28" t="s">
        <v>1</v>
      </c>
    </row>
    <row r="52" spans="1:32" s="11" customFormat="1" ht="12.75" customHeight="1" x14ac:dyDescent="0.2">
      <c r="A52" s="107"/>
      <c r="B52" s="52"/>
      <c r="C52" s="1046"/>
      <c r="D52" s="40"/>
      <c r="E52" s="41"/>
      <c r="F52" s="42"/>
      <c r="G52" s="108"/>
      <c r="H52" s="40" t="s">
        <v>4572</v>
      </c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">
        <v>547</v>
      </c>
    </row>
    <row r="53" spans="1:32" s="11" customFormat="1" ht="12.75" customHeight="1" x14ac:dyDescent="0.2">
      <c r="A53" s="105">
        <v>14</v>
      </c>
      <c r="B53" s="51" t="s">
        <v>9985</v>
      </c>
      <c r="C53" s="1042" t="s">
        <v>0</v>
      </c>
      <c r="D53" s="15" t="s">
        <v>6537</v>
      </c>
      <c r="E53" s="16">
        <v>4</v>
      </c>
      <c r="F53" s="538" t="s">
        <v>403</v>
      </c>
      <c r="G53" s="115" t="s">
        <v>14</v>
      </c>
      <c r="H53" s="15" t="s">
        <v>4580</v>
      </c>
      <c r="I53" s="17">
        <v>4</v>
      </c>
      <c r="J53" s="509" t="s">
        <v>459</v>
      </c>
      <c r="K53" s="114" t="s">
        <v>198</v>
      </c>
      <c r="L53" s="18" t="s">
        <v>5473</v>
      </c>
      <c r="M53" s="18">
        <v>4</v>
      </c>
      <c r="N53" s="509" t="s">
        <v>401</v>
      </c>
      <c r="O53" s="114" t="s">
        <v>213</v>
      </c>
      <c r="P53" s="15" t="s">
        <v>5473</v>
      </c>
      <c r="Q53" s="17">
        <v>3</v>
      </c>
      <c r="R53" s="509" t="s">
        <v>401</v>
      </c>
      <c r="S53" s="114" t="s">
        <v>213</v>
      </c>
      <c r="T53" s="15" t="s">
        <v>4583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28" t="s">
        <v>0</v>
      </c>
    </row>
    <row r="54" spans="1:32" s="11" customFormat="1" ht="12.75" customHeight="1" x14ac:dyDescent="0.2">
      <c r="A54" s="107"/>
      <c r="B54" s="52"/>
      <c r="C54" s="1043"/>
      <c r="D54" s="20" t="s">
        <v>7244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 t="s">
        <v>4572</v>
      </c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">
        <v>0</v>
      </c>
    </row>
    <row r="55" spans="1:32" s="11" customFormat="1" ht="12.75" customHeight="1" x14ac:dyDescent="0.2">
      <c r="A55" s="107"/>
      <c r="B55" s="52"/>
      <c r="C55" s="1046" t="s">
        <v>1</v>
      </c>
      <c r="D55" s="25" t="s">
        <v>6551</v>
      </c>
      <c r="E55" s="26">
        <v>4</v>
      </c>
      <c r="F55" s="26" t="s">
        <v>7146</v>
      </c>
      <c r="G55" s="111" t="s">
        <v>385</v>
      </c>
      <c r="H55" s="25" t="s">
        <v>6556</v>
      </c>
      <c r="I55" s="27">
        <v>4</v>
      </c>
      <c r="J55" s="28" t="s">
        <v>7146</v>
      </c>
      <c r="K55" s="110" t="s">
        <v>8</v>
      </c>
      <c r="L55" s="25" t="s">
        <v>10183</v>
      </c>
      <c r="M55" s="28">
        <v>4</v>
      </c>
      <c r="N55" s="508" t="s">
        <v>403</v>
      </c>
      <c r="O55" s="110" t="s">
        <v>14</v>
      </c>
      <c r="P55" s="30" t="s">
        <v>6551</v>
      </c>
      <c r="Q55" s="31">
        <v>4</v>
      </c>
      <c r="R55" s="28" t="s">
        <v>7146</v>
      </c>
      <c r="S55" s="110" t="s">
        <v>385</v>
      </c>
      <c r="T55" s="25" t="s">
        <v>6556</v>
      </c>
      <c r="U55" s="28">
        <v>4</v>
      </c>
      <c r="V55" s="28" t="s">
        <v>7146</v>
      </c>
      <c r="W55" s="110" t="s">
        <v>8</v>
      </c>
      <c r="X55" s="25"/>
      <c r="Y55" s="28"/>
      <c r="Z55" s="28"/>
      <c r="AA55" s="110"/>
      <c r="AB55" s="25"/>
      <c r="AC55" s="27"/>
      <c r="AD55" s="28"/>
      <c r="AE55" s="312"/>
      <c r="AF55" s="28" t="s">
        <v>1</v>
      </c>
    </row>
    <row r="56" spans="1:32" s="11" customFormat="1" ht="12.75" customHeight="1" x14ac:dyDescent="0.2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4572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">
        <v>547</v>
      </c>
    </row>
    <row r="57" spans="1:32" s="11" customFormat="1" ht="12.75" customHeight="1" x14ac:dyDescent="0.2">
      <c r="A57" s="105">
        <v>15</v>
      </c>
      <c r="B57" s="51" t="s">
        <v>9864</v>
      </c>
      <c r="C57" s="1042" t="s">
        <v>0</v>
      </c>
      <c r="D57" s="15"/>
      <c r="E57" s="16"/>
      <c r="F57" s="16"/>
      <c r="G57" s="115"/>
      <c r="H57" s="15" t="s">
        <v>6545</v>
      </c>
      <c r="I57" s="17">
        <v>4</v>
      </c>
      <c r="J57" s="18" t="s">
        <v>7110</v>
      </c>
      <c r="K57" s="114" t="s">
        <v>13</v>
      </c>
      <c r="L57" s="15" t="s">
        <v>6578</v>
      </c>
      <c r="M57" s="18">
        <v>4</v>
      </c>
      <c r="N57" s="18" t="s">
        <v>7146</v>
      </c>
      <c r="O57" s="114" t="s">
        <v>5</v>
      </c>
      <c r="P57" s="34" t="s">
        <v>6545</v>
      </c>
      <c r="Q57" s="35">
        <v>4</v>
      </c>
      <c r="R57" s="36" t="s">
        <v>7110</v>
      </c>
      <c r="S57" s="114" t="s">
        <v>13</v>
      </c>
      <c r="T57" s="15" t="s">
        <v>6578</v>
      </c>
      <c r="U57" s="18">
        <v>4</v>
      </c>
      <c r="V57" s="18" t="s">
        <v>7146</v>
      </c>
      <c r="W57" s="114" t="s">
        <v>5</v>
      </c>
      <c r="X57" s="18"/>
      <c r="Y57" s="18"/>
      <c r="Z57" s="18"/>
      <c r="AA57" s="114"/>
      <c r="AB57" s="15"/>
      <c r="AC57" s="17"/>
      <c r="AD57" s="18"/>
      <c r="AE57" s="310"/>
      <c r="AF57" s="28" t="s">
        <v>0</v>
      </c>
    </row>
    <row r="58" spans="1:32" s="11" customFormat="1" ht="12.75" customHeight="1" x14ac:dyDescent="0.2">
      <c r="A58" s="107"/>
      <c r="B58" s="52"/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">
        <v>0</v>
      </c>
    </row>
    <row r="59" spans="1:32" s="11" customFormat="1" ht="12.75" customHeight="1" x14ac:dyDescent="0.2">
      <c r="A59" s="107"/>
      <c r="B59" s="52"/>
      <c r="C59" s="1046" t="s">
        <v>1</v>
      </c>
      <c r="D59" s="25" t="s">
        <v>6545</v>
      </c>
      <c r="E59" s="26">
        <v>4</v>
      </c>
      <c r="F59" s="26" t="s">
        <v>7110</v>
      </c>
      <c r="G59" s="111" t="s">
        <v>13</v>
      </c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28" t="s">
        <v>1</v>
      </c>
    </row>
    <row r="60" spans="1:32" s="11" customFormat="1" ht="12.75" customHeight="1" x14ac:dyDescent="0.2">
      <c r="A60" s="107"/>
      <c r="B60" s="52"/>
      <c r="C60" s="1046"/>
      <c r="D60" s="40" t="s">
        <v>7244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">
        <v>547</v>
      </c>
    </row>
    <row r="61" spans="1:32" s="11" customFormat="1" ht="12.75" customHeight="1" x14ac:dyDescent="0.2">
      <c r="A61" s="105">
        <v>16</v>
      </c>
      <c r="B61" s="51" t="s">
        <v>9939</v>
      </c>
      <c r="C61" s="1042" t="s">
        <v>0</v>
      </c>
      <c r="D61" s="15" t="s">
        <v>7008</v>
      </c>
      <c r="E61" s="16"/>
      <c r="F61" s="16"/>
      <c r="G61" s="115"/>
      <c r="H61" s="15" t="s">
        <v>7008</v>
      </c>
      <c r="I61" s="17"/>
      <c r="J61" s="18"/>
      <c r="K61" s="114"/>
      <c r="L61" s="15" t="s">
        <v>7008</v>
      </c>
      <c r="M61" s="18"/>
      <c r="N61" s="18"/>
      <c r="O61" s="114"/>
      <c r="P61" s="34" t="s">
        <v>7008</v>
      </c>
      <c r="Q61" s="35"/>
      <c r="R61" s="36"/>
      <c r="S61" s="114"/>
      <c r="T61" s="15" t="s">
        <v>7008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28" t="s">
        <v>0</v>
      </c>
    </row>
    <row r="62" spans="1:32" s="11" customFormat="1" ht="12.75" customHeight="1" x14ac:dyDescent="0.2">
      <c r="A62" s="107"/>
      <c r="B62" s="52"/>
      <c r="C62" s="1043"/>
      <c r="D62" s="20" t="s">
        <v>7244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">
        <v>0</v>
      </c>
    </row>
    <row r="63" spans="1:32" s="11" customFormat="1" ht="12.75" customHeight="1" x14ac:dyDescent="0.2">
      <c r="A63" s="107"/>
      <c r="B63" s="52"/>
      <c r="C63" s="1046" t="s">
        <v>1</v>
      </c>
      <c r="D63" s="25"/>
      <c r="E63" s="26"/>
      <c r="F63" s="26"/>
      <c r="G63" s="111"/>
      <c r="H63" s="25" t="s">
        <v>7008</v>
      </c>
      <c r="I63" s="27"/>
      <c r="J63" s="28"/>
      <c r="K63" s="110"/>
      <c r="L63" s="25" t="s">
        <v>6548</v>
      </c>
      <c r="M63" s="28">
        <v>4</v>
      </c>
      <c r="N63" s="28" t="s">
        <v>6569</v>
      </c>
      <c r="O63" s="110" t="s">
        <v>10</v>
      </c>
      <c r="P63" s="25" t="s">
        <v>6552</v>
      </c>
      <c r="Q63" s="27">
        <v>3</v>
      </c>
      <c r="R63" s="28" t="s">
        <v>8314</v>
      </c>
      <c r="S63" s="110" t="s">
        <v>5653</v>
      </c>
      <c r="T63" s="25" t="s">
        <v>6529</v>
      </c>
      <c r="U63" s="28">
        <v>4</v>
      </c>
      <c r="V63" s="508" t="s">
        <v>403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312"/>
      <c r="AF63" s="28" t="s">
        <v>1</v>
      </c>
    </row>
    <row r="64" spans="1:32" s="11" customFormat="1" ht="12.75" customHeight="1" x14ac:dyDescent="0.2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">
        <v>547</v>
      </c>
    </row>
    <row r="65" spans="1:32" s="11" customFormat="1" ht="12.75" customHeight="1" x14ac:dyDescent="0.2">
      <c r="A65" s="105">
        <v>17</v>
      </c>
      <c r="B65" s="51" t="s">
        <v>9940</v>
      </c>
      <c r="C65" s="1042" t="s">
        <v>0</v>
      </c>
      <c r="D65" s="15" t="s">
        <v>7008</v>
      </c>
      <c r="E65" s="16"/>
      <c r="F65" s="16"/>
      <c r="G65" s="115"/>
      <c r="H65" s="15" t="s">
        <v>7008</v>
      </c>
      <c r="I65" s="17"/>
      <c r="J65" s="18"/>
      <c r="K65" s="114"/>
      <c r="L65" s="18" t="s">
        <v>7008</v>
      </c>
      <c r="M65" s="18"/>
      <c r="N65" s="18"/>
      <c r="O65" s="114"/>
      <c r="P65" s="15" t="s">
        <v>7008</v>
      </c>
      <c r="Q65" s="17"/>
      <c r="R65" s="18"/>
      <c r="S65" s="114"/>
      <c r="T65" s="15" t="s">
        <v>7008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28" t="s">
        <v>0</v>
      </c>
    </row>
    <row r="66" spans="1:32" s="11" customFormat="1" ht="12.75" customHeight="1" x14ac:dyDescent="0.2">
      <c r="A66" s="107"/>
      <c r="B66" s="52"/>
      <c r="C66" s="1043"/>
      <c r="D66" s="20" t="s">
        <v>7244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">
        <v>0</v>
      </c>
    </row>
    <row r="67" spans="1:32" s="11" customFormat="1" ht="12.75" customHeight="1" x14ac:dyDescent="0.2">
      <c r="A67" s="107"/>
      <c r="B67" s="52"/>
      <c r="C67" s="1046" t="s">
        <v>1</v>
      </c>
      <c r="D67" s="25" t="s">
        <v>6548</v>
      </c>
      <c r="E67" s="26">
        <v>4</v>
      </c>
      <c r="F67" s="26" t="s">
        <v>6569</v>
      </c>
      <c r="G67" s="111" t="s">
        <v>10</v>
      </c>
      <c r="H67" s="25" t="s">
        <v>7008</v>
      </c>
      <c r="I67" s="27"/>
      <c r="J67" s="28"/>
      <c r="K67" s="110"/>
      <c r="L67" s="25"/>
      <c r="M67" s="28"/>
      <c r="N67" s="28"/>
      <c r="O67" s="110"/>
      <c r="P67" s="30" t="s">
        <v>6548</v>
      </c>
      <c r="Q67" s="31">
        <v>4</v>
      </c>
      <c r="R67" s="28" t="s">
        <v>6569</v>
      </c>
      <c r="S67" s="110" t="s">
        <v>10</v>
      </c>
      <c r="T67" s="25" t="s">
        <v>6529</v>
      </c>
      <c r="U67" s="28">
        <v>4</v>
      </c>
      <c r="V67" s="508" t="s">
        <v>403</v>
      </c>
      <c r="W67" s="110" t="s">
        <v>14</v>
      </c>
      <c r="X67" s="25"/>
      <c r="Y67" s="28"/>
      <c r="Z67" s="28"/>
      <c r="AA67" s="110"/>
      <c r="AB67" s="25"/>
      <c r="AC67" s="27"/>
      <c r="AD67" s="28"/>
      <c r="AE67" s="312"/>
      <c r="AF67" s="28" t="s">
        <v>1</v>
      </c>
    </row>
    <row r="68" spans="1:32" s="11" customFormat="1" ht="12.75" customHeight="1" x14ac:dyDescent="0.2">
      <c r="A68" s="107"/>
      <c r="B68" s="52"/>
      <c r="C68" s="1046"/>
      <c r="D68" s="25" t="s">
        <v>7244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">
        <v>547</v>
      </c>
    </row>
    <row r="69" spans="1:32" s="11" customFormat="1" ht="12.75" customHeight="1" x14ac:dyDescent="0.2">
      <c r="A69" s="105">
        <v>18</v>
      </c>
      <c r="B69" s="51" t="s">
        <v>9900</v>
      </c>
      <c r="C69" s="1042" t="s">
        <v>0</v>
      </c>
      <c r="D69" s="15" t="s">
        <v>7008</v>
      </c>
      <c r="E69" s="16"/>
      <c r="F69" s="16"/>
      <c r="G69" s="115"/>
      <c r="H69" s="15" t="s">
        <v>7008</v>
      </c>
      <c r="I69" s="17"/>
      <c r="J69" s="18"/>
      <c r="K69" s="114"/>
      <c r="L69" s="18" t="s">
        <v>7008</v>
      </c>
      <c r="M69" s="18"/>
      <c r="N69" s="18"/>
      <c r="O69" s="114"/>
      <c r="P69" s="15" t="s">
        <v>7008</v>
      </c>
      <c r="Q69" s="17"/>
      <c r="R69" s="18"/>
      <c r="S69" s="114"/>
      <c r="T69" s="15" t="s">
        <v>7008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28" t="s">
        <v>0</v>
      </c>
    </row>
    <row r="70" spans="1:32" s="11" customFormat="1" ht="12.75" customHeight="1" x14ac:dyDescent="0.2">
      <c r="A70" s="107"/>
      <c r="B70" s="52"/>
      <c r="C70" s="1043"/>
      <c r="D70" s="20" t="s">
        <v>7244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">
        <v>0</v>
      </c>
    </row>
    <row r="71" spans="1:32" s="11" customFormat="1" ht="12.75" customHeight="1" x14ac:dyDescent="0.2">
      <c r="A71" s="107"/>
      <c r="B71" s="52"/>
      <c r="C71" s="1046" t="s">
        <v>1</v>
      </c>
      <c r="D71" s="25" t="s">
        <v>7008</v>
      </c>
      <c r="E71" s="26"/>
      <c r="F71" s="26"/>
      <c r="G71" s="111"/>
      <c r="H71" s="25" t="s">
        <v>6530</v>
      </c>
      <c r="I71" s="27">
        <v>4</v>
      </c>
      <c r="J71" s="508" t="s">
        <v>403</v>
      </c>
      <c r="K71" s="110" t="s">
        <v>14</v>
      </c>
      <c r="L71" s="25" t="s">
        <v>6547</v>
      </c>
      <c r="M71" s="28">
        <v>3</v>
      </c>
      <c r="N71" s="508" t="s">
        <v>402</v>
      </c>
      <c r="O71" s="110" t="s">
        <v>349</v>
      </c>
      <c r="P71" s="30" t="s">
        <v>6530</v>
      </c>
      <c r="Q71" s="31">
        <v>4</v>
      </c>
      <c r="R71" s="508" t="s">
        <v>403</v>
      </c>
      <c r="S71" s="110" t="s">
        <v>14</v>
      </c>
      <c r="T71" s="25" t="s">
        <v>6548</v>
      </c>
      <c r="U71" s="28">
        <v>4</v>
      </c>
      <c r="V71" s="28" t="s">
        <v>6569</v>
      </c>
      <c r="W71" s="110" t="s">
        <v>10</v>
      </c>
      <c r="X71" s="25"/>
      <c r="Y71" s="28"/>
      <c r="Z71" s="28"/>
      <c r="AA71" s="110"/>
      <c r="AB71" s="25"/>
      <c r="AC71" s="27"/>
      <c r="AD71" s="28"/>
      <c r="AE71" s="312"/>
      <c r="AF71" s="28" t="s">
        <v>1</v>
      </c>
    </row>
    <row r="72" spans="1:32" s="11" customFormat="1" ht="12.75" customHeight="1" x14ac:dyDescent="0.2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2">
      <c r="A73" s="105">
        <v>19</v>
      </c>
      <c r="B73" s="51" t="s">
        <v>9901</v>
      </c>
      <c r="C73" s="1042" t="s">
        <v>0</v>
      </c>
      <c r="D73" s="15" t="s">
        <v>7008</v>
      </c>
      <c r="E73" s="16"/>
      <c r="F73" s="16"/>
      <c r="G73" s="115"/>
      <c r="H73" s="15" t="s">
        <v>7008</v>
      </c>
      <c r="I73" s="17"/>
      <c r="J73" s="18"/>
      <c r="K73" s="114"/>
      <c r="L73" s="15" t="s">
        <v>7008</v>
      </c>
      <c r="M73" s="18"/>
      <c r="N73" s="18"/>
      <c r="O73" s="114"/>
      <c r="P73" s="34" t="s">
        <v>7008</v>
      </c>
      <c r="Q73" s="35"/>
      <c r="R73" s="36"/>
      <c r="S73" s="114"/>
      <c r="T73" s="15" t="s">
        <v>7008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">
        <v>0</v>
      </c>
    </row>
    <row r="74" spans="1:32" s="11" customFormat="1" ht="12.75" customHeight="1" x14ac:dyDescent="0.2">
      <c r="A74" s="107"/>
      <c r="B74" s="52"/>
      <c r="C74" s="1043"/>
      <c r="D74" s="20" t="s">
        <v>7244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">
        <v>0</v>
      </c>
    </row>
    <row r="75" spans="1:32" s="11" customFormat="1" ht="12.75" customHeight="1" x14ac:dyDescent="0.2">
      <c r="A75" s="107"/>
      <c r="B75" s="52"/>
      <c r="C75" s="1046" t="s">
        <v>1</v>
      </c>
      <c r="D75" s="25" t="s">
        <v>7008</v>
      </c>
      <c r="E75" s="26"/>
      <c r="F75" s="26"/>
      <c r="G75" s="111"/>
      <c r="H75" s="25" t="s">
        <v>6530</v>
      </c>
      <c r="I75" s="27">
        <v>4</v>
      </c>
      <c r="J75" s="508" t="s">
        <v>403</v>
      </c>
      <c r="K75" s="110" t="s">
        <v>14</v>
      </c>
      <c r="L75" s="25" t="s">
        <v>6547</v>
      </c>
      <c r="M75" s="28">
        <v>3</v>
      </c>
      <c r="N75" s="508" t="s">
        <v>402</v>
      </c>
      <c r="O75" s="110" t="s">
        <v>349</v>
      </c>
      <c r="P75" s="25" t="s">
        <v>6530</v>
      </c>
      <c r="Q75" s="27">
        <v>4</v>
      </c>
      <c r="R75" s="508" t="s">
        <v>403</v>
      </c>
      <c r="S75" s="110" t="s">
        <v>14</v>
      </c>
      <c r="T75" s="25" t="s">
        <v>7000</v>
      </c>
      <c r="U75" s="28">
        <v>4</v>
      </c>
      <c r="V75" s="28" t="s">
        <v>6584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28" t="s">
        <v>1</v>
      </c>
    </row>
    <row r="76" spans="1:32" s="11" customFormat="1" ht="12.75" customHeight="1" x14ac:dyDescent="0.2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 t="s">
        <v>4572</v>
      </c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2">
      <c r="A77" s="105">
        <v>20</v>
      </c>
      <c r="B77" s="51" t="s">
        <v>9884</v>
      </c>
      <c r="C77" s="1042" t="s">
        <v>0</v>
      </c>
      <c r="D77" s="15" t="s">
        <v>7008</v>
      </c>
      <c r="E77" s="16"/>
      <c r="F77" s="16"/>
      <c r="G77" s="115"/>
      <c r="H77" s="15" t="s">
        <v>7008</v>
      </c>
      <c r="I77" s="17"/>
      <c r="J77" s="18"/>
      <c r="K77" s="114"/>
      <c r="L77" s="15" t="s">
        <v>7008</v>
      </c>
      <c r="M77" s="18"/>
      <c r="N77" s="18"/>
      <c r="O77" s="114"/>
      <c r="P77" s="34" t="s">
        <v>7008</v>
      </c>
      <c r="Q77" s="35"/>
      <c r="R77" s="36"/>
      <c r="S77" s="114"/>
      <c r="T77" s="15" t="s">
        <v>7008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28" t="s">
        <v>0</v>
      </c>
    </row>
    <row r="78" spans="1:32" s="11" customFormat="1" ht="12.75" customHeight="1" x14ac:dyDescent="0.2">
      <c r="A78" s="107"/>
      <c r="B78" s="52"/>
      <c r="C78" s="1043"/>
      <c r="D78" s="20" t="s">
        <v>7244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">
        <v>0</v>
      </c>
    </row>
    <row r="79" spans="1:32" s="11" customFormat="1" ht="12.75" customHeight="1" x14ac:dyDescent="0.2">
      <c r="A79" s="107"/>
      <c r="B79" s="52"/>
      <c r="C79" s="1046" t="s">
        <v>1</v>
      </c>
      <c r="D79" s="25" t="s">
        <v>5473</v>
      </c>
      <c r="E79" s="26">
        <v>4</v>
      </c>
      <c r="F79" s="537" t="s">
        <v>401</v>
      </c>
      <c r="G79" s="111" t="s">
        <v>191</v>
      </c>
      <c r="H79" s="25" t="s">
        <v>7008</v>
      </c>
      <c r="I79" s="27"/>
      <c r="J79" s="28"/>
      <c r="K79" s="110"/>
      <c r="L79" s="25" t="s">
        <v>5473</v>
      </c>
      <c r="M79" s="28">
        <v>4</v>
      </c>
      <c r="N79" s="508" t="s">
        <v>401</v>
      </c>
      <c r="O79" s="110" t="s">
        <v>191</v>
      </c>
      <c r="P79" s="25"/>
      <c r="Q79" s="27"/>
      <c r="R79" s="28"/>
      <c r="S79" s="110"/>
      <c r="T79" s="25" t="s">
        <v>4580</v>
      </c>
      <c r="U79" s="28">
        <v>4</v>
      </c>
      <c r="V79" s="508" t="s">
        <v>420</v>
      </c>
      <c r="W79" s="110" t="s">
        <v>685</v>
      </c>
      <c r="X79" s="25"/>
      <c r="Y79" s="28"/>
      <c r="Z79" s="28"/>
      <c r="AA79" s="110"/>
      <c r="AB79" s="25"/>
      <c r="AC79" s="27"/>
      <c r="AD79" s="28"/>
      <c r="AE79" s="312"/>
      <c r="AF79" s="28" t="s">
        <v>1</v>
      </c>
    </row>
    <row r="80" spans="1:32" s="11" customFormat="1" ht="12.75" customHeight="1" x14ac:dyDescent="0.2">
      <c r="A80" s="107"/>
      <c r="B80" s="52"/>
      <c r="C80" s="1047"/>
      <c r="D80" s="40" t="s">
        <v>7244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">
        <v>547</v>
      </c>
    </row>
    <row r="81" spans="1:32" s="11" customFormat="1" ht="12.75" customHeight="1" x14ac:dyDescent="0.2">
      <c r="A81" s="105">
        <v>21</v>
      </c>
      <c r="B81" s="51" t="s">
        <v>9907</v>
      </c>
      <c r="C81" s="1042" t="s">
        <v>0</v>
      </c>
      <c r="D81" s="15" t="s">
        <v>6548</v>
      </c>
      <c r="E81" s="16">
        <v>3</v>
      </c>
      <c r="F81" s="16" t="s">
        <v>5608</v>
      </c>
      <c r="G81" s="115" t="s">
        <v>84</v>
      </c>
      <c r="H81" s="15" t="s">
        <v>7006</v>
      </c>
      <c r="I81" s="17">
        <v>4</v>
      </c>
      <c r="J81" s="18" t="s">
        <v>7137</v>
      </c>
      <c r="K81" s="114" t="s">
        <v>12</v>
      </c>
      <c r="L81" s="15" t="s">
        <v>10183</v>
      </c>
      <c r="M81" s="18">
        <v>2</v>
      </c>
      <c r="N81" s="509" t="s">
        <v>8355</v>
      </c>
      <c r="O81" s="114" t="s">
        <v>597</v>
      </c>
      <c r="P81" s="34" t="s">
        <v>6529</v>
      </c>
      <c r="Q81" s="35">
        <v>4</v>
      </c>
      <c r="R81" s="507" t="s">
        <v>403</v>
      </c>
      <c r="S81" s="114" t="s">
        <v>14</v>
      </c>
      <c r="T81" s="15" t="s">
        <v>6529</v>
      </c>
      <c r="U81" s="18">
        <v>4</v>
      </c>
      <c r="V81" s="509" t="s">
        <v>403</v>
      </c>
      <c r="W81" s="114" t="s">
        <v>14</v>
      </c>
      <c r="X81" s="18"/>
      <c r="Y81" s="18"/>
      <c r="Z81" s="18"/>
      <c r="AA81" s="114"/>
      <c r="AB81" s="15"/>
      <c r="AC81" s="17"/>
      <c r="AD81" s="18"/>
      <c r="AE81" s="310"/>
      <c r="AF81" s="28" t="s">
        <v>0</v>
      </c>
    </row>
    <row r="82" spans="1:32" s="11" customFormat="1" ht="12.75" customHeight="1" x14ac:dyDescent="0.2">
      <c r="A82" s="107"/>
      <c r="B82" s="52"/>
      <c r="C82" s="1043"/>
      <c r="D82" s="20" t="s">
        <v>7244</v>
      </c>
      <c r="E82" s="21"/>
      <c r="F82" s="21"/>
      <c r="G82" s="113"/>
      <c r="H82" s="20"/>
      <c r="I82" s="22"/>
      <c r="J82" s="22"/>
      <c r="K82" s="112"/>
      <c r="L82" s="20" t="s">
        <v>4572</v>
      </c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">
        <v>0</v>
      </c>
    </row>
    <row r="83" spans="1:32" s="11" customFormat="1" ht="12.75" customHeight="1" x14ac:dyDescent="0.2">
      <c r="A83" s="107"/>
      <c r="B83" s="52"/>
      <c r="C83" s="1046" t="s">
        <v>1</v>
      </c>
      <c r="D83" s="25" t="s">
        <v>6545</v>
      </c>
      <c r="E83" s="26">
        <v>4</v>
      </c>
      <c r="F83" s="26" t="s">
        <v>5608</v>
      </c>
      <c r="G83" s="111" t="s">
        <v>597</v>
      </c>
      <c r="H83" s="25"/>
      <c r="I83" s="27"/>
      <c r="J83" s="28"/>
      <c r="K83" s="110"/>
      <c r="L83" s="25"/>
      <c r="M83" s="28"/>
      <c r="N83" s="28"/>
      <c r="O83" s="110"/>
      <c r="P83" s="25" t="s">
        <v>4583</v>
      </c>
      <c r="Q83" s="27">
        <v>4</v>
      </c>
      <c r="R83" s="508" t="s">
        <v>443</v>
      </c>
      <c r="S83" s="110" t="s">
        <v>332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28" t="s">
        <v>1</v>
      </c>
    </row>
    <row r="84" spans="1:32" s="11" customFormat="1" ht="12.75" customHeight="1" x14ac:dyDescent="0.2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">
        <v>547</v>
      </c>
    </row>
    <row r="85" spans="1:32" s="11" customFormat="1" ht="12.75" customHeight="1" x14ac:dyDescent="0.2">
      <c r="A85" s="105">
        <v>22</v>
      </c>
      <c r="B85" s="51" t="s">
        <v>9908</v>
      </c>
      <c r="C85" s="1042" t="s">
        <v>0</v>
      </c>
      <c r="D85" s="15" t="s">
        <v>7006</v>
      </c>
      <c r="E85" s="16">
        <v>3</v>
      </c>
      <c r="F85" s="16" t="s">
        <v>7137</v>
      </c>
      <c r="G85" s="115" t="s">
        <v>12</v>
      </c>
      <c r="H85" s="15" t="s">
        <v>6557</v>
      </c>
      <c r="I85" s="17">
        <v>4</v>
      </c>
      <c r="J85" s="18" t="s">
        <v>7239</v>
      </c>
      <c r="K85" s="114" t="s">
        <v>84</v>
      </c>
      <c r="L85" s="15" t="s">
        <v>10183</v>
      </c>
      <c r="M85" s="18">
        <v>2</v>
      </c>
      <c r="N85" s="509" t="s">
        <v>8355</v>
      </c>
      <c r="O85" s="114" t="s">
        <v>597</v>
      </c>
      <c r="P85" s="34" t="s">
        <v>6529</v>
      </c>
      <c r="Q85" s="35">
        <v>4</v>
      </c>
      <c r="R85" s="507" t="s">
        <v>403</v>
      </c>
      <c r="S85" s="114" t="s">
        <v>14</v>
      </c>
      <c r="T85" s="15" t="s">
        <v>6529</v>
      </c>
      <c r="U85" s="18">
        <v>4</v>
      </c>
      <c r="V85" s="509" t="s">
        <v>403</v>
      </c>
      <c r="W85" s="114" t="s">
        <v>14</v>
      </c>
      <c r="X85" s="18"/>
      <c r="Y85" s="18"/>
      <c r="Z85" s="18"/>
      <c r="AA85" s="114"/>
      <c r="AB85" s="15"/>
      <c r="AC85" s="17"/>
      <c r="AD85" s="18"/>
      <c r="AE85" s="310"/>
      <c r="AF85" s="28" t="s">
        <v>0</v>
      </c>
    </row>
    <row r="86" spans="1:32" s="11" customFormat="1" ht="12.75" customHeight="1" x14ac:dyDescent="0.2">
      <c r="A86" s="107"/>
      <c r="B86" s="52"/>
      <c r="C86" s="1043"/>
      <c r="D86" s="20" t="s">
        <v>7244</v>
      </c>
      <c r="E86" s="21"/>
      <c r="F86" s="21"/>
      <c r="G86" s="113"/>
      <c r="H86" s="20"/>
      <c r="I86" s="22"/>
      <c r="J86" s="22"/>
      <c r="K86" s="112"/>
      <c r="L86" s="20" t="s">
        <v>4572</v>
      </c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">
        <v>0</v>
      </c>
    </row>
    <row r="87" spans="1:32" s="11" customFormat="1" ht="12.75" customHeight="1" x14ac:dyDescent="0.2">
      <c r="A87" s="107"/>
      <c r="B87" s="52"/>
      <c r="C87" s="1046" t="s">
        <v>1</v>
      </c>
      <c r="D87" s="25" t="s">
        <v>6548</v>
      </c>
      <c r="E87" s="26">
        <v>4</v>
      </c>
      <c r="F87" s="26" t="s">
        <v>5608</v>
      </c>
      <c r="G87" s="111" t="s">
        <v>84</v>
      </c>
      <c r="H87" s="25" t="s">
        <v>7001</v>
      </c>
      <c r="I87" s="27">
        <v>4</v>
      </c>
      <c r="J87" s="28" t="s">
        <v>8355</v>
      </c>
      <c r="K87" s="110" t="s">
        <v>597</v>
      </c>
      <c r="L87" s="25"/>
      <c r="M87" s="28"/>
      <c r="N87" s="28"/>
      <c r="O87" s="110"/>
      <c r="P87" s="25" t="s">
        <v>4583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28" t="s">
        <v>1</v>
      </c>
    </row>
    <row r="88" spans="1:32" s="11" customFormat="1" ht="12.75" customHeight="1" x14ac:dyDescent="0.2">
      <c r="A88" s="107"/>
      <c r="B88" s="54"/>
      <c r="C88" s="104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28" t="s">
        <v>547</v>
      </c>
    </row>
    <row r="89" spans="1:32" s="11" customFormat="1" ht="12.75" customHeight="1" x14ac:dyDescent="0.2">
      <c r="A89" s="105">
        <v>23</v>
      </c>
      <c r="B89" s="51" t="s">
        <v>9909</v>
      </c>
      <c r="C89" s="1042" t="s">
        <v>0</v>
      </c>
      <c r="D89" s="15" t="s">
        <v>7008</v>
      </c>
      <c r="E89" s="16"/>
      <c r="F89" s="16"/>
      <c r="G89" s="115"/>
      <c r="H89" s="15" t="s">
        <v>7008</v>
      </c>
      <c r="I89" s="17"/>
      <c r="J89" s="18"/>
      <c r="K89" s="114"/>
      <c r="L89" s="18" t="s">
        <v>7008</v>
      </c>
      <c r="M89" s="18"/>
      <c r="N89" s="18"/>
      <c r="O89" s="114"/>
      <c r="P89" s="15" t="s">
        <v>7008</v>
      </c>
      <c r="Q89" s="17"/>
      <c r="R89" s="18"/>
      <c r="S89" s="114"/>
      <c r="T89" s="15" t="s">
        <v>7008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28" t="s">
        <v>0</v>
      </c>
    </row>
    <row r="90" spans="1:32" s="11" customFormat="1" ht="12.75" customHeight="1" x14ac:dyDescent="0.2">
      <c r="A90" s="107"/>
      <c r="B90" s="52"/>
      <c r="C90" s="1043"/>
      <c r="D90" s="20" t="s">
        <v>7244</v>
      </c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">
        <v>0</v>
      </c>
    </row>
    <row r="91" spans="1:32" s="11" customFormat="1" ht="12.75" customHeight="1" x14ac:dyDescent="0.2">
      <c r="A91" s="107"/>
      <c r="B91" s="52"/>
      <c r="C91" s="1046" t="s">
        <v>1</v>
      </c>
      <c r="D91" s="25" t="s">
        <v>7008</v>
      </c>
      <c r="E91" s="26"/>
      <c r="F91" s="26"/>
      <c r="G91" s="111"/>
      <c r="H91" s="25" t="s">
        <v>6525</v>
      </c>
      <c r="I91" s="27">
        <v>3</v>
      </c>
      <c r="J91" s="508" t="s">
        <v>405</v>
      </c>
      <c r="K91" s="110" t="s">
        <v>346</v>
      </c>
      <c r="L91" s="25" t="s">
        <v>7001</v>
      </c>
      <c r="M91" s="28">
        <v>4</v>
      </c>
      <c r="N91" s="28" t="s">
        <v>8355</v>
      </c>
      <c r="O91" s="110" t="s">
        <v>597</v>
      </c>
      <c r="P91" s="30" t="s">
        <v>4583</v>
      </c>
      <c r="Q91" s="31">
        <v>4</v>
      </c>
      <c r="R91" s="508" t="s">
        <v>443</v>
      </c>
      <c r="S91" s="110" t="s">
        <v>332</v>
      </c>
      <c r="T91" s="25" t="s">
        <v>7006</v>
      </c>
      <c r="U91" s="28">
        <v>4</v>
      </c>
      <c r="V91" s="28" t="s">
        <v>7137</v>
      </c>
      <c r="W91" s="110" t="s">
        <v>12</v>
      </c>
      <c r="X91" s="25"/>
      <c r="Y91" s="28"/>
      <c r="Z91" s="28"/>
      <c r="AA91" s="110"/>
      <c r="AB91" s="25"/>
      <c r="AC91" s="27"/>
      <c r="AD91" s="28"/>
      <c r="AE91" s="312"/>
      <c r="AF91" s="28" t="s">
        <v>1</v>
      </c>
    </row>
    <row r="92" spans="1:32" s="11" customFormat="1" ht="12.75" customHeight="1" x14ac:dyDescent="0.2">
      <c r="A92" s="107"/>
      <c r="B92" s="54"/>
      <c r="C92" s="1046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28" t="s">
        <v>547</v>
      </c>
    </row>
    <row r="93" spans="1:32" s="11" customFormat="1" ht="12.75" customHeight="1" x14ac:dyDescent="0.2">
      <c r="A93" s="105">
        <v>24</v>
      </c>
      <c r="B93" s="51" t="s">
        <v>9910</v>
      </c>
      <c r="C93" s="1042" t="s">
        <v>0</v>
      </c>
      <c r="D93" s="15" t="s">
        <v>7008</v>
      </c>
      <c r="E93" s="16"/>
      <c r="F93" s="16"/>
      <c r="G93" s="115"/>
      <c r="H93" s="15" t="s">
        <v>7008</v>
      </c>
      <c r="I93" s="17"/>
      <c r="J93" s="18"/>
      <c r="K93" s="114"/>
      <c r="L93" s="15" t="s">
        <v>7008</v>
      </c>
      <c r="M93" s="18"/>
      <c r="N93" s="18"/>
      <c r="O93" s="114"/>
      <c r="P93" s="34" t="s">
        <v>7008</v>
      </c>
      <c r="Q93" s="35"/>
      <c r="R93" s="36"/>
      <c r="S93" s="114"/>
      <c r="T93" s="15" t="s">
        <v>7008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28" t="s">
        <v>0</v>
      </c>
    </row>
    <row r="94" spans="1:32" s="11" customFormat="1" ht="12.75" customHeight="1" x14ac:dyDescent="0.2">
      <c r="A94" s="107"/>
      <c r="B94" s="52"/>
      <c r="C94" s="1043"/>
      <c r="D94" s="20" t="s">
        <v>7244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">
        <v>0</v>
      </c>
    </row>
    <row r="95" spans="1:32" s="11" customFormat="1" ht="12.75" customHeight="1" x14ac:dyDescent="0.2">
      <c r="A95" s="107"/>
      <c r="B95" s="52"/>
      <c r="C95" s="1046" t="s">
        <v>1</v>
      </c>
      <c r="D95" s="25" t="s">
        <v>7008</v>
      </c>
      <c r="E95" s="26"/>
      <c r="F95" s="26"/>
      <c r="G95" s="111"/>
      <c r="H95" s="25" t="s">
        <v>6525</v>
      </c>
      <c r="I95" s="27">
        <v>3</v>
      </c>
      <c r="J95" s="508" t="s">
        <v>405</v>
      </c>
      <c r="K95" s="110" t="s">
        <v>346</v>
      </c>
      <c r="L95" s="25" t="s">
        <v>7006</v>
      </c>
      <c r="M95" s="28">
        <v>4</v>
      </c>
      <c r="N95" s="28" t="s">
        <v>7137</v>
      </c>
      <c r="O95" s="110" t="s">
        <v>12</v>
      </c>
      <c r="P95" s="25" t="s">
        <v>4583</v>
      </c>
      <c r="Q95" s="27">
        <v>4</v>
      </c>
      <c r="R95" s="508" t="s">
        <v>443</v>
      </c>
      <c r="S95" s="110" t="s">
        <v>332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">
        <v>1</v>
      </c>
    </row>
    <row r="96" spans="1:32" s="11" customFormat="1" ht="12.75" customHeight="1" x14ac:dyDescent="0.2">
      <c r="A96" s="107"/>
      <c r="B96" s="52"/>
      <c r="C96" s="104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">
        <v>547</v>
      </c>
    </row>
    <row r="97" spans="1:32" s="11" customFormat="1" ht="12.75" customHeight="1" x14ac:dyDescent="0.2">
      <c r="A97" s="105">
        <v>25</v>
      </c>
      <c r="B97" s="51" t="s">
        <v>9911</v>
      </c>
      <c r="C97" s="1042" t="s">
        <v>0</v>
      </c>
      <c r="D97" s="15" t="s">
        <v>7008</v>
      </c>
      <c r="E97" s="16"/>
      <c r="F97" s="16"/>
      <c r="G97" s="115"/>
      <c r="H97" s="15" t="s">
        <v>7008</v>
      </c>
      <c r="I97" s="17"/>
      <c r="J97" s="18"/>
      <c r="K97" s="114"/>
      <c r="L97" s="15" t="s">
        <v>7008</v>
      </c>
      <c r="M97" s="18"/>
      <c r="N97" s="18"/>
      <c r="O97" s="114"/>
      <c r="P97" s="34" t="s">
        <v>7008</v>
      </c>
      <c r="Q97" s="35"/>
      <c r="R97" s="36"/>
      <c r="S97" s="114"/>
      <c r="T97" s="15" t="s">
        <v>7008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28" t="s">
        <v>0</v>
      </c>
    </row>
    <row r="98" spans="1:32" s="11" customFormat="1" ht="12.75" customHeight="1" x14ac:dyDescent="0.2">
      <c r="A98" s="107"/>
      <c r="B98" s="52"/>
      <c r="C98" s="1043"/>
      <c r="D98" s="20" t="s">
        <v>7244</v>
      </c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">
        <v>0</v>
      </c>
    </row>
    <row r="99" spans="1:32" s="11" customFormat="1" ht="12.75" customHeight="1" x14ac:dyDescent="0.2">
      <c r="A99" s="107"/>
      <c r="B99" s="52"/>
      <c r="C99" s="1046" t="s">
        <v>1</v>
      </c>
      <c r="D99" s="25" t="s">
        <v>7008</v>
      </c>
      <c r="E99" s="26"/>
      <c r="F99" s="26"/>
      <c r="G99" s="111"/>
      <c r="H99" s="25" t="s">
        <v>6525</v>
      </c>
      <c r="I99" s="27">
        <v>3</v>
      </c>
      <c r="J99" s="508" t="s">
        <v>405</v>
      </c>
      <c r="K99" s="110" t="s">
        <v>346</v>
      </c>
      <c r="L99" s="25"/>
      <c r="M99" s="28"/>
      <c r="N99" s="28"/>
      <c r="O99" s="110"/>
      <c r="P99" s="25" t="s">
        <v>4583</v>
      </c>
      <c r="Q99" s="27">
        <v>4</v>
      </c>
      <c r="R99" s="508" t="s">
        <v>443</v>
      </c>
      <c r="S99" s="110" t="s">
        <v>332</v>
      </c>
      <c r="T99" s="25" t="s">
        <v>7001</v>
      </c>
      <c r="U99" s="28">
        <v>4</v>
      </c>
      <c r="V99" s="28" t="s">
        <v>8355</v>
      </c>
      <c r="W99" s="110" t="s">
        <v>597</v>
      </c>
      <c r="X99" s="25"/>
      <c r="Y99" s="28"/>
      <c r="Z99" s="28"/>
      <c r="AA99" s="110"/>
      <c r="AB99" s="25"/>
      <c r="AC99" s="27"/>
      <c r="AD99" s="28"/>
      <c r="AE99" s="312"/>
      <c r="AF99" s="28" t="s">
        <v>1</v>
      </c>
    </row>
    <row r="100" spans="1:32" s="11" customFormat="1" ht="12.75" customHeight="1" x14ac:dyDescent="0.2">
      <c r="A100" s="107"/>
      <c r="B100" s="52"/>
      <c r="C100" s="104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28" t="s">
        <v>547</v>
      </c>
    </row>
    <row r="101" spans="1:32" s="11" customFormat="1" ht="12.75" customHeight="1" x14ac:dyDescent="0.2">
      <c r="A101" s="105">
        <v>26</v>
      </c>
      <c r="B101" s="51" t="s">
        <v>8419</v>
      </c>
      <c r="C101" s="1042" t="s">
        <v>0</v>
      </c>
      <c r="D101" s="15" t="s">
        <v>7111</v>
      </c>
      <c r="E101" s="16"/>
      <c r="F101" s="16"/>
      <c r="G101" s="115"/>
      <c r="H101" s="15" t="s">
        <v>7111</v>
      </c>
      <c r="I101" s="17"/>
      <c r="J101" s="18"/>
      <c r="K101" s="114"/>
      <c r="L101" s="18" t="s">
        <v>7111</v>
      </c>
      <c r="M101" s="18"/>
      <c r="N101" s="18"/>
      <c r="O101" s="114"/>
      <c r="P101" s="15" t="s">
        <v>7111</v>
      </c>
      <c r="Q101" s="17"/>
      <c r="R101" s="18"/>
      <c r="S101" s="114"/>
      <c r="T101" s="15" t="s">
        <v>7111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28" t="s">
        <v>0</v>
      </c>
    </row>
    <row r="102" spans="1:32" s="11" customFormat="1" ht="12.75" customHeight="1" x14ac:dyDescent="0.2">
      <c r="A102" s="107"/>
      <c r="B102" s="52"/>
      <c r="C102" s="104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">
        <v>0</v>
      </c>
    </row>
    <row r="103" spans="1:32" s="11" customFormat="1" ht="12.75" customHeight="1" x14ac:dyDescent="0.2">
      <c r="A103" s="107"/>
      <c r="B103" s="52"/>
      <c r="C103" s="104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">
        <v>1</v>
      </c>
    </row>
    <row r="104" spans="1:32" s="11" customFormat="1" ht="12.75" customHeight="1" x14ac:dyDescent="0.2">
      <c r="A104" s="107"/>
      <c r="B104" s="52"/>
      <c r="C104" s="104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">
        <v>547</v>
      </c>
    </row>
    <row r="105" spans="1:32" s="11" customFormat="1" ht="12.75" customHeight="1" x14ac:dyDescent="0.2">
      <c r="A105" s="105">
        <v>1</v>
      </c>
      <c r="B105" s="51" t="s">
        <v>7107</v>
      </c>
      <c r="C105" s="104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 t="s">
        <v>10010</v>
      </c>
      <c r="Y105" s="18">
        <v>4</v>
      </c>
      <c r="Z105" s="18"/>
      <c r="AA105" s="114" t="s">
        <v>9</v>
      </c>
      <c r="AB105" s="15" t="s">
        <v>10010</v>
      </c>
      <c r="AC105" s="17">
        <v>4</v>
      </c>
      <c r="AD105" s="18"/>
      <c r="AE105" s="310" t="s">
        <v>9</v>
      </c>
      <c r="AF105" s="28" t="s">
        <v>0</v>
      </c>
    </row>
    <row r="106" spans="1:32" s="11" customFormat="1" ht="12.75" customHeight="1" x14ac:dyDescent="0.2">
      <c r="A106" s="107"/>
      <c r="B106" s="52" t="s">
        <v>412</v>
      </c>
      <c r="C106" s="104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">
        <v>0</v>
      </c>
    </row>
    <row r="107" spans="1:32" s="11" customFormat="1" ht="12.75" customHeight="1" x14ac:dyDescent="0.2">
      <c r="A107" s="107"/>
      <c r="B107" s="52"/>
      <c r="C107" s="1046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 t="s">
        <v>10010</v>
      </c>
      <c r="Y107" s="28">
        <v>4</v>
      </c>
      <c r="Z107" s="28"/>
      <c r="AA107" s="110" t="s">
        <v>9</v>
      </c>
      <c r="AB107" s="25" t="s">
        <v>10010</v>
      </c>
      <c r="AC107" s="27">
        <v>4</v>
      </c>
      <c r="AD107" s="28"/>
      <c r="AE107" s="312" t="s">
        <v>9</v>
      </c>
      <c r="AF107" s="28" t="s">
        <v>1</v>
      </c>
    </row>
    <row r="108" spans="1:32" s="11" customFormat="1" ht="12.75" customHeight="1" x14ac:dyDescent="0.2">
      <c r="A108" s="107"/>
      <c r="B108" s="52"/>
      <c r="C108" s="1046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313"/>
      <c r="AF108" s="28" t="s">
        <v>547</v>
      </c>
    </row>
    <row r="109" spans="1:32" s="11" customFormat="1" ht="12.75" customHeight="1" x14ac:dyDescent="0.2">
      <c r="A109" s="105">
        <v>2</v>
      </c>
      <c r="B109" s="51" t="s">
        <v>8341</v>
      </c>
      <c r="C109" s="1042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 t="s">
        <v>7138</v>
      </c>
      <c r="Q109" s="35">
        <v>4</v>
      </c>
      <c r="R109" s="36"/>
      <c r="S109" s="114" t="s">
        <v>53</v>
      </c>
      <c r="T109" s="15" t="s">
        <v>7138</v>
      </c>
      <c r="U109" s="18">
        <v>4</v>
      </c>
      <c r="V109" s="18"/>
      <c r="W109" s="114" t="s">
        <v>53</v>
      </c>
      <c r="X109" s="18"/>
      <c r="Y109" s="18"/>
      <c r="Z109" s="18"/>
      <c r="AA109" s="114"/>
      <c r="AB109" s="15"/>
      <c r="AC109" s="17"/>
      <c r="AD109" s="18"/>
      <c r="AE109" s="310"/>
      <c r="AF109" s="28" t="s">
        <v>0</v>
      </c>
    </row>
    <row r="110" spans="1:32" s="11" customFormat="1" ht="12.75" customHeight="1" x14ac:dyDescent="0.2">
      <c r="A110" s="107"/>
      <c r="B110" s="52" t="s">
        <v>412</v>
      </c>
      <c r="C110" s="104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">
        <v>0</v>
      </c>
    </row>
    <row r="111" spans="1:32" s="11" customFormat="1" ht="12.75" customHeight="1" x14ac:dyDescent="0.2">
      <c r="A111" s="107"/>
      <c r="B111" s="52"/>
      <c r="C111" s="1046" t="s">
        <v>1</v>
      </c>
      <c r="D111" s="25" t="s">
        <v>5473</v>
      </c>
      <c r="E111" s="26">
        <v>5</v>
      </c>
      <c r="F111" s="26"/>
      <c r="G111" s="111" t="s">
        <v>8316</v>
      </c>
      <c r="H111" s="25"/>
      <c r="I111" s="27"/>
      <c r="J111" s="28"/>
      <c r="K111" s="110"/>
      <c r="L111" s="25" t="s">
        <v>5473</v>
      </c>
      <c r="M111" s="28">
        <v>5</v>
      </c>
      <c r="N111" s="28"/>
      <c r="O111" s="110" t="s">
        <v>8316</v>
      </c>
      <c r="P111" s="25" t="s">
        <v>7138</v>
      </c>
      <c r="Q111" s="27">
        <v>4</v>
      </c>
      <c r="R111" s="28"/>
      <c r="S111" s="110" t="s">
        <v>53</v>
      </c>
      <c r="T111" s="25" t="s">
        <v>7138</v>
      </c>
      <c r="U111" s="28">
        <v>4</v>
      </c>
      <c r="V111" s="28"/>
      <c r="W111" s="110" t="s">
        <v>53</v>
      </c>
      <c r="X111" s="25"/>
      <c r="Y111" s="28"/>
      <c r="Z111" s="28"/>
      <c r="AA111" s="110"/>
      <c r="AB111" s="25"/>
      <c r="AC111" s="27"/>
      <c r="AD111" s="28"/>
      <c r="AE111" s="312"/>
      <c r="AF111" s="28" t="s">
        <v>1</v>
      </c>
    </row>
    <row r="112" spans="1:32" s="11" customFormat="1" ht="12.75" customHeight="1" x14ac:dyDescent="0.2">
      <c r="A112" s="107"/>
      <c r="B112" s="52"/>
      <c r="C112" s="1046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313"/>
      <c r="AF112" s="28" t="s">
        <v>547</v>
      </c>
    </row>
    <row r="113" spans="1:32" s="11" customFormat="1" ht="12.75" customHeight="1" x14ac:dyDescent="0.2">
      <c r="A113" s="105">
        <v>3</v>
      </c>
      <c r="B113" s="51" t="s">
        <v>9897</v>
      </c>
      <c r="C113" s="1042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5"/>
      <c r="Q113" s="17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7"/>
      <c r="AD113" s="18"/>
      <c r="AE113" s="310"/>
      <c r="AF113" s="28" t="s">
        <v>0</v>
      </c>
    </row>
    <row r="114" spans="1:32" s="11" customFormat="1" ht="12.75" customHeight="1" x14ac:dyDescent="0.2">
      <c r="A114" s="107"/>
      <c r="B114" s="52" t="s">
        <v>412</v>
      </c>
      <c r="C114" s="104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4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">
        <v>0</v>
      </c>
    </row>
    <row r="115" spans="1:32" s="11" customFormat="1" ht="12.75" customHeight="1" x14ac:dyDescent="0.2">
      <c r="A115" s="107"/>
      <c r="B115" s="52"/>
      <c r="C115" s="1046" t="s">
        <v>1</v>
      </c>
      <c r="D115" s="25" t="s">
        <v>10183</v>
      </c>
      <c r="E115" s="26">
        <v>5</v>
      </c>
      <c r="F115" s="26"/>
      <c r="G115" s="111" t="s">
        <v>9955</v>
      </c>
      <c r="H115" s="25" t="s">
        <v>10183</v>
      </c>
      <c r="I115" s="27">
        <v>5</v>
      </c>
      <c r="J115" s="28"/>
      <c r="K115" s="110" t="s">
        <v>9955</v>
      </c>
      <c r="L115" s="25" t="s">
        <v>10183</v>
      </c>
      <c r="M115" s="28">
        <v>5</v>
      </c>
      <c r="N115" s="28"/>
      <c r="O115" s="110" t="s">
        <v>9955</v>
      </c>
      <c r="P115" s="30" t="s">
        <v>10183</v>
      </c>
      <c r="Q115" s="31">
        <v>5</v>
      </c>
      <c r="R115" s="28"/>
      <c r="S115" s="110" t="s">
        <v>9955</v>
      </c>
      <c r="T115" s="25" t="s">
        <v>6534</v>
      </c>
      <c r="U115" s="28">
        <v>5</v>
      </c>
      <c r="V115" s="28"/>
      <c r="W115" s="110" t="s">
        <v>9955</v>
      </c>
      <c r="X115" s="25"/>
      <c r="Y115" s="28"/>
      <c r="Z115" s="28"/>
      <c r="AA115" s="110"/>
      <c r="AB115" s="25"/>
      <c r="AC115" s="27"/>
      <c r="AD115" s="28"/>
      <c r="AE115" s="312"/>
      <c r="AF115" s="28" t="s">
        <v>1</v>
      </c>
    </row>
    <row r="116" spans="1:32" s="11" customFormat="1" ht="12.75" customHeight="1" x14ac:dyDescent="0.2">
      <c r="A116" s="107"/>
      <c r="B116" s="52"/>
      <c r="C116" s="1046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 t="s">
        <v>4572</v>
      </c>
      <c r="Q116" s="31"/>
      <c r="R116" s="32"/>
      <c r="S116" s="110"/>
      <c r="T116" s="25"/>
      <c r="U116" s="27"/>
      <c r="V116" s="27"/>
      <c r="W116" s="110"/>
      <c r="X116" s="25"/>
      <c r="Y116" s="33"/>
      <c r="Z116" s="33"/>
      <c r="AA116" s="116"/>
      <c r="AB116" s="25"/>
      <c r="AC116" s="27"/>
      <c r="AD116" s="28"/>
      <c r="AE116" s="312"/>
      <c r="AF116" s="28" t="s">
        <v>547</v>
      </c>
    </row>
    <row r="117" spans="1:32" s="11" customFormat="1" ht="12.75" customHeight="1" x14ac:dyDescent="0.2">
      <c r="A117" s="105">
        <v>4</v>
      </c>
      <c r="B117" s="51" t="s">
        <v>8288</v>
      </c>
      <c r="C117" s="1042" t="s">
        <v>0</v>
      </c>
      <c r="D117" s="15" t="s">
        <v>6551</v>
      </c>
      <c r="E117" s="16">
        <v>4</v>
      </c>
      <c r="F117" s="16"/>
      <c r="G117" s="115" t="s">
        <v>4573</v>
      </c>
      <c r="H117" s="15" t="s">
        <v>6551</v>
      </c>
      <c r="I117" s="17">
        <v>4</v>
      </c>
      <c r="J117" s="18"/>
      <c r="K117" s="114" t="s">
        <v>4573</v>
      </c>
      <c r="L117" s="15" t="s">
        <v>6551</v>
      </c>
      <c r="M117" s="18">
        <v>4</v>
      </c>
      <c r="N117" s="18"/>
      <c r="O117" s="114" t="s">
        <v>4573</v>
      </c>
      <c r="P117" s="34" t="s">
        <v>6551</v>
      </c>
      <c r="Q117" s="35">
        <v>4</v>
      </c>
      <c r="R117" s="36"/>
      <c r="S117" s="114" t="s">
        <v>4573</v>
      </c>
      <c r="T117" s="15" t="s">
        <v>6556</v>
      </c>
      <c r="U117" s="18">
        <v>4</v>
      </c>
      <c r="V117" s="18"/>
      <c r="W117" s="114" t="s">
        <v>4573</v>
      </c>
      <c r="X117" s="18" t="s">
        <v>6556</v>
      </c>
      <c r="Y117" s="18">
        <v>4</v>
      </c>
      <c r="Z117" s="18"/>
      <c r="AA117" s="114" t="s">
        <v>4573</v>
      </c>
      <c r="AB117" s="15"/>
      <c r="AC117" s="17"/>
      <c r="AD117" s="18"/>
      <c r="AE117" s="310"/>
      <c r="AF117" s="28" t="s">
        <v>0</v>
      </c>
    </row>
    <row r="118" spans="1:32" s="11" customFormat="1" ht="12.75" customHeight="1" x14ac:dyDescent="0.2">
      <c r="A118" s="107"/>
      <c r="B118" s="52" t="s">
        <v>412</v>
      </c>
      <c r="C118" s="1043"/>
      <c r="D118" s="20"/>
      <c r="E118" s="21"/>
      <c r="F118" s="21"/>
      <c r="G118" s="113"/>
      <c r="H118" s="20"/>
      <c r="I118" s="22"/>
      <c r="J118" s="22"/>
      <c r="K118" s="112"/>
      <c r="L118" s="20" t="s">
        <v>4572</v>
      </c>
      <c r="M118" s="22"/>
      <c r="N118" s="22"/>
      <c r="O118" s="112"/>
      <c r="P118" s="37" t="s">
        <v>4572</v>
      </c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">
        <v>0</v>
      </c>
    </row>
    <row r="119" spans="1:32" s="11" customFormat="1" ht="12.75" customHeight="1" x14ac:dyDescent="0.2">
      <c r="A119" s="107"/>
      <c r="B119" s="52"/>
      <c r="C119" s="1046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28" t="s">
        <v>1</v>
      </c>
    </row>
    <row r="120" spans="1:32" s="11" customFormat="1" ht="12.75" customHeight="1" x14ac:dyDescent="0.2">
      <c r="A120" s="107"/>
      <c r="B120" s="52"/>
      <c r="C120" s="1046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">
        <v>547</v>
      </c>
    </row>
    <row r="121" spans="1:32" s="11" customFormat="1" ht="12.75" customHeight="1" x14ac:dyDescent="0.2">
      <c r="A121" s="105">
        <v>4</v>
      </c>
      <c r="B121" s="51" t="s">
        <v>8292</v>
      </c>
      <c r="C121" s="1042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  <c r="AF121" s="28" t="s">
        <v>0</v>
      </c>
    </row>
    <row r="122" spans="1:32" s="11" customFormat="1" ht="12.75" customHeight="1" x14ac:dyDescent="0.2">
      <c r="A122" s="107"/>
      <c r="B122" s="52" t="s">
        <v>412</v>
      </c>
      <c r="C122" s="104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">
        <v>0</v>
      </c>
    </row>
    <row r="123" spans="1:32" s="11" customFormat="1" ht="12.75" customHeight="1" x14ac:dyDescent="0.2">
      <c r="A123" s="107"/>
      <c r="B123" s="52"/>
      <c r="C123" s="1046" t="s">
        <v>1</v>
      </c>
      <c r="D123" s="25" t="s">
        <v>6551</v>
      </c>
      <c r="E123" s="26">
        <v>4</v>
      </c>
      <c r="F123" s="26"/>
      <c r="G123" s="111" t="s">
        <v>4573</v>
      </c>
      <c r="H123" s="25" t="s">
        <v>6551</v>
      </c>
      <c r="I123" s="27">
        <v>4</v>
      </c>
      <c r="J123" s="28"/>
      <c r="K123" s="110" t="s">
        <v>4573</v>
      </c>
      <c r="L123" s="25" t="s">
        <v>6551</v>
      </c>
      <c r="M123" s="28">
        <v>4</v>
      </c>
      <c r="N123" s="28"/>
      <c r="O123" s="110" t="s">
        <v>4573</v>
      </c>
      <c r="P123" s="25" t="s">
        <v>6551</v>
      </c>
      <c r="Q123" s="27">
        <v>4</v>
      </c>
      <c r="R123" s="28"/>
      <c r="S123" s="110" t="s">
        <v>4573</v>
      </c>
      <c r="T123" s="25" t="s">
        <v>6556</v>
      </c>
      <c r="U123" s="28">
        <v>4</v>
      </c>
      <c r="V123" s="28"/>
      <c r="W123" s="110" t="s">
        <v>4573</v>
      </c>
      <c r="X123" s="25" t="s">
        <v>6556</v>
      </c>
      <c r="Y123" s="28">
        <v>4</v>
      </c>
      <c r="Z123" s="28"/>
      <c r="AA123" s="110" t="s">
        <v>4573</v>
      </c>
      <c r="AB123" s="25"/>
      <c r="AC123" s="27"/>
      <c r="AD123" s="28"/>
      <c r="AE123" s="312"/>
      <c r="AF123" s="28" t="s">
        <v>1</v>
      </c>
    </row>
    <row r="124" spans="1:32" s="11" customFormat="1" ht="12.75" customHeight="1" x14ac:dyDescent="0.2">
      <c r="A124" s="107"/>
      <c r="B124" s="52"/>
      <c r="C124" s="1046"/>
      <c r="D124" s="40"/>
      <c r="E124" s="41"/>
      <c r="F124" s="42"/>
      <c r="G124" s="108"/>
      <c r="H124" s="40"/>
      <c r="I124" s="42"/>
      <c r="J124" s="42"/>
      <c r="K124" s="108"/>
      <c r="L124" s="40" t="s">
        <v>4572</v>
      </c>
      <c r="M124" s="42"/>
      <c r="N124" s="42"/>
      <c r="O124" s="108"/>
      <c r="P124" s="40" t="s">
        <v>4572</v>
      </c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">
        <v>547</v>
      </c>
    </row>
    <row r="125" spans="1:32" s="11" customFormat="1" ht="12.75" customHeight="1" x14ac:dyDescent="0.2">
      <c r="A125" s="105">
        <v>4</v>
      </c>
      <c r="B125" s="51" t="s">
        <v>8326</v>
      </c>
      <c r="C125" s="1042" t="s">
        <v>0</v>
      </c>
      <c r="D125" s="15" t="s">
        <v>7006</v>
      </c>
      <c r="E125" s="16">
        <v>4</v>
      </c>
      <c r="F125" s="16"/>
      <c r="G125" s="115" t="s">
        <v>167</v>
      </c>
      <c r="H125" s="15" t="s">
        <v>7006</v>
      </c>
      <c r="I125" s="17">
        <v>4</v>
      </c>
      <c r="J125" s="18"/>
      <c r="K125" s="114" t="s">
        <v>167</v>
      </c>
      <c r="L125" s="18" t="s">
        <v>6557</v>
      </c>
      <c r="M125" s="18">
        <v>4</v>
      </c>
      <c r="N125" s="18"/>
      <c r="O125" s="114" t="s">
        <v>167</v>
      </c>
      <c r="P125" s="15" t="s">
        <v>6557</v>
      </c>
      <c r="Q125" s="17">
        <v>4</v>
      </c>
      <c r="R125" s="18"/>
      <c r="S125" s="114" t="s">
        <v>167</v>
      </c>
      <c r="T125" s="15" t="s">
        <v>6557</v>
      </c>
      <c r="U125" s="18">
        <v>4</v>
      </c>
      <c r="V125" s="18"/>
      <c r="W125" s="114" t="s">
        <v>167</v>
      </c>
      <c r="X125" s="15"/>
      <c r="Y125" s="18"/>
      <c r="Z125" s="18"/>
      <c r="AA125" s="114"/>
      <c r="AB125" s="15"/>
      <c r="AC125" s="17"/>
      <c r="AD125" s="18"/>
      <c r="AE125" s="310"/>
      <c r="AF125" s="28" t="s">
        <v>0</v>
      </c>
    </row>
    <row r="126" spans="1:32" s="11" customFormat="1" ht="12.75" customHeight="1" x14ac:dyDescent="0.2">
      <c r="A126" s="107"/>
      <c r="B126" s="52" t="s">
        <v>412</v>
      </c>
      <c r="C126" s="1043"/>
      <c r="D126" s="20"/>
      <c r="E126" s="21"/>
      <c r="F126" s="21"/>
      <c r="G126" s="113"/>
      <c r="H126" s="20" t="s">
        <v>6541</v>
      </c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">
        <v>0</v>
      </c>
    </row>
    <row r="127" spans="1:32" s="11" customFormat="1" ht="12.75" customHeight="1" x14ac:dyDescent="0.2">
      <c r="A127" s="107"/>
      <c r="B127" s="52"/>
      <c r="C127" s="104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">
        <v>1</v>
      </c>
    </row>
    <row r="128" spans="1:32" s="11" customFormat="1" ht="12.75" customHeight="1" x14ac:dyDescent="0.2">
      <c r="A128" s="107"/>
      <c r="B128" s="52"/>
      <c r="C128" s="1046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">
        <v>547</v>
      </c>
    </row>
    <row r="129" spans="1:32" s="11" customFormat="1" ht="12.75" customHeight="1" x14ac:dyDescent="0.2">
      <c r="A129" s="105">
        <v>6</v>
      </c>
      <c r="B129" s="51" t="s">
        <v>8327</v>
      </c>
      <c r="C129" s="1042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/>
      <c r="U129" s="17"/>
      <c r="V129" s="18"/>
      <c r="W129" s="114"/>
      <c r="X129" s="15"/>
      <c r="Y129" s="18"/>
      <c r="Z129" s="18"/>
      <c r="AA129" s="114"/>
      <c r="AB129" s="15"/>
      <c r="AC129" s="17"/>
      <c r="AD129" s="18"/>
      <c r="AE129" s="310"/>
      <c r="AF129" s="28" t="s">
        <v>0</v>
      </c>
    </row>
    <row r="130" spans="1:32" s="11" customFormat="1" ht="12.75" customHeight="1" x14ac:dyDescent="0.2">
      <c r="A130" s="107"/>
      <c r="B130" s="52" t="s">
        <v>412</v>
      </c>
      <c r="C130" s="104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">
        <v>0</v>
      </c>
    </row>
    <row r="131" spans="1:32" s="11" customFormat="1" ht="12.75" customHeight="1" x14ac:dyDescent="0.2">
      <c r="A131" s="107"/>
      <c r="B131" s="52"/>
      <c r="C131" s="1046" t="s">
        <v>1</v>
      </c>
      <c r="D131" s="25" t="s">
        <v>7006</v>
      </c>
      <c r="E131" s="26">
        <v>4</v>
      </c>
      <c r="F131" s="26"/>
      <c r="G131" s="111" t="s">
        <v>167</v>
      </c>
      <c r="H131" s="25" t="s">
        <v>7006</v>
      </c>
      <c r="I131" s="27">
        <v>4</v>
      </c>
      <c r="J131" s="28"/>
      <c r="K131" s="110" t="s">
        <v>167</v>
      </c>
      <c r="L131" s="25" t="s">
        <v>6557</v>
      </c>
      <c r="M131" s="28">
        <v>4</v>
      </c>
      <c r="N131" s="28"/>
      <c r="O131" s="110" t="s">
        <v>167</v>
      </c>
      <c r="P131" s="30" t="s">
        <v>6557</v>
      </c>
      <c r="Q131" s="31">
        <v>4</v>
      </c>
      <c r="R131" s="28"/>
      <c r="S131" s="110" t="s">
        <v>167</v>
      </c>
      <c r="T131" s="25" t="s">
        <v>6557</v>
      </c>
      <c r="U131" s="28">
        <v>4</v>
      </c>
      <c r="V131" s="28"/>
      <c r="W131" s="110" t="s">
        <v>167</v>
      </c>
      <c r="X131" s="25"/>
      <c r="Y131" s="28"/>
      <c r="Z131" s="28"/>
      <c r="AA131" s="110"/>
      <c r="AB131" s="25"/>
      <c r="AC131" s="27"/>
      <c r="AD131" s="28"/>
      <c r="AE131" s="312"/>
      <c r="AF131" s="28" t="s">
        <v>1</v>
      </c>
    </row>
    <row r="132" spans="1:32" s="11" customFormat="1" ht="12.75" customHeight="1" x14ac:dyDescent="0.2">
      <c r="A132" s="107"/>
      <c r="B132" s="52"/>
      <c r="C132" s="1046"/>
      <c r="D132" s="25"/>
      <c r="E132" s="26"/>
      <c r="F132" s="26"/>
      <c r="G132" s="111"/>
      <c r="H132" s="25" t="s">
        <v>6541</v>
      </c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312"/>
      <c r="AF132" s="28" t="s">
        <v>547</v>
      </c>
    </row>
    <row r="133" spans="1:32" s="11" customFormat="1" ht="12.75" customHeight="1" x14ac:dyDescent="0.2">
      <c r="A133" s="105">
        <v>6</v>
      </c>
      <c r="B133" s="51" t="s">
        <v>8328</v>
      </c>
      <c r="C133" s="1042" t="s">
        <v>0</v>
      </c>
      <c r="D133" s="15" t="s">
        <v>7139</v>
      </c>
      <c r="E133" s="16">
        <v>4</v>
      </c>
      <c r="F133" s="16"/>
      <c r="G133" s="115" t="s">
        <v>9</v>
      </c>
      <c r="H133" s="15" t="s">
        <v>7139</v>
      </c>
      <c r="I133" s="17">
        <v>4</v>
      </c>
      <c r="J133" s="18"/>
      <c r="K133" s="114" t="s">
        <v>9</v>
      </c>
      <c r="L133" s="15" t="s">
        <v>7139</v>
      </c>
      <c r="M133" s="18">
        <v>4</v>
      </c>
      <c r="N133" s="18"/>
      <c r="O133" s="114" t="s">
        <v>9</v>
      </c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">
        <v>0</v>
      </c>
    </row>
    <row r="134" spans="1:32" s="11" customFormat="1" ht="12.75" customHeight="1" x14ac:dyDescent="0.2">
      <c r="A134" s="107"/>
      <c r="B134" s="52" t="s">
        <v>412</v>
      </c>
      <c r="C134" s="104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">
        <v>0</v>
      </c>
    </row>
    <row r="135" spans="1:32" s="11" customFormat="1" ht="12.75" customHeight="1" x14ac:dyDescent="0.2">
      <c r="A135" s="107"/>
      <c r="B135" s="52"/>
      <c r="C135" s="1046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 t="s">
        <v>5473</v>
      </c>
      <c r="Y135" s="28">
        <v>5</v>
      </c>
      <c r="Z135" s="28"/>
      <c r="AA135" s="110" t="s">
        <v>8316</v>
      </c>
      <c r="AB135" s="25"/>
      <c r="AC135" s="27"/>
      <c r="AD135" s="28"/>
      <c r="AE135" s="312"/>
      <c r="AF135" s="28" t="s">
        <v>1</v>
      </c>
    </row>
    <row r="136" spans="1:32" s="11" customFormat="1" ht="12.75" customHeight="1" x14ac:dyDescent="0.2">
      <c r="A136" s="106"/>
      <c r="B136" s="52"/>
      <c r="C136" s="1047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 t="s">
        <v>4572</v>
      </c>
      <c r="Y136" s="33"/>
      <c r="Z136" s="33"/>
      <c r="AA136" s="116"/>
      <c r="AB136" s="25"/>
      <c r="AC136" s="27"/>
      <c r="AD136" s="28"/>
      <c r="AE136" s="312"/>
      <c r="AF136" s="28" t="s">
        <v>547</v>
      </c>
    </row>
    <row r="137" spans="1:32" s="11" customFormat="1" ht="12.75" customHeight="1" x14ac:dyDescent="0.2">
      <c r="A137" s="105">
        <v>7</v>
      </c>
      <c r="B137" s="51" t="s">
        <v>8329</v>
      </c>
      <c r="C137" s="104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28" t="s">
        <v>0</v>
      </c>
    </row>
    <row r="138" spans="1:32" s="11" customFormat="1" ht="12.75" customHeight="1" x14ac:dyDescent="0.2">
      <c r="A138" s="107"/>
      <c r="B138" s="52" t="s">
        <v>412</v>
      </c>
      <c r="C138" s="104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">
        <v>0</v>
      </c>
    </row>
    <row r="139" spans="1:32" s="11" customFormat="1" ht="12.75" customHeight="1" x14ac:dyDescent="0.2">
      <c r="A139" s="107"/>
      <c r="B139" s="52"/>
      <c r="C139" s="1046" t="s">
        <v>1</v>
      </c>
      <c r="D139" s="25" t="s">
        <v>7139</v>
      </c>
      <c r="E139" s="26">
        <v>4</v>
      </c>
      <c r="F139" s="26"/>
      <c r="G139" s="111" t="s">
        <v>9</v>
      </c>
      <c r="H139" s="25" t="s">
        <v>7139</v>
      </c>
      <c r="I139" s="27">
        <v>4</v>
      </c>
      <c r="J139" s="28"/>
      <c r="K139" s="110" t="s">
        <v>9</v>
      </c>
      <c r="L139" s="25" t="s">
        <v>7139</v>
      </c>
      <c r="M139" s="28">
        <v>4</v>
      </c>
      <c r="N139" s="28"/>
      <c r="O139" s="110" t="s">
        <v>9</v>
      </c>
      <c r="P139" s="25"/>
      <c r="Q139" s="28"/>
      <c r="R139" s="28"/>
      <c r="S139" s="110"/>
      <c r="T139" s="25"/>
      <c r="U139" s="28"/>
      <c r="V139" s="28"/>
      <c r="W139" s="110"/>
      <c r="X139" s="25" t="s">
        <v>5473</v>
      </c>
      <c r="Y139" s="28">
        <v>5</v>
      </c>
      <c r="Z139" s="28"/>
      <c r="AA139" s="110" t="s">
        <v>8316</v>
      </c>
      <c r="AB139" s="25"/>
      <c r="AC139" s="27"/>
      <c r="AD139" s="28"/>
      <c r="AE139" s="312"/>
      <c r="AF139" s="28" t="s">
        <v>1</v>
      </c>
    </row>
    <row r="140" spans="1:32" s="11" customFormat="1" ht="12.75" customHeight="1" x14ac:dyDescent="0.2">
      <c r="A140" s="107"/>
      <c r="B140" s="52"/>
      <c r="C140" s="104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 t="s">
        <v>4572</v>
      </c>
      <c r="Y140" s="33"/>
      <c r="Z140" s="33"/>
      <c r="AA140" s="116"/>
      <c r="AB140" s="25"/>
      <c r="AC140" s="33"/>
      <c r="AD140" s="33"/>
      <c r="AE140" s="314"/>
      <c r="AF140" s="28" t="s">
        <v>547</v>
      </c>
    </row>
    <row r="141" spans="1:32" s="11" customFormat="1" ht="12.75" customHeight="1" x14ac:dyDescent="0.2">
      <c r="A141" s="105">
        <v>8</v>
      </c>
      <c r="B141" s="51" t="s">
        <v>10098</v>
      </c>
      <c r="C141" s="1042" t="s">
        <v>0</v>
      </c>
      <c r="D141" s="15" t="s">
        <v>7111</v>
      </c>
      <c r="E141" s="16"/>
      <c r="F141" s="16"/>
      <c r="G141" s="115"/>
      <c r="H141" s="15" t="s">
        <v>7111</v>
      </c>
      <c r="I141" s="17"/>
      <c r="J141" s="18"/>
      <c r="K141" s="114"/>
      <c r="L141" s="15" t="s">
        <v>7111</v>
      </c>
      <c r="M141" s="18"/>
      <c r="N141" s="18"/>
      <c r="O141" s="114"/>
      <c r="P141" s="15" t="s">
        <v>7111</v>
      </c>
      <c r="Q141" s="18"/>
      <c r="R141" s="18"/>
      <c r="S141" s="114"/>
      <c r="T141" s="18" t="s">
        <v>7111</v>
      </c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310"/>
      <c r="AF141" s="28" t="s">
        <v>0</v>
      </c>
    </row>
    <row r="142" spans="1:32" s="11" customFormat="1" ht="12.75" customHeight="1" x14ac:dyDescent="0.2">
      <c r="A142" s="107"/>
      <c r="B142" s="52" t="s">
        <v>412</v>
      </c>
      <c r="C142" s="104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2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">
        <v>0</v>
      </c>
    </row>
    <row r="143" spans="1:32" s="11" customFormat="1" ht="12.75" customHeight="1" x14ac:dyDescent="0.2">
      <c r="A143" s="107"/>
      <c r="B143" s="52"/>
      <c r="C143" s="1046" t="s">
        <v>1</v>
      </c>
      <c r="D143" s="25"/>
      <c r="E143" s="26"/>
      <c r="F143" s="26"/>
      <c r="G143" s="111"/>
      <c r="H143" s="25"/>
      <c r="I143" s="27"/>
      <c r="J143" s="28"/>
      <c r="K143" s="110"/>
      <c r="L143" s="28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28" t="s">
        <v>1</v>
      </c>
    </row>
    <row r="144" spans="1:32" s="11" customFormat="1" ht="12.75" customHeight="1" x14ac:dyDescent="0.2">
      <c r="A144" s="106"/>
      <c r="B144" s="52"/>
      <c r="C144" s="1047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7"/>
      <c r="R144" s="27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14"/>
      <c r="AF144" s="28" t="s">
        <v>547</v>
      </c>
    </row>
    <row r="145" spans="1:32" s="11" customFormat="1" ht="12.75" customHeight="1" x14ac:dyDescent="0.2">
      <c r="A145" s="105">
        <v>10</v>
      </c>
      <c r="B145" s="51" t="s">
        <v>9919</v>
      </c>
      <c r="C145" s="1042" t="s">
        <v>0</v>
      </c>
      <c r="D145" s="15" t="s">
        <v>6551</v>
      </c>
      <c r="E145" s="16">
        <v>4</v>
      </c>
      <c r="F145" s="16"/>
      <c r="G145" s="115" t="s">
        <v>9929</v>
      </c>
      <c r="H145" s="15" t="s">
        <v>6551</v>
      </c>
      <c r="I145" s="17">
        <v>4</v>
      </c>
      <c r="J145" s="18"/>
      <c r="K145" s="114" t="s">
        <v>9929</v>
      </c>
      <c r="L145" s="15" t="s">
        <v>6551</v>
      </c>
      <c r="M145" s="18">
        <v>4</v>
      </c>
      <c r="N145" s="18"/>
      <c r="O145" s="114" t="s">
        <v>9929</v>
      </c>
      <c r="P145" s="34" t="s">
        <v>6551</v>
      </c>
      <c r="Q145" s="35">
        <v>4</v>
      </c>
      <c r="R145" s="36"/>
      <c r="S145" s="114" t="s">
        <v>9929</v>
      </c>
      <c r="T145" s="15" t="s">
        <v>6551</v>
      </c>
      <c r="U145" s="18">
        <v>4</v>
      </c>
      <c r="V145" s="18"/>
      <c r="W145" s="114" t="s">
        <v>9929</v>
      </c>
      <c r="X145" s="18"/>
      <c r="Y145" s="18"/>
      <c r="Z145" s="18"/>
      <c r="AA145" s="114"/>
      <c r="AB145" s="15"/>
      <c r="AC145" s="17"/>
      <c r="AD145" s="18"/>
      <c r="AE145" s="310"/>
      <c r="AF145" s="28" t="s">
        <v>0</v>
      </c>
    </row>
    <row r="146" spans="1:32" s="11" customFormat="1" ht="12.75" customHeight="1" x14ac:dyDescent="0.2">
      <c r="A146" s="107"/>
      <c r="B146" s="52" t="s">
        <v>412</v>
      </c>
      <c r="C146" s="104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">
        <v>0</v>
      </c>
    </row>
    <row r="147" spans="1:32" s="11" customFormat="1" ht="12.75" customHeight="1" x14ac:dyDescent="0.2">
      <c r="A147" s="107"/>
      <c r="B147" s="52"/>
      <c r="C147" s="1046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28" t="s">
        <v>1</v>
      </c>
    </row>
    <row r="148" spans="1:32" s="11" customFormat="1" ht="12.75" customHeight="1" x14ac:dyDescent="0.2">
      <c r="A148" s="107"/>
      <c r="B148" s="54"/>
      <c r="C148" s="104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28" t="s">
        <v>547</v>
      </c>
    </row>
    <row r="149" spans="1:32" s="11" customFormat="1" ht="12.75" customHeight="1" x14ac:dyDescent="0.2">
      <c r="A149" s="105">
        <v>11</v>
      </c>
      <c r="B149" s="51" t="s">
        <v>9920</v>
      </c>
      <c r="C149" s="1042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  <c r="AF149" s="28" t="s">
        <v>0</v>
      </c>
    </row>
    <row r="150" spans="1:32" s="11" customFormat="1" ht="12.75" customHeight="1" x14ac:dyDescent="0.2">
      <c r="A150" s="107"/>
      <c r="B150" s="52" t="s">
        <v>412</v>
      </c>
      <c r="C150" s="104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">
        <v>0</v>
      </c>
    </row>
    <row r="151" spans="1:32" s="11" customFormat="1" ht="12.75" customHeight="1" x14ac:dyDescent="0.2">
      <c r="A151" s="107"/>
      <c r="B151" s="52"/>
      <c r="C151" s="1046" t="s">
        <v>1</v>
      </c>
      <c r="D151" s="25" t="s">
        <v>6551</v>
      </c>
      <c r="E151" s="26">
        <v>4</v>
      </c>
      <c r="F151" s="26"/>
      <c r="G151" s="111" t="s">
        <v>9929</v>
      </c>
      <c r="H151" s="25" t="s">
        <v>6551</v>
      </c>
      <c r="I151" s="27">
        <v>4</v>
      </c>
      <c r="J151" s="28"/>
      <c r="K151" s="110" t="s">
        <v>9929</v>
      </c>
      <c r="L151" s="25" t="s">
        <v>6551</v>
      </c>
      <c r="M151" s="28">
        <v>4</v>
      </c>
      <c r="N151" s="28"/>
      <c r="O151" s="110" t="s">
        <v>9929</v>
      </c>
      <c r="P151" s="25" t="s">
        <v>6551</v>
      </c>
      <c r="Q151" s="27">
        <v>4</v>
      </c>
      <c r="R151" s="28"/>
      <c r="S151" s="110" t="s">
        <v>9929</v>
      </c>
      <c r="T151" s="25" t="s">
        <v>6551</v>
      </c>
      <c r="U151" s="28">
        <v>4</v>
      </c>
      <c r="V151" s="28"/>
      <c r="W151" s="110" t="s">
        <v>9929</v>
      </c>
      <c r="X151" s="25"/>
      <c r="Y151" s="28"/>
      <c r="Z151" s="28"/>
      <c r="AA151" s="110"/>
      <c r="AB151" s="25"/>
      <c r="AC151" s="27"/>
      <c r="AD151" s="28"/>
      <c r="AE151" s="312"/>
      <c r="AF151" s="28" t="s">
        <v>1</v>
      </c>
    </row>
    <row r="152" spans="1:32" s="11" customFormat="1" ht="12.75" customHeight="1" x14ac:dyDescent="0.2">
      <c r="A152" s="107"/>
      <c r="B152" s="52"/>
      <c r="C152" s="1046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">
        <v>547</v>
      </c>
    </row>
    <row r="153" spans="1:32" s="11" customFormat="1" ht="12.75" customHeight="1" x14ac:dyDescent="0.2">
      <c r="A153" s="105">
        <v>12</v>
      </c>
      <c r="B153" s="51" t="s">
        <v>9921</v>
      </c>
      <c r="C153" s="1042" t="s">
        <v>0</v>
      </c>
      <c r="D153" s="15" t="s">
        <v>6548</v>
      </c>
      <c r="E153" s="16">
        <v>4</v>
      </c>
      <c r="F153" s="16"/>
      <c r="G153" s="115" t="s">
        <v>19</v>
      </c>
      <c r="H153" s="15" t="s">
        <v>6548</v>
      </c>
      <c r="I153" s="17">
        <v>4</v>
      </c>
      <c r="J153" s="18"/>
      <c r="K153" s="114" t="s">
        <v>19</v>
      </c>
      <c r="L153" s="18" t="s">
        <v>6548</v>
      </c>
      <c r="M153" s="18">
        <v>4</v>
      </c>
      <c r="N153" s="18"/>
      <c r="O153" s="114" t="s">
        <v>19</v>
      </c>
      <c r="P153" s="15" t="s">
        <v>6548</v>
      </c>
      <c r="Q153" s="17">
        <v>4</v>
      </c>
      <c r="R153" s="18"/>
      <c r="S153" s="114" t="s">
        <v>19</v>
      </c>
      <c r="T153" s="15" t="s">
        <v>6548</v>
      </c>
      <c r="U153" s="18">
        <v>4</v>
      </c>
      <c r="V153" s="18"/>
      <c r="W153" s="114" t="s">
        <v>19</v>
      </c>
      <c r="X153" s="15" t="s">
        <v>6548</v>
      </c>
      <c r="Y153" s="18">
        <v>4</v>
      </c>
      <c r="Z153" s="18"/>
      <c r="AA153" s="114" t="s">
        <v>19</v>
      </c>
      <c r="AB153" s="15"/>
      <c r="AC153" s="17"/>
      <c r="AD153" s="18"/>
      <c r="AE153" s="310"/>
      <c r="AF153" s="28" t="s">
        <v>0</v>
      </c>
    </row>
    <row r="154" spans="1:32" s="11" customFormat="1" ht="12.75" customHeight="1" x14ac:dyDescent="0.2">
      <c r="A154" s="107"/>
      <c r="B154" s="52" t="s">
        <v>412</v>
      </c>
      <c r="C154" s="104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">
        <v>0</v>
      </c>
    </row>
    <row r="155" spans="1:32" s="11" customFormat="1" ht="12.75" customHeight="1" x14ac:dyDescent="0.2">
      <c r="A155" s="107"/>
      <c r="B155" s="52"/>
      <c r="C155" s="1046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30"/>
      <c r="Q155" s="31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">
        <v>1</v>
      </c>
    </row>
    <row r="156" spans="1:32" s="11" customFormat="1" ht="12.75" customHeight="1" x14ac:dyDescent="0.2">
      <c r="A156" s="107"/>
      <c r="B156" s="54"/>
      <c r="C156" s="1046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  <c r="AF156" s="28" t="s">
        <v>547</v>
      </c>
    </row>
    <row r="157" spans="1:32" s="11" customFormat="1" ht="12.75" customHeight="1" x14ac:dyDescent="0.2">
      <c r="A157" s="105">
        <v>13</v>
      </c>
      <c r="B157" s="51" t="s">
        <v>9922</v>
      </c>
      <c r="C157" s="1042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28" t="s">
        <v>0</v>
      </c>
    </row>
    <row r="158" spans="1:32" s="11" customFormat="1" ht="12.75" customHeight="1" x14ac:dyDescent="0.2">
      <c r="A158" s="107"/>
      <c r="B158" s="52" t="s">
        <v>412</v>
      </c>
      <c r="C158" s="104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">
        <v>0</v>
      </c>
    </row>
    <row r="159" spans="1:32" s="11" customFormat="1" ht="12.75" customHeight="1" x14ac:dyDescent="0.2">
      <c r="A159" s="107"/>
      <c r="B159" s="52"/>
      <c r="C159" s="1046" t="s">
        <v>1</v>
      </c>
      <c r="D159" s="25" t="s">
        <v>6548</v>
      </c>
      <c r="E159" s="26">
        <v>4</v>
      </c>
      <c r="F159" s="26"/>
      <c r="G159" s="111" t="s">
        <v>19</v>
      </c>
      <c r="H159" s="25" t="s">
        <v>6548</v>
      </c>
      <c r="I159" s="27">
        <v>4</v>
      </c>
      <c r="J159" s="28"/>
      <c r="K159" s="110" t="s">
        <v>19</v>
      </c>
      <c r="L159" s="25" t="s">
        <v>6548</v>
      </c>
      <c r="M159" s="28">
        <v>4</v>
      </c>
      <c r="N159" s="28"/>
      <c r="O159" s="110" t="s">
        <v>19</v>
      </c>
      <c r="P159" s="25" t="s">
        <v>6548</v>
      </c>
      <c r="Q159" s="27">
        <v>4</v>
      </c>
      <c r="R159" s="28"/>
      <c r="S159" s="110" t="s">
        <v>19</v>
      </c>
      <c r="T159" s="25" t="s">
        <v>6548</v>
      </c>
      <c r="U159" s="28">
        <v>4</v>
      </c>
      <c r="V159" s="28"/>
      <c r="W159" s="110" t="s">
        <v>19</v>
      </c>
      <c r="X159" s="25" t="s">
        <v>6548</v>
      </c>
      <c r="Y159" s="28">
        <v>4</v>
      </c>
      <c r="Z159" s="28"/>
      <c r="AA159" s="110" t="s">
        <v>19</v>
      </c>
      <c r="AB159" s="25"/>
      <c r="AC159" s="27"/>
      <c r="AD159" s="28"/>
      <c r="AE159" s="312"/>
      <c r="AF159" s="28" t="s">
        <v>1</v>
      </c>
    </row>
    <row r="160" spans="1:32" s="11" customFormat="1" ht="12.75" customHeight="1" x14ac:dyDescent="0.2">
      <c r="A160" s="107"/>
      <c r="B160" s="52"/>
      <c r="C160" s="104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">
        <v>547</v>
      </c>
    </row>
    <row r="161" spans="1:32" s="11" customFormat="1" ht="12.75" customHeight="1" x14ac:dyDescent="0.2">
      <c r="A161" s="105">
        <v>14</v>
      </c>
      <c r="B161" s="51" t="s">
        <v>9992</v>
      </c>
      <c r="C161" s="1042" t="s">
        <v>0</v>
      </c>
      <c r="D161" s="15" t="s">
        <v>6578</v>
      </c>
      <c r="E161" s="16">
        <v>4</v>
      </c>
      <c r="F161" s="16"/>
      <c r="G161" s="115" t="s">
        <v>53</v>
      </c>
      <c r="H161" s="15" t="s">
        <v>6578</v>
      </c>
      <c r="I161" s="17">
        <v>4</v>
      </c>
      <c r="J161" s="18"/>
      <c r="K161" s="114" t="s">
        <v>53</v>
      </c>
      <c r="L161" s="15" t="s">
        <v>6578</v>
      </c>
      <c r="M161" s="18">
        <v>4</v>
      </c>
      <c r="N161" s="18"/>
      <c r="O161" s="114" t="s">
        <v>53</v>
      </c>
      <c r="P161" s="34" t="s">
        <v>7139</v>
      </c>
      <c r="Q161" s="35">
        <v>4</v>
      </c>
      <c r="R161" s="36"/>
      <c r="S161" s="114" t="s">
        <v>9</v>
      </c>
      <c r="T161" s="15" t="s">
        <v>7139</v>
      </c>
      <c r="U161" s="18">
        <v>4</v>
      </c>
      <c r="V161" s="18"/>
      <c r="W161" s="114" t="s">
        <v>9</v>
      </c>
      <c r="X161" s="18"/>
      <c r="Y161" s="18"/>
      <c r="Z161" s="18"/>
      <c r="AA161" s="114"/>
      <c r="AB161" s="15"/>
      <c r="AC161" s="17"/>
      <c r="AD161" s="18"/>
      <c r="AE161" s="310"/>
      <c r="AF161" s="28" t="s">
        <v>0</v>
      </c>
    </row>
    <row r="162" spans="1:32" s="11" customFormat="1" ht="12.75" customHeight="1" x14ac:dyDescent="0.2">
      <c r="A162" s="107"/>
      <c r="B162" s="52" t="s">
        <v>412</v>
      </c>
      <c r="C162" s="104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">
        <v>0</v>
      </c>
    </row>
    <row r="163" spans="1:32" s="11" customFormat="1" ht="12.75" customHeight="1" x14ac:dyDescent="0.2">
      <c r="A163" s="107"/>
      <c r="B163" s="52"/>
      <c r="C163" s="1046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">
        <v>1</v>
      </c>
    </row>
    <row r="164" spans="1:32" s="11" customFormat="1" ht="12.75" customHeight="1" x14ac:dyDescent="0.2">
      <c r="A164" s="107"/>
      <c r="B164" s="52"/>
      <c r="C164" s="1046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  <c r="AF164" s="28" t="s">
        <v>547</v>
      </c>
    </row>
    <row r="165" spans="1:32" s="11" customFormat="1" ht="12.75" customHeight="1" x14ac:dyDescent="0.2">
      <c r="A165" s="105">
        <v>14</v>
      </c>
      <c r="B165" s="51" t="s">
        <v>9993</v>
      </c>
      <c r="C165" s="1042" t="s">
        <v>0</v>
      </c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8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28" t="s">
        <v>0</v>
      </c>
    </row>
    <row r="166" spans="1:32" s="11" customFormat="1" ht="12.75" customHeight="1" x14ac:dyDescent="0.2">
      <c r="A166" s="107"/>
      <c r="B166" s="52" t="s">
        <v>412</v>
      </c>
      <c r="C166" s="104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">
        <v>0</v>
      </c>
    </row>
    <row r="167" spans="1:32" s="11" customFormat="1" ht="12.75" customHeight="1" x14ac:dyDescent="0.2">
      <c r="A167" s="107"/>
      <c r="B167" s="52"/>
      <c r="C167" s="1046" t="s">
        <v>1</v>
      </c>
      <c r="D167" s="25" t="s">
        <v>6578</v>
      </c>
      <c r="E167" s="26">
        <v>4</v>
      </c>
      <c r="F167" s="26"/>
      <c r="G167" s="111" t="s">
        <v>53</v>
      </c>
      <c r="H167" s="25" t="s">
        <v>6578</v>
      </c>
      <c r="I167" s="27">
        <v>4</v>
      </c>
      <c r="J167" s="28"/>
      <c r="K167" s="110" t="s">
        <v>53</v>
      </c>
      <c r="L167" s="25" t="s">
        <v>6578</v>
      </c>
      <c r="M167" s="28">
        <v>4</v>
      </c>
      <c r="N167" s="28"/>
      <c r="O167" s="110" t="s">
        <v>53</v>
      </c>
      <c r="P167" s="30" t="s">
        <v>7139</v>
      </c>
      <c r="Q167" s="31">
        <v>4</v>
      </c>
      <c r="R167" s="28"/>
      <c r="S167" s="110" t="s">
        <v>9</v>
      </c>
      <c r="T167" s="25" t="s">
        <v>7139</v>
      </c>
      <c r="U167" s="28">
        <v>4</v>
      </c>
      <c r="V167" s="28"/>
      <c r="W167" s="110" t="s">
        <v>9</v>
      </c>
      <c r="X167" s="25"/>
      <c r="Y167" s="28"/>
      <c r="Z167" s="28"/>
      <c r="AA167" s="110"/>
      <c r="AB167" s="25"/>
      <c r="AC167" s="27"/>
      <c r="AD167" s="28"/>
      <c r="AE167" s="312"/>
      <c r="AF167" s="28" t="s">
        <v>1</v>
      </c>
    </row>
    <row r="168" spans="1:32" s="11" customFormat="1" ht="12.75" customHeight="1" x14ac:dyDescent="0.2">
      <c r="A168" s="107"/>
      <c r="B168" s="52"/>
      <c r="C168" s="1046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  <c r="AF168" s="28" t="s">
        <v>547</v>
      </c>
    </row>
    <row r="169" spans="1:32" s="11" customFormat="1" ht="12.75" customHeight="1" x14ac:dyDescent="0.2">
      <c r="A169" s="105">
        <v>15</v>
      </c>
      <c r="B169" s="51" t="s">
        <v>9994</v>
      </c>
      <c r="C169" s="1042" t="s">
        <v>0</v>
      </c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  <c r="AF169" s="28" t="s">
        <v>0</v>
      </c>
    </row>
    <row r="170" spans="1:32" s="11" customFormat="1" ht="12.75" customHeight="1" x14ac:dyDescent="0.2">
      <c r="A170" s="107"/>
      <c r="B170" s="52" t="s">
        <v>412</v>
      </c>
      <c r="C170" s="104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">
        <v>0</v>
      </c>
    </row>
    <row r="171" spans="1:32" s="11" customFormat="1" ht="12.75" customHeight="1" x14ac:dyDescent="0.2">
      <c r="A171" s="107"/>
      <c r="B171" s="52"/>
      <c r="C171" s="1046" t="s">
        <v>1</v>
      </c>
      <c r="D171" s="25" t="s">
        <v>6555</v>
      </c>
      <c r="E171" s="26">
        <v>4</v>
      </c>
      <c r="F171" s="26"/>
      <c r="G171" s="111" t="s">
        <v>4</v>
      </c>
      <c r="H171" s="25" t="s">
        <v>6555</v>
      </c>
      <c r="I171" s="27">
        <v>4</v>
      </c>
      <c r="J171" s="28"/>
      <c r="K171" s="110" t="s">
        <v>4</v>
      </c>
      <c r="L171" s="25" t="s">
        <v>6555</v>
      </c>
      <c r="M171" s="28">
        <v>4</v>
      </c>
      <c r="N171" s="28"/>
      <c r="O171" s="110" t="s">
        <v>4</v>
      </c>
      <c r="P171" s="30" t="s">
        <v>6555</v>
      </c>
      <c r="Q171" s="31">
        <v>4</v>
      </c>
      <c r="R171" s="28"/>
      <c r="S171" s="110" t="s">
        <v>4</v>
      </c>
      <c r="T171" s="25" t="s">
        <v>6555</v>
      </c>
      <c r="U171" s="28">
        <v>4</v>
      </c>
      <c r="V171" s="28"/>
      <c r="W171" s="110" t="s">
        <v>4</v>
      </c>
      <c r="X171" s="25"/>
      <c r="Y171" s="28"/>
      <c r="Z171" s="28"/>
      <c r="AA171" s="110"/>
      <c r="AB171" s="25"/>
      <c r="AC171" s="27"/>
      <c r="AD171" s="28"/>
      <c r="AE171" s="312"/>
      <c r="AF171" s="28" t="s">
        <v>1</v>
      </c>
    </row>
    <row r="172" spans="1:32" s="11" customFormat="1" ht="12.75" customHeight="1" x14ac:dyDescent="0.2">
      <c r="A172" s="107"/>
      <c r="B172" s="52"/>
      <c r="C172" s="1046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  <c r="AF172" s="28" t="s">
        <v>547</v>
      </c>
    </row>
    <row r="173" spans="1:32" s="11" customFormat="1" ht="12.75" customHeight="1" x14ac:dyDescent="0.2">
      <c r="A173" s="105">
        <v>15</v>
      </c>
      <c r="B173" s="51" t="s">
        <v>9995</v>
      </c>
      <c r="C173" s="1042" t="s">
        <v>0</v>
      </c>
      <c r="D173" s="15" t="s">
        <v>6555</v>
      </c>
      <c r="E173" s="16">
        <v>4</v>
      </c>
      <c r="F173" s="16"/>
      <c r="G173" s="115" t="s">
        <v>4</v>
      </c>
      <c r="H173" s="15" t="s">
        <v>6555</v>
      </c>
      <c r="I173" s="17">
        <v>4</v>
      </c>
      <c r="J173" s="18"/>
      <c r="K173" s="114" t="s">
        <v>4</v>
      </c>
      <c r="L173" s="15" t="s">
        <v>6555</v>
      </c>
      <c r="M173" s="18">
        <v>4</v>
      </c>
      <c r="N173" s="18"/>
      <c r="O173" s="114" t="s">
        <v>4</v>
      </c>
      <c r="P173" s="34" t="s">
        <v>6555</v>
      </c>
      <c r="Q173" s="35">
        <v>4</v>
      </c>
      <c r="R173" s="36"/>
      <c r="S173" s="114" t="s">
        <v>4</v>
      </c>
      <c r="T173" s="15" t="s">
        <v>6555</v>
      </c>
      <c r="U173" s="18">
        <v>4</v>
      </c>
      <c r="V173" s="18"/>
      <c r="W173" s="114" t="s">
        <v>4</v>
      </c>
      <c r="X173" s="18"/>
      <c r="Y173" s="18"/>
      <c r="Z173" s="18"/>
      <c r="AA173" s="114"/>
      <c r="AB173" s="15"/>
      <c r="AC173" s="17"/>
      <c r="AD173" s="18"/>
      <c r="AE173" s="310"/>
      <c r="AF173" s="28" t="s">
        <v>0</v>
      </c>
    </row>
    <row r="174" spans="1:32" s="11" customFormat="1" ht="12.75" customHeight="1" x14ac:dyDescent="0.2">
      <c r="A174" s="107"/>
      <c r="B174" s="52" t="s">
        <v>412</v>
      </c>
      <c r="C174" s="104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">
        <v>0</v>
      </c>
    </row>
    <row r="175" spans="1:32" s="11" customFormat="1" ht="12.75" customHeight="1" x14ac:dyDescent="0.2">
      <c r="A175" s="107"/>
      <c r="B175" s="52"/>
      <c r="C175" s="1046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">
        <v>1</v>
      </c>
    </row>
    <row r="176" spans="1:32" s="11" customFormat="1" ht="12.75" customHeight="1" x14ac:dyDescent="0.2">
      <c r="A176" s="107"/>
      <c r="B176" s="52"/>
      <c r="C176" s="1047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">
        <v>547</v>
      </c>
    </row>
    <row r="177" spans="1:32" s="11" customFormat="1" ht="12.75" customHeight="1" x14ac:dyDescent="0.2">
      <c r="A177" s="105">
        <v>16</v>
      </c>
      <c r="B177" s="51" t="s">
        <v>10014</v>
      </c>
      <c r="C177" s="1042" t="s">
        <v>0</v>
      </c>
      <c r="D177" s="15" t="s">
        <v>6530</v>
      </c>
      <c r="E177" s="16">
        <v>5</v>
      </c>
      <c r="F177" s="16"/>
      <c r="G177" s="115" t="s">
        <v>9955</v>
      </c>
      <c r="H177" s="15" t="s">
        <v>6530</v>
      </c>
      <c r="I177" s="17">
        <v>5</v>
      </c>
      <c r="J177" s="18"/>
      <c r="K177" s="114" t="s">
        <v>9955</v>
      </c>
      <c r="L177" s="15" t="s">
        <v>6530</v>
      </c>
      <c r="M177" s="18">
        <v>5</v>
      </c>
      <c r="N177" s="18"/>
      <c r="O177" s="114" t="s">
        <v>9955</v>
      </c>
      <c r="P177" s="34" t="s">
        <v>6530</v>
      </c>
      <c r="Q177" s="35">
        <v>5</v>
      </c>
      <c r="R177" s="36"/>
      <c r="S177" s="114" t="s">
        <v>9955</v>
      </c>
      <c r="T177" s="15" t="s">
        <v>6531</v>
      </c>
      <c r="U177" s="18">
        <v>5</v>
      </c>
      <c r="V177" s="18"/>
      <c r="W177" s="114" t="s">
        <v>9955</v>
      </c>
      <c r="X177" s="18"/>
      <c r="Y177" s="18"/>
      <c r="Z177" s="18"/>
      <c r="AA177" s="114"/>
      <c r="AB177" s="15"/>
      <c r="AC177" s="17"/>
      <c r="AD177" s="18"/>
      <c r="AE177" s="310"/>
      <c r="AF177" s="28" t="s">
        <v>0</v>
      </c>
    </row>
    <row r="178" spans="1:32" s="11" customFormat="1" ht="12.75" customHeight="1" x14ac:dyDescent="0.2">
      <c r="A178" s="107"/>
      <c r="B178" s="52" t="s">
        <v>412</v>
      </c>
      <c r="C178" s="104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 t="s">
        <v>4572</v>
      </c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">
        <v>0</v>
      </c>
    </row>
    <row r="179" spans="1:32" s="11" customFormat="1" ht="12.75" customHeight="1" x14ac:dyDescent="0.2">
      <c r="A179" s="107"/>
      <c r="B179" s="52"/>
      <c r="C179" s="1046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">
        <v>1</v>
      </c>
    </row>
    <row r="180" spans="1:32" s="11" customFormat="1" ht="12.75" customHeight="1" x14ac:dyDescent="0.2">
      <c r="A180" s="107"/>
      <c r="B180" s="52"/>
      <c r="C180" s="1047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28" t="s">
        <v>547</v>
      </c>
    </row>
    <row r="181" spans="1:32" s="11" customFormat="1" ht="12.75" customHeight="1" x14ac:dyDescent="0.2">
      <c r="A181" s="105">
        <v>18</v>
      </c>
      <c r="B181" s="51" t="s">
        <v>9986</v>
      </c>
      <c r="C181" s="1042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 t="s">
        <v>6557</v>
      </c>
      <c r="Y181" s="18">
        <v>4</v>
      </c>
      <c r="Z181" s="18"/>
      <c r="AA181" s="114" t="s">
        <v>4</v>
      </c>
      <c r="AB181" s="15" t="s">
        <v>6557</v>
      </c>
      <c r="AC181" s="17">
        <v>4</v>
      </c>
      <c r="AD181" s="18"/>
      <c r="AE181" s="310" t="s">
        <v>4</v>
      </c>
      <c r="AF181" s="28" t="s">
        <v>0</v>
      </c>
    </row>
    <row r="182" spans="1:32" s="11" customFormat="1" ht="12.75" customHeight="1" x14ac:dyDescent="0.2">
      <c r="A182" s="107"/>
      <c r="B182" s="52" t="s">
        <v>412</v>
      </c>
      <c r="C182" s="104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">
        <v>0</v>
      </c>
    </row>
    <row r="183" spans="1:32" s="11" customFormat="1" ht="12.75" customHeight="1" x14ac:dyDescent="0.2">
      <c r="A183" s="107"/>
      <c r="B183" s="52"/>
      <c r="C183" s="1046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 t="s">
        <v>6557</v>
      </c>
      <c r="Y183" s="28">
        <v>4</v>
      </c>
      <c r="Z183" s="28"/>
      <c r="AA183" s="110" t="s">
        <v>4</v>
      </c>
      <c r="AB183" s="25" t="s">
        <v>6557</v>
      </c>
      <c r="AC183" s="27">
        <v>4</v>
      </c>
      <c r="AD183" s="28"/>
      <c r="AE183" s="312" t="s">
        <v>4</v>
      </c>
      <c r="AF183" s="28" t="s">
        <v>1</v>
      </c>
    </row>
    <row r="184" spans="1:32" s="11" customFormat="1" ht="12.75" customHeight="1" x14ac:dyDescent="0.2">
      <c r="A184" s="107"/>
      <c r="B184" s="52"/>
      <c r="C184" s="1046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">
        <v>547</v>
      </c>
    </row>
    <row r="185" spans="1:32" s="11" customFormat="1" ht="12.75" customHeight="1" x14ac:dyDescent="0.2">
      <c r="A185" s="105">
        <v>1</v>
      </c>
      <c r="B185" s="51" t="s">
        <v>7227</v>
      </c>
      <c r="C185" s="1042" t="s">
        <v>0</v>
      </c>
      <c r="D185" s="15" t="s">
        <v>10169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">
        <v>0</v>
      </c>
    </row>
    <row r="186" spans="1:32" s="11" customFormat="1" ht="12.75" customHeight="1" x14ac:dyDescent="0.2">
      <c r="A186" s="107"/>
      <c r="B186" s="52"/>
      <c r="C186" s="104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">
        <v>0</v>
      </c>
    </row>
    <row r="187" spans="1:32" s="11" customFormat="1" ht="12.75" customHeight="1" x14ac:dyDescent="0.2">
      <c r="A187" s="107"/>
      <c r="B187" s="52"/>
      <c r="C187" s="1046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">
        <v>1</v>
      </c>
    </row>
    <row r="188" spans="1:32" s="11" customFormat="1" ht="12.75" customHeight="1" x14ac:dyDescent="0.2">
      <c r="A188" s="107"/>
      <c r="B188" s="52"/>
      <c r="C188" s="104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">
        <v>547</v>
      </c>
    </row>
    <row r="189" spans="1:32" s="11" customFormat="1" ht="12.75" customHeight="1" x14ac:dyDescent="0.2">
      <c r="A189" s="105">
        <v>2</v>
      </c>
      <c r="B189" s="51" t="s">
        <v>7228</v>
      </c>
      <c r="C189" s="1042"/>
      <c r="D189" s="15" t="s">
        <v>10169</v>
      </c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28" t="s">
        <v>0</v>
      </c>
    </row>
    <row r="190" spans="1:32" s="11" customFormat="1" ht="12.75" customHeight="1" x14ac:dyDescent="0.2">
      <c r="A190" s="107"/>
      <c r="B190" s="52"/>
      <c r="C190" s="104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">
        <v>0</v>
      </c>
    </row>
    <row r="191" spans="1:32" s="11" customFormat="1" ht="12.75" customHeight="1" x14ac:dyDescent="0.2">
      <c r="A191" s="107"/>
      <c r="B191" s="52"/>
      <c r="C191" s="1046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">
        <v>1</v>
      </c>
    </row>
    <row r="192" spans="1:32" s="11" customFormat="1" ht="12.75" customHeight="1" x14ac:dyDescent="0.2">
      <c r="A192" s="107"/>
      <c r="B192" s="52"/>
      <c r="C192" s="1046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28" t="s">
        <v>547</v>
      </c>
    </row>
    <row r="193" spans="1:32" s="11" customFormat="1" ht="12.75" customHeight="1" x14ac:dyDescent="0.2">
      <c r="A193" s="105">
        <v>3</v>
      </c>
      <c r="B193" s="51" t="s">
        <v>6595</v>
      </c>
      <c r="C193" s="1042" t="s">
        <v>0</v>
      </c>
      <c r="D193" s="15" t="s">
        <v>7111</v>
      </c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28" t="s">
        <v>0</v>
      </c>
    </row>
    <row r="194" spans="1:32" s="11" customFormat="1" ht="12.75" customHeight="1" x14ac:dyDescent="0.2">
      <c r="A194" s="107"/>
      <c r="B194" s="52"/>
      <c r="C194" s="104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">
        <v>0</v>
      </c>
    </row>
    <row r="195" spans="1:32" s="11" customFormat="1" ht="12.75" customHeight="1" x14ac:dyDescent="0.2">
      <c r="A195" s="107"/>
      <c r="B195" s="52"/>
      <c r="C195" s="1046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">
        <v>1</v>
      </c>
    </row>
    <row r="196" spans="1:32" s="11" customFormat="1" ht="12.75" customHeight="1" x14ac:dyDescent="0.2">
      <c r="A196" s="107"/>
      <c r="B196" s="52"/>
      <c r="C196" s="1046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28" t="s">
        <v>547</v>
      </c>
    </row>
    <row r="197" spans="1:32" s="11" customFormat="1" ht="12.75" customHeight="1" x14ac:dyDescent="0.2">
      <c r="A197" s="105">
        <v>4</v>
      </c>
      <c r="B197" s="51" t="s">
        <v>7331</v>
      </c>
      <c r="C197" s="1042" t="s">
        <v>0</v>
      </c>
      <c r="D197" s="15"/>
      <c r="E197" s="16"/>
      <c r="F197" s="16"/>
      <c r="G197" s="115"/>
      <c r="H197" s="15" t="s">
        <v>6551</v>
      </c>
      <c r="I197" s="17">
        <v>4</v>
      </c>
      <c r="J197" s="18" t="s">
        <v>521</v>
      </c>
      <c r="K197" s="114" t="s">
        <v>822</v>
      </c>
      <c r="L197" s="15"/>
      <c r="M197" s="18"/>
      <c r="N197" s="18"/>
      <c r="O197" s="114"/>
      <c r="P197" s="34"/>
      <c r="Q197" s="35"/>
      <c r="R197" s="36"/>
      <c r="S197" s="114"/>
      <c r="T197" s="15" t="s">
        <v>6551</v>
      </c>
      <c r="U197" s="18">
        <v>4</v>
      </c>
      <c r="V197" s="18" t="s">
        <v>521</v>
      </c>
      <c r="W197" s="114" t="s">
        <v>822</v>
      </c>
      <c r="X197" s="18"/>
      <c r="Y197" s="18"/>
      <c r="Z197" s="18"/>
      <c r="AA197" s="114"/>
      <c r="AB197" s="15"/>
      <c r="AC197" s="17"/>
      <c r="AD197" s="18"/>
      <c r="AE197" s="310"/>
      <c r="AF197" s="28" t="s">
        <v>0</v>
      </c>
    </row>
    <row r="198" spans="1:32" s="11" customFormat="1" ht="12.75" customHeight="1" x14ac:dyDescent="0.2">
      <c r="A198" s="107"/>
      <c r="B198" s="52"/>
      <c r="C198" s="104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">
        <v>0</v>
      </c>
    </row>
    <row r="199" spans="1:32" s="11" customFormat="1" ht="12.75" customHeight="1" x14ac:dyDescent="0.2">
      <c r="A199" s="107"/>
      <c r="B199" s="52"/>
      <c r="C199" s="1046" t="s">
        <v>1</v>
      </c>
      <c r="D199" s="25" t="s">
        <v>6551</v>
      </c>
      <c r="E199" s="26">
        <v>4</v>
      </c>
      <c r="F199" s="26" t="s">
        <v>521</v>
      </c>
      <c r="G199" s="111" t="s">
        <v>822</v>
      </c>
      <c r="H199" s="25" t="s">
        <v>6551</v>
      </c>
      <c r="I199" s="27">
        <v>4</v>
      </c>
      <c r="J199" s="28" t="s">
        <v>521</v>
      </c>
      <c r="K199" s="110" t="s">
        <v>822</v>
      </c>
      <c r="L199" s="25"/>
      <c r="M199" s="28"/>
      <c r="N199" s="28"/>
      <c r="O199" s="110"/>
      <c r="P199" s="25" t="s">
        <v>6551</v>
      </c>
      <c r="Q199" s="27">
        <v>4</v>
      </c>
      <c r="R199" s="28" t="s">
        <v>521</v>
      </c>
      <c r="S199" s="110" t="s">
        <v>822</v>
      </c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28" t="s">
        <v>1</v>
      </c>
    </row>
    <row r="200" spans="1:32" s="11" customFormat="1" ht="12.75" customHeight="1" x14ac:dyDescent="0.2">
      <c r="A200" s="107"/>
      <c r="B200" s="52"/>
      <c r="C200" s="1046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">
        <v>547</v>
      </c>
    </row>
    <row r="201" spans="1:32" s="11" customFormat="1" ht="12.75" customHeight="1" x14ac:dyDescent="0.2">
      <c r="A201" s="105">
        <v>5</v>
      </c>
      <c r="B201" s="51" t="s">
        <v>8282</v>
      </c>
      <c r="C201" s="1042" t="s">
        <v>0</v>
      </c>
      <c r="D201" s="15" t="s">
        <v>10140</v>
      </c>
      <c r="E201" s="16"/>
      <c r="F201" s="16"/>
      <c r="G201" s="115"/>
      <c r="H201" s="15" t="s">
        <v>10140</v>
      </c>
      <c r="I201" s="17"/>
      <c r="J201" s="18"/>
      <c r="K201" s="114"/>
      <c r="L201" s="15" t="s">
        <v>10140</v>
      </c>
      <c r="M201" s="18"/>
      <c r="N201" s="18"/>
      <c r="O201" s="114"/>
      <c r="P201" s="34" t="s">
        <v>10140</v>
      </c>
      <c r="Q201" s="35"/>
      <c r="R201" s="36"/>
      <c r="S201" s="114"/>
      <c r="T201" s="15" t="s">
        <v>10140</v>
      </c>
      <c r="U201" s="18"/>
      <c r="V201" s="18"/>
      <c r="W201" s="114"/>
      <c r="X201" s="18" t="s">
        <v>6552</v>
      </c>
      <c r="Y201" s="18">
        <v>4</v>
      </c>
      <c r="Z201" s="18" t="s">
        <v>8358</v>
      </c>
      <c r="AA201" s="114" t="s">
        <v>806</v>
      </c>
      <c r="AB201" s="15"/>
      <c r="AC201" s="17"/>
      <c r="AD201" s="18"/>
      <c r="AE201" s="310"/>
      <c r="AF201" s="28" t="s">
        <v>0</v>
      </c>
    </row>
    <row r="202" spans="1:32" s="11" customFormat="1" ht="12.75" customHeight="1" x14ac:dyDescent="0.2">
      <c r="A202" s="107"/>
      <c r="B202" s="52"/>
      <c r="C202" s="104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">
        <v>0</v>
      </c>
    </row>
    <row r="203" spans="1:32" s="11" customFormat="1" ht="12.75" customHeight="1" x14ac:dyDescent="0.2">
      <c r="A203" s="107"/>
      <c r="B203" s="52"/>
      <c r="C203" s="1046" t="s">
        <v>1</v>
      </c>
      <c r="D203" s="25" t="s">
        <v>10140</v>
      </c>
      <c r="E203" s="26"/>
      <c r="F203" s="26"/>
      <c r="G203" s="111"/>
      <c r="H203" s="25" t="s">
        <v>6549</v>
      </c>
      <c r="I203" s="27">
        <v>4</v>
      </c>
      <c r="J203" s="28" t="s">
        <v>8358</v>
      </c>
      <c r="K203" s="110" t="s">
        <v>806</v>
      </c>
      <c r="L203" s="25" t="s">
        <v>6552</v>
      </c>
      <c r="M203" s="28">
        <v>4</v>
      </c>
      <c r="N203" s="28" t="s">
        <v>8358</v>
      </c>
      <c r="O203" s="110" t="s">
        <v>806</v>
      </c>
      <c r="P203" s="25" t="s">
        <v>6552</v>
      </c>
      <c r="Q203" s="27">
        <v>4</v>
      </c>
      <c r="R203" s="28" t="s">
        <v>8358</v>
      </c>
      <c r="S203" s="110" t="s">
        <v>806</v>
      </c>
      <c r="T203" s="25" t="s">
        <v>6552</v>
      </c>
      <c r="U203" s="28">
        <v>4</v>
      </c>
      <c r="V203" s="28" t="s">
        <v>8358</v>
      </c>
      <c r="W203" s="110" t="s">
        <v>806</v>
      </c>
      <c r="X203" s="25" t="s">
        <v>6552</v>
      </c>
      <c r="Y203" s="28">
        <v>4</v>
      </c>
      <c r="Z203" s="28" t="s">
        <v>8358</v>
      </c>
      <c r="AA203" s="110" t="s">
        <v>806</v>
      </c>
      <c r="AB203" s="25"/>
      <c r="AC203" s="27"/>
      <c r="AD203" s="28"/>
      <c r="AE203" s="312"/>
      <c r="AF203" s="28" t="s">
        <v>1</v>
      </c>
    </row>
    <row r="204" spans="1:32" s="11" customFormat="1" ht="12.75" customHeight="1" x14ac:dyDescent="0.2">
      <c r="A204" s="107"/>
      <c r="B204" s="52"/>
      <c r="C204" s="1046"/>
      <c r="D204" s="40"/>
      <c r="E204" s="41"/>
      <c r="F204" s="42"/>
      <c r="G204" s="108"/>
      <c r="H204" s="40" t="s">
        <v>4572</v>
      </c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  <c r="AF204" s="28" t="s">
        <v>547</v>
      </c>
    </row>
    <row r="205" spans="1:32" s="11" customFormat="1" ht="12.75" customHeight="1" x14ac:dyDescent="0.2">
      <c r="A205" s="105">
        <v>6</v>
      </c>
      <c r="B205" s="51" t="s">
        <v>8410</v>
      </c>
      <c r="C205" s="1042" t="s">
        <v>0</v>
      </c>
      <c r="D205" s="15" t="s">
        <v>10140</v>
      </c>
      <c r="E205" s="16"/>
      <c r="F205" s="16"/>
      <c r="G205" s="115"/>
      <c r="H205" s="15" t="s">
        <v>10140</v>
      </c>
      <c r="I205" s="17"/>
      <c r="J205" s="18"/>
      <c r="K205" s="114"/>
      <c r="L205" s="18" t="s">
        <v>10140</v>
      </c>
      <c r="M205" s="18"/>
      <c r="N205" s="18"/>
      <c r="O205" s="114"/>
      <c r="P205" s="15" t="s">
        <v>10140</v>
      </c>
      <c r="Q205" s="17"/>
      <c r="R205" s="18"/>
      <c r="S205" s="114"/>
      <c r="T205" s="15" t="s">
        <v>10140</v>
      </c>
      <c r="U205" s="18"/>
      <c r="V205" s="18"/>
      <c r="W205" s="114"/>
      <c r="X205" s="15" t="s">
        <v>6552</v>
      </c>
      <c r="Y205" s="18">
        <v>4</v>
      </c>
      <c r="Z205" s="18" t="s">
        <v>7291</v>
      </c>
      <c r="AA205" s="114" t="s">
        <v>811</v>
      </c>
      <c r="AB205" s="15"/>
      <c r="AC205" s="17"/>
      <c r="AD205" s="18"/>
      <c r="AE205" s="310"/>
      <c r="AF205" s="28" t="s">
        <v>0</v>
      </c>
    </row>
    <row r="206" spans="1:32" s="11" customFormat="1" ht="12.75" customHeight="1" x14ac:dyDescent="0.2">
      <c r="A206" s="107"/>
      <c r="B206" s="52"/>
      <c r="C206" s="104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">
        <v>0</v>
      </c>
    </row>
    <row r="207" spans="1:32" s="11" customFormat="1" ht="12.75" customHeight="1" x14ac:dyDescent="0.2">
      <c r="A207" s="107"/>
      <c r="B207" s="52"/>
      <c r="C207" s="1046" t="s">
        <v>1</v>
      </c>
      <c r="D207" s="25" t="s">
        <v>10140</v>
      </c>
      <c r="E207" s="26"/>
      <c r="F207" s="26"/>
      <c r="G207" s="111"/>
      <c r="H207" s="25" t="s">
        <v>6559</v>
      </c>
      <c r="I207" s="27">
        <v>4</v>
      </c>
      <c r="J207" s="28" t="s">
        <v>506</v>
      </c>
      <c r="K207" s="110" t="s">
        <v>820</v>
      </c>
      <c r="L207" s="25" t="s">
        <v>6559</v>
      </c>
      <c r="M207" s="28">
        <v>4</v>
      </c>
      <c r="N207" s="28" t="s">
        <v>506</v>
      </c>
      <c r="O207" s="110" t="s">
        <v>820</v>
      </c>
      <c r="P207" s="30" t="s">
        <v>6559</v>
      </c>
      <c r="Q207" s="31">
        <v>4</v>
      </c>
      <c r="R207" s="28" t="s">
        <v>506</v>
      </c>
      <c r="S207" s="110" t="s">
        <v>820</v>
      </c>
      <c r="T207" s="25" t="s">
        <v>6559</v>
      </c>
      <c r="U207" s="28">
        <v>4</v>
      </c>
      <c r="V207" s="28" t="s">
        <v>506</v>
      </c>
      <c r="W207" s="110" t="s">
        <v>820</v>
      </c>
      <c r="X207" s="25" t="s">
        <v>6552</v>
      </c>
      <c r="Y207" s="28">
        <v>4</v>
      </c>
      <c r="Z207" s="28" t="s">
        <v>7291</v>
      </c>
      <c r="AA207" s="110" t="s">
        <v>811</v>
      </c>
      <c r="AB207" s="25"/>
      <c r="AC207" s="27"/>
      <c r="AD207" s="28"/>
      <c r="AE207" s="312"/>
      <c r="AF207" s="28" t="s">
        <v>1</v>
      </c>
    </row>
    <row r="208" spans="1:32" s="11" customFormat="1" ht="12.75" customHeight="1" x14ac:dyDescent="0.2">
      <c r="A208" s="107"/>
      <c r="B208" s="52"/>
      <c r="C208" s="1046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">
        <v>547</v>
      </c>
    </row>
    <row r="209" spans="1:32" s="11" customFormat="1" ht="12.75" customHeight="1" x14ac:dyDescent="0.2">
      <c r="A209" s="105">
        <v>7</v>
      </c>
      <c r="B209" s="51" t="s">
        <v>8458</v>
      </c>
      <c r="C209" s="1042" t="s">
        <v>0</v>
      </c>
      <c r="D209" s="15" t="s">
        <v>10140</v>
      </c>
      <c r="E209" s="16"/>
      <c r="F209" s="16"/>
      <c r="G209" s="115"/>
      <c r="H209" s="15" t="s">
        <v>10140</v>
      </c>
      <c r="I209" s="17"/>
      <c r="J209" s="18"/>
      <c r="K209" s="114"/>
      <c r="L209" s="18" t="s">
        <v>10140</v>
      </c>
      <c r="M209" s="18"/>
      <c r="N209" s="18"/>
      <c r="O209" s="114"/>
      <c r="P209" s="15" t="s">
        <v>10140</v>
      </c>
      <c r="Q209" s="17"/>
      <c r="R209" s="18"/>
      <c r="S209" s="114"/>
      <c r="T209" s="15" t="s">
        <v>10140</v>
      </c>
      <c r="U209" s="17"/>
      <c r="V209" s="18"/>
      <c r="W209" s="114"/>
      <c r="X209" s="15" t="s">
        <v>6549</v>
      </c>
      <c r="Y209" s="18">
        <v>4</v>
      </c>
      <c r="Z209" s="18" t="s">
        <v>504</v>
      </c>
      <c r="AA209" s="114" t="s">
        <v>802</v>
      </c>
      <c r="AB209" s="15"/>
      <c r="AC209" s="17"/>
      <c r="AD209" s="18"/>
      <c r="AE209" s="310"/>
      <c r="AF209" s="28" t="s">
        <v>0</v>
      </c>
    </row>
    <row r="210" spans="1:32" s="11" customFormat="1" ht="12.75" customHeight="1" x14ac:dyDescent="0.2">
      <c r="A210" s="107"/>
      <c r="B210" s="52"/>
      <c r="C210" s="1043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">
        <v>0</v>
      </c>
    </row>
    <row r="211" spans="1:32" s="11" customFormat="1" ht="12.75" customHeight="1" x14ac:dyDescent="0.2">
      <c r="A211" s="107"/>
      <c r="B211" s="52"/>
      <c r="C211" s="1046" t="s">
        <v>1</v>
      </c>
      <c r="D211" s="25" t="s">
        <v>10140</v>
      </c>
      <c r="E211" s="26"/>
      <c r="F211" s="26"/>
      <c r="G211" s="111"/>
      <c r="H211" s="25" t="s">
        <v>6555</v>
      </c>
      <c r="I211" s="27">
        <v>4</v>
      </c>
      <c r="J211" s="28" t="s">
        <v>417</v>
      </c>
      <c r="K211" s="110" t="s">
        <v>824</v>
      </c>
      <c r="L211" s="25" t="s">
        <v>6555</v>
      </c>
      <c r="M211" s="28">
        <v>4</v>
      </c>
      <c r="N211" s="28" t="s">
        <v>417</v>
      </c>
      <c r="O211" s="110" t="s">
        <v>824</v>
      </c>
      <c r="P211" s="30" t="s">
        <v>6549</v>
      </c>
      <c r="Q211" s="31">
        <v>4</v>
      </c>
      <c r="R211" s="28" t="s">
        <v>504</v>
      </c>
      <c r="S211" s="110" t="s">
        <v>802</v>
      </c>
      <c r="T211" s="25" t="s">
        <v>6549</v>
      </c>
      <c r="U211" s="28">
        <v>4</v>
      </c>
      <c r="V211" s="28" t="s">
        <v>504</v>
      </c>
      <c r="W211" s="110" t="s">
        <v>802</v>
      </c>
      <c r="X211" s="25" t="s">
        <v>6549</v>
      </c>
      <c r="Y211" s="28">
        <v>4</v>
      </c>
      <c r="Z211" s="28" t="s">
        <v>504</v>
      </c>
      <c r="AA211" s="110" t="s">
        <v>802</v>
      </c>
      <c r="AB211" s="25"/>
      <c r="AC211" s="27"/>
      <c r="AD211" s="28"/>
      <c r="AE211" s="312"/>
      <c r="AF211" s="28" t="s">
        <v>1</v>
      </c>
    </row>
    <row r="212" spans="1:32" s="11" customFormat="1" ht="12.75" customHeight="1" x14ac:dyDescent="0.2">
      <c r="A212" s="107"/>
      <c r="B212" s="52"/>
      <c r="C212" s="1046"/>
      <c r="D212" s="25"/>
      <c r="E212" s="26"/>
      <c r="F212" s="26"/>
      <c r="G212" s="111"/>
      <c r="H212" s="25"/>
      <c r="I212" s="28"/>
      <c r="J212" s="28"/>
      <c r="K212" s="110"/>
      <c r="L212" s="25" t="s">
        <v>4572</v>
      </c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">
        <v>547</v>
      </c>
    </row>
    <row r="213" spans="1:32" s="11" customFormat="1" ht="12.75" customHeight="1" x14ac:dyDescent="0.2">
      <c r="A213" s="105">
        <v>8</v>
      </c>
      <c r="B213" s="51" t="s">
        <v>8459</v>
      </c>
      <c r="C213" s="1042" t="s">
        <v>0</v>
      </c>
      <c r="D213" s="15" t="s">
        <v>10140</v>
      </c>
      <c r="E213" s="16"/>
      <c r="F213" s="16"/>
      <c r="G213" s="115"/>
      <c r="H213" s="15" t="s">
        <v>10140</v>
      </c>
      <c r="I213" s="17"/>
      <c r="J213" s="18"/>
      <c r="K213" s="114"/>
      <c r="L213" s="15" t="s">
        <v>10140</v>
      </c>
      <c r="M213" s="18"/>
      <c r="N213" s="18"/>
      <c r="O213" s="114"/>
      <c r="P213" s="34" t="s">
        <v>10140</v>
      </c>
      <c r="Q213" s="35"/>
      <c r="R213" s="36"/>
      <c r="S213" s="114"/>
      <c r="T213" s="15" t="s">
        <v>10140</v>
      </c>
      <c r="U213" s="18"/>
      <c r="V213" s="18"/>
      <c r="W213" s="114"/>
      <c r="X213" s="18" t="s">
        <v>6555</v>
      </c>
      <c r="Y213" s="18">
        <v>4</v>
      </c>
      <c r="Z213" s="18" t="s">
        <v>418</v>
      </c>
      <c r="AA213" s="114" t="s">
        <v>795</v>
      </c>
      <c r="AB213" s="15"/>
      <c r="AC213" s="17"/>
      <c r="AD213" s="18"/>
      <c r="AE213" s="310"/>
      <c r="AF213" s="28" t="s">
        <v>0</v>
      </c>
    </row>
    <row r="214" spans="1:32" s="11" customFormat="1" ht="12.75" customHeight="1" x14ac:dyDescent="0.2">
      <c r="A214" s="107"/>
      <c r="B214" s="52"/>
      <c r="C214" s="1043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">
        <v>0</v>
      </c>
    </row>
    <row r="215" spans="1:32" s="11" customFormat="1" ht="12.75" customHeight="1" x14ac:dyDescent="0.2">
      <c r="A215" s="107"/>
      <c r="B215" s="52"/>
      <c r="C215" s="1046" t="s">
        <v>1</v>
      </c>
      <c r="D215" s="25" t="s">
        <v>10140</v>
      </c>
      <c r="E215" s="26"/>
      <c r="F215" s="26"/>
      <c r="G215" s="111"/>
      <c r="H215" s="25" t="s">
        <v>6555</v>
      </c>
      <c r="I215" s="27">
        <v>4</v>
      </c>
      <c r="J215" s="28" t="s">
        <v>418</v>
      </c>
      <c r="K215" s="110" t="s">
        <v>795</v>
      </c>
      <c r="L215" s="25" t="s">
        <v>6555</v>
      </c>
      <c r="M215" s="28">
        <v>4</v>
      </c>
      <c r="N215" s="28" t="s">
        <v>418</v>
      </c>
      <c r="O215" s="110" t="s">
        <v>795</v>
      </c>
      <c r="P215" s="25" t="s">
        <v>6555</v>
      </c>
      <c r="Q215" s="27">
        <v>4</v>
      </c>
      <c r="R215" s="28" t="s">
        <v>418</v>
      </c>
      <c r="S215" s="110" t="s">
        <v>795</v>
      </c>
      <c r="T215" s="25" t="s">
        <v>6555</v>
      </c>
      <c r="U215" s="28">
        <v>4</v>
      </c>
      <c r="V215" s="28" t="s">
        <v>418</v>
      </c>
      <c r="W215" s="110" t="s">
        <v>795</v>
      </c>
      <c r="X215" s="25"/>
      <c r="Y215" s="28"/>
      <c r="Z215" s="28"/>
      <c r="AA215" s="110"/>
      <c r="AB215" s="25"/>
      <c r="AC215" s="27"/>
      <c r="AD215" s="28"/>
      <c r="AE215" s="312"/>
      <c r="AF215" s="28" t="s">
        <v>1</v>
      </c>
    </row>
    <row r="216" spans="1:32" s="11" customFormat="1" ht="12.75" customHeight="1" x14ac:dyDescent="0.2">
      <c r="A216" s="106"/>
      <c r="B216" s="52"/>
      <c r="C216" s="1047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  <c r="AF216" s="28" t="s">
        <v>547</v>
      </c>
    </row>
    <row r="217" spans="1:32" s="11" customFormat="1" ht="12.75" customHeight="1" x14ac:dyDescent="0.2">
      <c r="A217" s="105">
        <v>9</v>
      </c>
      <c r="B217" s="51" t="s">
        <v>7332</v>
      </c>
      <c r="C217" s="1042" t="s">
        <v>0</v>
      </c>
      <c r="D217" s="15"/>
      <c r="E217" s="16"/>
      <c r="F217" s="16"/>
      <c r="G217" s="115"/>
      <c r="H217" s="15"/>
      <c r="I217" s="17"/>
      <c r="J217" s="18"/>
      <c r="K217" s="114"/>
      <c r="L217" s="18"/>
      <c r="M217" s="18"/>
      <c r="N217" s="18"/>
      <c r="O217" s="114"/>
      <c r="P217" s="18"/>
      <c r="Q217" s="18"/>
      <c r="R217" s="18"/>
      <c r="S217" s="114"/>
      <c r="T217" s="15"/>
      <c r="U217" s="18"/>
      <c r="V217" s="18"/>
      <c r="W217" s="114"/>
      <c r="X217" s="15" t="s">
        <v>6549</v>
      </c>
      <c r="Y217" s="18">
        <v>4</v>
      </c>
      <c r="Z217" s="18" t="s">
        <v>414</v>
      </c>
      <c r="AA217" s="114" t="s">
        <v>818</v>
      </c>
      <c r="AB217" s="15"/>
      <c r="AC217" s="18"/>
      <c r="AD217" s="18"/>
      <c r="AE217" s="310"/>
      <c r="AF217" s="28" t="s">
        <v>0</v>
      </c>
    </row>
    <row r="218" spans="1:32" s="11" customFormat="1" ht="12.75" customHeight="1" x14ac:dyDescent="0.2">
      <c r="A218" s="107"/>
      <c r="B218" s="52"/>
      <c r="C218" s="1043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">
        <v>0</v>
      </c>
    </row>
    <row r="219" spans="1:32" s="11" customFormat="1" ht="12.75" customHeight="1" x14ac:dyDescent="0.2">
      <c r="A219" s="107"/>
      <c r="B219" s="52"/>
      <c r="C219" s="1046" t="s">
        <v>1</v>
      </c>
      <c r="D219" s="25"/>
      <c r="E219" s="26"/>
      <c r="F219" s="26"/>
      <c r="G219" s="111"/>
      <c r="H219" s="25" t="s">
        <v>6549</v>
      </c>
      <c r="I219" s="27">
        <v>4</v>
      </c>
      <c r="J219" s="28" t="s">
        <v>414</v>
      </c>
      <c r="K219" s="110" t="s">
        <v>818</v>
      </c>
      <c r="L219" s="25" t="s">
        <v>6549</v>
      </c>
      <c r="M219" s="28">
        <v>4</v>
      </c>
      <c r="N219" s="28" t="s">
        <v>414</v>
      </c>
      <c r="O219" s="110" t="s">
        <v>818</v>
      </c>
      <c r="P219" s="25" t="s">
        <v>6549</v>
      </c>
      <c r="Q219" s="28">
        <v>4</v>
      </c>
      <c r="R219" s="28" t="s">
        <v>414</v>
      </c>
      <c r="S219" s="110" t="s">
        <v>818</v>
      </c>
      <c r="T219" s="25" t="s">
        <v>6549</v>
      </c>
      <c r="U219" s="28">
        <v>4</v>
      </c>
      <c r="V219" s="28" t="s">
        <v>414</v>
      </c>
      <c r="W219" s="110" t="s">
        <v>818</v>
      </c>
      <c r="X219" s="25" t="s">
        <v>6549</v>
      </c>
      <c r="Y219" s="28">
        <v>4</v>
      </c>
      <c r="Z219" s="28" t="s">
        <v>414</v>
      </c>
      <c r="AA219" s="110" t="s">
        <v>818</v>
      </c>
      <c r="AB219" s="25"/>
      <c r="AC219" s="27"/>
      <c r="AD219" s="28"/>
      <c r="AE219" s="312"/>
      <c r="AF219" s="28" t="s">
        <v>1</v>
      </c>
    </row>
    <row r="220" spans="1:32" s="11" customFormat="1" ht="12.75" customHeight="1" x14ac:dyDescent="0.2">
      <c r="A220" s="107"/>
      <c r="B220" s="52"/>
      <c r="C220" s="1046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8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">
        <v>547</v>
      </c>
    </row>
    <row r="221" spans="1:32" s="11" customFormat="1" ht="12.75" customHeight="1" x14ac:dyDescent="0.2">
      <c r="A221" s="105">
        <v>10</v>
      </c>
      <c r="B221" s="51" t="s">
        <v>8331</v>
      </c>
      <c r="C221" s="1042" t="s">
        <v>0</v>
      </c>
      <c r="D221" s="15" t="s">
        <v>10140</v>
      </c>
      <c r="E221" s="16"/>
      <c r="F221" s="16"/>
      <c r="G221" s="115"/>
      <c r="H221" s="15" t="s">
        <v>10140</v>
      </c>
      <c r="I221" s="17"/>
      <c r="J221" s="18"/>
      <c r="K221" s="114"/>
      <c r="L221" s="15" t="s">
        <v>10140</v>
      </c>
      <c r="M221" s="18"/>
      <c r="N221" s="18"/>
      <c r="O221" s="114"/>
      <c r="P221" s="15" t="s">
        <v>10140</v>
      </c>
      <c r="Q221" s="18"/>
      <c r="R221" s="18"/>
      <c r="S221" s="114"/>
      <c r="T221" s="18" t="s">
        <v>10140</v>
      </c>
      <c r="U221" s="18"/>
      <c r="V221" s="18"/>
      <c r="W221" s="114"/>
      <c r="X221" s="15" t="s">
        <v>6549</v>
      </c>
      <c r="Y221" s="18">
        <v>4</v>
      </c>
      <c r="Z221" s="18" t="s">
        <v>414</v>
      </c>
      <c r="AA221" s="114" t="s">
        <v>818</v>
      </c>
      <c r="AB221" s="15"/>
      <c r="AC221" s="18"/>
      <c r="AD221" s="18"/>
      <c r="AE221" s="310"/>
      <c r="AF221" s="28" t="s">
        <v>0</v>
      </c>
    </row>
    <row r="222" spans="1:32" s="11" customFormat="1" ht="12.75" customHeight="1" x14ac:dyDescent="0.2">
      <c r="A222" s="107"/>
      <c r="B222" s="52"/>
      <c r="C222" s="104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2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">
        <v>0</v>
      </c>
    </row>
    <row r="223" spans="1:32" s="11" customFormat="1" ht="12.75" customHeight="1" x14ac:dyDescent="0.2">
      <c r="A223" s="107"/>
      <c r="B223" s="52"/>
      <c r="C223" s="1046" t="s">
        <v>1</v>
      </c>
      <c r="D223" s="25" t="s">
        <v>10140</v>
      </c>
      <c r="E223" s="26"/>
      <c r="F223" s="26"/>
      <c r="G223" s="111"/>
      <c r="H223" s="25" t="s">
        <v>6549</v>
      </c>
      <c r="I223" s="27">
        <v>4</v>
      </c>
      <c r="J223" s="28" t="s">
        <v>414</v>
      </c>
      <c r="K223" s="110" t="s">
        <v>818</v>
      </c>
      <c r="L223" s="28" t="s">
        <v>6549</v>
      </c>
      <c r="M223" s="28">
        <v>4</v>
      </c>
      <c r="N223" s="28" t="s">
        <v>414</v>
      </c>
      <c r="O223" s="110" t="s">
        <v>818</v>
      </c>
      <c r="P223" s="25" t="s">
        <v>6549</v>
      </c>
      <c r="Q223" s="27">
        <v>4</v>
      </c>
      <c r="R223" s="28" t="s">
        <v>414</v>
      </c>
      <c r="S223" s="110" t="s">
        <v>818</v>
      </c>
      <c r="T223" s="25" t="s">
        <v>6549</v>
      </c>
      <c r="U223" s="28">
        <v>4</v>
      </c>
      <c r="V223" s="28" t="s">
        <v>414</v>
      </c>
      <c r="W223" s="110" t="s">
        <v>818</v>
      </c>
      <c r="X223" s="25" t="s">
        <v>6549</v>
      </c>
      <c r="Y223" s="28">
        <v>4</v>
      </c>
      <c r="Z223" s="28" t="s">
        <v>414</v>
      </c>
      <c r="AA223" s="110" t="s">
        <v>818</v>
      </c>
      <c r="AB223" s="25"/>
      <c r="AC223" s="27"/>
      <c r="AD223" s="28"/>
      <c r="AE223" s="312"/>
      <c r="AF223" s="28" t="s">
        <v>1</v>
      </c>
    </row>
    <row r="224" spans="1:32" s="11" customFormat="1" ht="12.75" customHeight="1" x14ac:dyDescent="0.2">
      <c r="A224" s="106"/>
      <c r="B224" s="52"/>
      <c r="C224" s="1047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7"/>
      <c r="R224" s="27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14"/>
      <c r="AF224" s="28" t="s">
        <v>547</v>
      </c>
    </row>
    <row r="225" spans="1:32" s="11" customFormat="1" ht="12.75" customHeight="1" x14ac:dyDescent="0.2">
      <c r="A225" s="105">
        <v>11</v>
      </c>
      <c r="B225" s="51" t="s">
        <v>8315</v>
      </c>
      <c r="C225" s="1042" t="s">
        <v>0</v>
      </c>
      <c r="D225" s="15" t="s">
        <v>7129</v>
      </c>
      <c r="E225" s="16">
        <v>3</v>
      </c>
      <c r="F225" s="16" t="s">
        <v>8360</v>
      </c>
      <c r="G225" s="115" t="s">
        <v>816</v>
      </c>
      <c r="H225" s="15" t="s">
        <v>7138</v>
      </c>
      <c r="I225" s="17">
        <v>4</v>
      </c>
      <c r="J225" s="18" t="s">
        <v>418</v>
      </c>
      <c r="K225" s="114" t="s">
        <v>795</v>
      </c>
      <c r="L225" s="15" t="s">
        <v>7138</v>
      </c>
      <c r="M225" s="18">
        <v>4</v>
      </c>
      <c r="N225" s="18" t="s">
        <v>418</v>
      </c>
      <c r="O225" s="114" t="s">
        <v>795</v>
      </c>
      <c r="P225" s="34" t="s">
        <v>7138</v>
      </c>
      <c r="Q225" s="35">
        <v>4</v>
      </c>
      <c r="R225" s="36" t="s">
        <v>418</v>
      </c>
      <c r="S225" s="114" t="s">
        <v>795</v>
      </c>
      <c r="T225" s="15" t="s">
        <v>7138</v>
      </c>
      <c r="U225" s="18">
        <v>4</v>
      </c>
      <c r="V225" s="18" t="s">
        <v>418</v>
      </c>
      <c r="W225" s="114" t="s">
        <v>795</v>
      </c>
      <c r="X225" s="18"/>
      <c r="Y225" s="18"/>
      <c r="Z225" s="18"/>
      <c r="AA225" s="114"/>
      <c r="AB225" s="15"/>
      <c r="AC225" s="17"/>
      <c r="AD225" s="18"/>
      <c r="AE225" s="310"/>
      <c r="AF225" s="28" t="s">
        <v>0</v>
      </c>
    </row>
    <row r="226" spans="1:32" s="11" customFormat="1" ht="12.75" customHeight="1" x14ac:dyDescent="0.2">
      <c r="A226" s="107"/>
      <c r="B226" s="52"/>
      <c r="C226" s="1043"/>
      <c r="D226" s="20" t="s">
        <v>7244</v>
      </c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">
        <v>0</v>
      </c>
    </row>
    <row r="227" spans="1:32" s="11" customFormat="1" ht="12.75" customHeight="1" x14ac:dyDescent="0.2">
      <c r="A227" s="107"/>
      <c r="B227" s="52"/>
      <c r="C227" s="1046" t="s">
        <v>1</v>
      </c>
      <c r="D227" s="25" t="s">
        <v>7129</v>
      </c>
      <c r="E227" s="26">
        <v>4</v>
      </c>
      <c r="F227" s="26" t="s">
        <v>8360</v>
      </c>
      <c r="G227" s="111" t="s">
        <v>816</v>
      </c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">
        <v>1</v>
      </c>
    </row>
    <row r="228" spans="1:32" s="11" customFormat="1" ht="12.75" customHeight="1" x14ac:dyDescent="0.2">
      <c r="A228" s="107"/>
      <c r="B228" s="54"/>
      <c r="C228" s="1046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">
        <v>547</v>
      </c>
    </row>
    <row r="229" spans="1:32" s="11" customFormat="1" ht="12.75" customHeight="1" x14ac:dyDescent="0.2">
      <c r="A229" s="105">
        <v>12</v>
      </c>
      <c r="B229" s="51" t="s">
        <v>9865</v>
      </c>
      <c r="C229" s="1042" t="s">
        <v>0</v>
      </c>
      <c r="D229" s="15" t="s">
        <v>5473</v>
      </c>
      <c r="E229" s="16">
        <v>4</v>
      </c>
      <c r="F229" s="538" t="s">
        <v>401</v>
      </c>
      <c r="G229" s="115" t="s">
        <v>213</v>
      </c>
      <c r="H229" s="15" t="s">
        <v>10140</v>
      </c>
      <c r="I229" s="17"/>
      <c r="J229" s="18"/>
      <c r="K229" s="114"/>
      <c r="L229" s="15" t="s">
        <v>6538</v>
      </c>
      <c r="M229" s="18">
        <v>4</v>
      </c>
      <c r="N229" s="509" t="s">
        <v>8344</v>
      </c>
      <c r="O229" s="114" t="s">
        <v>809</v>
      </c>
      <c r="P229" s="34" t="s">
        <v>4580</v>
      </c>
      <c r="Q229" s="35">
        <v>4</v>
      </c>
      <c r="R229" s="507" t="s">
        <v>459</v>
      </c>
      <c r="S229" s="114" t="s">
        <v>198</v>
      </c>
      <c r="T229" s="15" t="s">
        <v>6538</v>
      </c>
      <c r="U229" s="18">
        <v>4</v>
      </c>
      <c r="V229" s="509" t="s">
        <v>8344</v>
      </c>
      <c r="W229" s="114" t="s">
        <v>809</v>
      </c>
      <c r="X229" s="18"/>
      <c r="Y229" s="18"/>
      <c r="Z229" s="18"/>
      <c r="AA229" s="114"/>
      <c r="AB229" s="15"/>
      <c r="AC229" s="17"/>
      <c r="AD229" s="18"/>
      <c r="AE229" s="310"/>
      <c r="AF229" s="28" t="s">
        <v>0</v>
      </c>
    </row>
    <row r="230" spans="1:32" s="11" customFormat="1" ht="12.75" customHeight="1" x14ac:dyDescent="0.2">
      <c r="A230" s="107"/>
      <c r="B230" s="52"/>
      <c r="C230" s="104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">
        <v>0</v>
      </c>
    </row>
    <row r="231" spans="1:32" s="11" customFormat="1" ht="12.75" customHeight="1" x14ac:dyDescent="0.2">
      <c r="A231" s="107"/>
      <c r="B231" s="52"/>
      <c r="C231" s="1046" t="s">
        <v>1</v>
      </c>
      <c r="D231" s="25" t="s">
        <v>10140</v>
      </c>
      <c r="E231" s="26"/>
      <c r="F231" s="26"/>
      <c r="G231" s="111"/>
      <c r="H231" s="25" t="s">
        <v>10140</v>
      </c>
      <c r="I231" s="27"/>
      <c r="J231" s="28"/>
      <c r="K231" s="110"/>
      <c r="L231" s="25" t="s">
        <v>10140</v>
      </c>
      <c r="M231" s="28"/>
      <c r="N231" s="28"/>
      <c r="O231" s="110"/>
      <c r="P231" s="25" t="s">
        <v>10140</v>
      </c>
      <c r="Q231" s="27"/>
      <c r="R231" s="28"/>
      <c r="S231" s="110"/>
      <c r="T231" s="25" t="s">
        <v>10140</v>
      </c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  <c r="AF231" s="28" t="s">
        <v>1</v>
      </c>
    </row>
    <row r="232" spans="1:32" s="11" customFormat="1" ht="12.75" customHeight="1" x14ac:dyDescent="0.2">
      <c r="A232" s="107"/>
      <c r="B232" s="52"/>
      <c r="C232" s="1046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  <c r="AF232" s="28" t="s">
        <v>547</v>
      </c>
    </row>
    <row r="233" spans="1:32" s="11" customFormat="1" ht="12.75" customHeight="1" x14ac:dyDescent="0.2">
      <c r="A233" s="105">
        <v>13</v>
      </c>
      <c r="B233" s="51" t="s">
        <v>9946</v>
      </c>
      <c r="C233" s="1042" t="s">
        <v>0</v>
      </c>
      <c r="D233" s="15" t="s">
        <v>6548</v>
      </c>
      <c r="E233" s="16">
        <v>4</v>
      </c>
      <c r="F233" s="16" t="s">
        <v>521</v>
      </c>
      <c r="G233" s="115" t="s">
        <v>822</v>
      </c>
      <c r="H233" s="15" t="s">
        <v>10140</v>
      </c>
      <c r="I233" s="17"/>
      <c r="J233" s="18"/>
      <c r="K233" s="114"/>
      <c r="L233" s="18" t="s">
        <v>6548</v>
      </c>
      <c r="M233" s="18">
        <v>4</v>
      </c>
      <c r="N233" s="18" t="s">
        <v>521</v>
      </c>
      <c r="O233" s="114" t="s">
        <v>822</v>
      </c>
      <c r="P233" s="15"/>
      <c r="Q233" s="17"/>
      <c r="R233" s="18"/>
      <c r="S233" s="114"/>
      <c r="T233" s="15" t="s">
        <v>6525</v>
      </c>
      <c r="U233" s="18">
        <v>3</v>
      </c>
      <c r="V233" s="509" t="s">
        <v>405</v>
      </c>
      <c r="W233" s="114" t="s">
        <v>346</v>
      </c>
      <c r="X233" s="15"/>
      <c r="Y233" s="18"/>
      <c r="Z233" s="18"/>
      <c r="AA233" s="114"/>
      <c r="AB233" s="15"/>
      <c r="AC233" s="17"/>
      <c r="AD233" s="18"/>
      <c r="AE233" s="310"/>
      <c r="AF233" s="28" t="s">
        <v>0</v>
      </c>
    </row>
    <row r="234" spans="1:32" s="11" customFormat="1" ht="12.75" customHeight="1" x14ac:dyDescent="0.2">
      <c r="A234" s="107"/>
      <c r="B234" s="52"/>
      <c r="C234" s="1043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4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">
        <v>0</v>
      </c>
    </row>
    <row r="235" spans="1:32" s="11" customFormat="1" ht="12.75" customHeight="1" x14ac:dyDescent="0.2">
      <c r="A235" s="107"/>
      <c r="B235" s="52"/>
      <c r="C235" s="1046" t="s">
        <v>1</v>
      </c>
      <c r="D235" s="25" t="s">
        <v>10140</v>
      </c>
      <c r="E235" s="26"/>
      <c r="F235" s="26"/>
      <c r="G235" s="111"/>
      <c r="H235" s="25" t="s">
        <v>10140</v>
      </c>
      <c r="I235" s="27"/>
      <c r="J235" s="28"/>
      <c r="K235" s="110"/>
      <c r="L235" s="25" t="s">
        <v>10140</v>
      </c>
      <c r="M235" s="28"/>
      <c r="N235" s="28"/>
      <c r="O235" s="110"/>
      <c r="P235" s="30" t="s">
        <v>10140</v>
      </c>
      <c r="Q235" s="31"/>
      <c r="R235" s="28"/>
      <c r="S235" s="110"/>
      <c r="T235" s="25" t="s">
        <v>10140</v>
      </c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  <c r="AF235" s="28" t="s">
        <v>1</v>
      </c>
    </row>
    <row r="236" spans="1:32" s="11" customFormat="1" ht="12.75" customHeight="1" x14ac:dyDescent="0.2">
      <c r="A236" s="107"/>
      <c r="B236" s="54"/>
      <c r="C236" s="1046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7"/>
      <c r="V236" s="27"/>
      <c r="W236" s="110"/>
      <c r="X236" s="25"/>
      <c r="Y236" s="33"/>
      <c r="Z236" s="33"/>
      <c r="AA236" s="116"/>
      <c r="AB236" s="25"/>
      <c r="AC236" s="27"/>
      <c r="AD236" s="28"/>
      <c r="AE236" s="312"/>
      <c r="AF236" s="28" t="s">
        <v>547</v>
      </c>
    </row>
    <row r="237" spans="1:32" s="11" customFormat="1" ht="12.75" customHeight="1" x14ac:dyDescent="0.2">
      <c r="A237" s="105">
        <v>14</v>
      </c>
      <c r="B237" s="51" t="s">
        <v>9947</v>
      </c>
      <c r="C237" s="1042" t="s">
        <v>0</v>
      </c>
      <c r="D237" s="15" t="s">
        <v>6548</v>
      </c>
      <c r="E237" s="16">
        <v>4</v>
      </c>
      <c r="F237" s="16" t="s">
        <v>415</v>
      </c>
      <c r="G237" s="115" t="s">
        <v>803</v>
      </c>
      <c r="H237" s="15" t="s">
        <v>10140</v>
      </c>
      <c r="I237" s="17"/>
      <c r="J237" s="18"/>
      <c r="K237" s="114"/>
      <c r="L237" s="15" t="s">
        <v>6548</v>
      </c>
      <c r="M237" s="18">
        <v>4</v>
      </c>
      <c r="N237" s="18" t="s">
        <v>415</v>
      </c>
      <c r="O237" s="114" t="s">
        <v>803</v>
      </c>
      <c r="P237" s="34" t="s">
        <v>6548</v>
      </c>
      <c r="Q237" s="35">
        <v>4</v>
      </c>
      <c r="R237" s="36" t="s">
        <v>415</v>
      </c>
      <c r="S237" s="114" t="s">
        <v>803</v>
      </c>
      <c r="T237" s="15" t="s">
        <v>6525</v>
      </c>
      <c r="U237" s="18">
        <v>3</v>
      </c>
      <c r="V237" s="509" t="s">
        <v>405</v>
      </c>
      <c r="W237" s="114" t="s">
        <v>346</v>
      </c>
      <c r="X237" s="18"/>
      <c r="Y237" s="18"/>
      <c r="Z237" s="18"/>
      <c r="AA237" s="114"/>
      <c r="AB237" s="15"/>
      <c r="AC237" s="17"/>
      <c r="AD237" s="18"/>
      <c r="AE237" s="310"/>
      <c r="AF237" s="28" t="s">
        <v>0</v>
      </c>
    </row>
    <row r="238" spans="1:32" s="11" customFormat="1" ht="12.75" customHeight="1" x14ac:dyDescent="0.2">
      <c r="A238" s="107"/>
      <c r="B238" s="52"/>
      <c r="C238" s="1043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">
        <v>0</v>
      </c>
    </row>
    <row r="239" spans="1:32" s="11" customFormat="1" ht="12.75" customHeight="1" x14ac:dyDescent="0.2">
      <c r="A239" s="107"/>
      <c r="B239" s="52"/>
      <c r="C239" s="1046" t="s">
        <v>1</v>
      </c>
      <c r="D239" s="25" t="s">
        <v>10140</v>
      </c>
      <c r="E239" s="26"/>
      <c r="F239" s="26"/>
      <c r="G239" s="111"/>
      <c r="H239" s="25" t="s">
        <v>10140</v>
      </c>
      <c r="I239" s="27"/>
      <c r="J239" s="28"/>
      <c r="K239" s="110"/>
      <c r="L239" s="25" t="s">
        <v>10140</v>
      </c>
      <c r="M239" s="28"/>
      <c r="N239" s="28"/>
      <c r="O239" s="110"/>
      <c r="P239" s="25" t="s">
        <v>10140</v>
      </c>
      <c r="Q239" s="27"/>
      <c r="R239" s="28"/>
      <c r="S239" s="110"/>
      <c r="T239" s="25" t="s">
        <v>10140</v>
      </c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312"/>
      <c r="AF239" s="28" t="s">
        <v>1</v>
      </c>
    </row>
    <row r="240" spans="1:32" s="11" customFormat="1" ht="12.75" customHeight="1" x14ac:dyDescent="0.2">
      <c r="A240" s="107"/>
      <c r="B240" s="52"/>
      <c r="C240" s="1046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">
        <v>547</v>
      </c>
    </row>
    <row r="241" spans="1:32" s="11" customFormat="1" ht="12.75" customHeight="1" x14ac:dyDescent="0.2">
      <c r="A241" s="105">
        <v>15</v>
      </c>
      <c r="B241" s="51" t="s">
        <v>9971</v>
      </c>
      <c r="C241" s="1042" t="s">
        <v>0</v>
      </c>
      <c r="D241" s="15" t="s">
        <v>6548</v>
      </c>
      <c r="E241" s="16">
        <v>4</v>
      </c>
      <c r="F241" s="16" t="s">
        <v>7291</v>
      </c>
      <c r="G241" s="115" t="s">
        <v>811</v>
      </c>
      <c r="H241" s="15" t="s">
        <v>10140</v>
      </c>
      <c r="I241" s="17"/>
      <c r="J241" s="18"/>
      <c r="K241" s="114"/>
      <c r="L241" s="15" t="s">
        <v>6557</v>
      </c>
      <c r="M241" s="18">
        <v>2</v>
      </c>
      <c r="N241" s="18" t="s">
        <v>7222</v>
      </c>
      <c r="O241" s="114" t="s">
        <v>794</v>
      </c>
      <c r="P241" s="34" t="s">
        <v>6557</v>
      </c>
      <c r="Q241" s="35">
        <v>4</v>
      </c>
      <c r="R241" s="36" t="s">
        <v>7222</v>
      </c>
      <c r="S241" s="114" t="s">
        <v>794</v>
      </c>
      <c r="T241" s="15" t="s">
        <v>6548</v>
      </c>
      <c r="U241" s="18">
        <v>4</v>
      </c>
      <c r="V241" s="18" t="s">
        <v>7291</v>
      </c>
      <c r="W241" s="114" t="s">
        <v>811</v>
      </c>
      <c r="X241" s="18"/>
      <c r="Y241" s="18"/>
      <c r="Z241" s="18"/>
      <c r="AA241" s="114"/>
      <c r="AB241" s="15"/>
      <c r="AC241" s="17"/>
      <c r="AD241" s="18"/>
      <c r="AE241" s="310"/>
      <c r="AF241" s="28" t="s">
        <v>0</v>
      </c>
    </row>
    <row r="242" spans="1:32" s="11" customFormat="1" ht="12.75" customHeight="1" x14ac:dyDescent="0.2">
      <c r="A242" s="107"/>
      <c r="B242" s="52"/>
      <c r="C242" s="104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 t="s">
        <v>4572</v>
      </c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">
        <v>0</v>
      </c>
    </row>
    <row r="243" spans="1:32" s="11" customFormat="1" ht="12.75" customHeight="1" x14ac:dyDescent="0.2">
      <c r="A243" s="107"/>
      <c r="B243" s="52"/>
      <c r="C243" s="1046" t="s">
        <v>1</v>
      </c>
      <c r="D243" s="25" t="s">
        <v>10140</v>
      </c>
      <c r="E243" s="26"/>
      <c r="F243" s="26"/>
      <c r="G243" s="111"/>
      <c r="H243" s="25" t="s">
        <v>10140</v>
      </c>
      <c r="I243" s="27"/>
      <c r="J243" s="28"/>
      <c r="K243" s="110"/>
      <c r="L243" s="25" t="s">
        <v>10140</v>
      </c>
      <c r="M243" s="28"/>
      <c r="N243" s="28"/>
      <c r="O243" s="110"/>
      <c r="P243" s="25" t="s">
        <v>10140</v>
      </c>
      <c r="Q243" s="27"/>
      <c r="R243" s="28"/>
      <c r="S243" s="110"/>
      <c r="T243" s="25" t="s">
        <v>10140</v>
      </c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  <c r="AF243" s="28" t="s">
        <v>1</v>
      </c>
    </row>
    <row r="244" spans="1:32" s="11" customFormat="1" ht="12.75" customHeight="1" x14ac:dyDescent="0.2">
      <c r="A244" s="107"/>
      <c r="B244" s="52"/>
      <c r="C244" s="1046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13"/>
      <c r="AF244" s="28" t="s">
        <v>547</v>
      </c>
    </row>
    <row r="245" spans="1:32" s="11" customFormat="1" ht="12.75" customHeight="1" x14ac:dyDescent="0.2">
      <c r="A245" s="105">
        <v>16</v>
      </c>
      <c r="B245" s="51" t="s">
        <v>9972</v>
      </c>
      <c r="C245" s="1042" t="s">
        <v>0</v>
      </c>
      <c r="D245" s="15" t="s">
        <v>6548</v>
      </c>
      <c r="E245" s="16">
        <v>4</v>
      </c>
      <c r="F245" s="16" t="s">
        <v>7291</v>
      </c>
      <c r="G245" s="115" t="s">
        <v>811</v>
      </c>
      <c r="H245" s="15" t="s">
        <v>10140</v>
      </c>
      <c r="I245" s="17"/>
      <c r="J245" s="18"/>
      <c r="K245" s="114"/>
      <c r="L245" s="18" t="s">
        <v>6557</v>
      </c>
      <c r="M245" s="18">
        <v>2</v>
      </c>
      <c r="N245" s="18" t="s">
        <v>7222</v>
      </c>
      <c r="O245" s="114" t="s">
        <v>794</v>
      </c>
      <c r="P245" s="15" t="s">
        <v>6557</v>
      </c>
      <c r="Q245" s="17">
        <v>4</v>
      </c>
      <c r="R245" s="18" t="s">
        <v>7222</v>
      </c>
      <c r="S245" s="114" t="s">
        <v>794</v>
      </c>
      <c r="T245" s="15" t="s">
        <v>6548</v>
      </c>
      <c r="U245" s="18">
        <v>4</v>
      </c>
      <c r="V245" s="18" t="s">
        <v>7291</v>
      </c>
      <c r="W245" s="114" t="s">
        <v>811</v>
      </c>
      <c r="X245" s="15"/>
      <c r="Y245" s="18"/>
      <c r="Z245" s="18"/>
      <c r="AA245" s="114"/>
      <c r="AB245" s="15"/>
      <c r="AC245" s="17"/>
      <c r="AD245" s="18"/>
      <c r="AE245" s="310"/>
      <c r="AF245" s="28" t="s">
        <v>0</v>
      </c>
    </row>
    <row r="246" spans="1:32" s="11" customFormat="1" ht="12.75" customHeight="1" x14ac:dyDescent="0.2">
      <c r="A246" s="107"/>
      <c r="B246" s="52"/>
      <c r="C246" s="1043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4572</v>
      </c>
      <c r="Q246" s="24"/>
      <c r="R246" s="24"/>
      <c r="S246" s="112"/>
      <c r="T246" s="20"/>
      <c r="U246" s="24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">
        <v>0</v>
      </c>
    </row>
    <row r="247" spans="1:32" s="11" customFormat="1" ht="12.75" customHeight="1" x14ac:dyDescent="0.2">
      <c r="A247" s="107"/>
      <c r="B247" s="52"/>
      <c r="C247" s="1046" t="s">
        <v>1</v>
      </c>
      <c r="D247" s="25" t="s">
        <v>10140</v>
      </c>
      <c r="E247" s="26"/>
      <c r="F247" s="26"/>
      <c r="G247" s="111"/>
      <c r="H247" s="25" t="s">
        <v>10140</v>
      </c>
      <c r="I247" s="27"/>
      <c r="J247" s="28"/>
      <c r="K247" s="110"/>
      <c r="L247" s="25" t="s">
        <v>10140</v>
      </c>
      <c r="M247" s="28"/>
      <c r="N247" s="28"/>
      <c r="O247" s="110"/>
      <c r="P247" s="30" t="s">
        <v>10140</v>
      </c>
      <c r="Q247" s="31"/>
      <c r="R247" s="28"/>
      <c r="S247" s="110"/>
      <c r="T247" s="25" t="s">
        <v>10140</v>
      </c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  <c r="AF247" s="28" t="s">
        <v>1</v>
      </c>
    </row>
    <row r="248" spans="1:32" s="11" customFormat="1" ht="12.75" customHeight="1" x14ac:dyDescent="0.2">
      <c r="A248" s="107"/>
      <c r="B248" s="52"/>
      <c r="C248" s="1046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7"/>
      <c r="V248" s="27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">
        <v>547</v>
      </c>
    </row>
    <row r="249" spans="1:32" s="11" customFormat="1" ht="12.75" customHeight="1" x14ac:dyDescent="0.2">
      <c r="A249" s="105">
        <v>17</v>
      </c>
      <c r="B249" s="51" t="s">
        <v>9885</v>
      </c>
      <c r="C249" s="1042" t="s">
        <v>0</v>
      </c>
      <c r="D249" s="15" t="s">
        <v>6545</v>
      </c>
      <c r="E249" s="16">
        <v>3</v>
      </c>
      <c r="F249" s="16" t="s">
        <v>7222</v>
      </c>
      <c r="G249" s="115" t="s">
        <v>794</v>
      </c>
      <c r="H249" s="15" t="s">
        <v>6545</v>
      </c>
      <c r="I249" s="17">
        <v>4</v>
      </c>
      <c r="J249" s="18" t="s">
        <v>7222</v>
      </c>
      <c r="K249" s="114" t="s">
        <v>794</v>
      </c>
      <c r="L249" s="18" t="s">
        <v>7082</v>
      </c>
      <c r="M249" s="18">
        <v>4</v>
      </c>
      <c r="N249" s="509" t="s">
        <v>506</v>
      </c>
      <c r="O249" s="114" t="s">
        <v>820</v>
      </c>
      <c r="P249" s="15" t="s">
        <v>7082</v>
      </c>
      <c r="Q249" s="17">
        <v>4</v>
      </c>
      <c r="R249" s="509" t="s">
        <v>506</v>
      </c>
      <c r="S249" s="114" t="s">
        <v>820</v>
      </c>
      <c r="T249" s="15" t="s">
        <v>4583</v>
      </c>
      <c r="U249" s="17">
        <v>4</v>
      </c>
      <c r="V249" s="509" t="s">
        <v>443</v>
      </c>
      <c r="W249" s="114" t="s">
        <v>332</v>
      </c>
      <c r="X249" s="15"/>
      <c r="Y249" s="18"/>
      <c r="Z249" s="18"/>
      <c r="AA249" s="114"/>
      <c r="AB249" s="15"/>
      <c r="AC249" s="17"/>
      <c r="AD249" s="18"/>
      <c r="AE249" s="310"/>
      <c r="AF249" s="28" t="s">
        <v>0</v>
      </c>
    </row>
    <row r="250" spans="1:32" s="11" customFormat="1" ht="12.75" customHeight="1" x14ac:dyDescent="0.2">
      <c r="A250" s="107"/>
      <c r="B250" s="52"/>
      <c r="C250" s="104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">
        <v>0</v>
      </c>
    </row>
    <row r="251" spans="1:32" s="11" customFormat="1" ht="12.75" customHeight="1" x14ac:dyDescent="0.2">
      <c r="A251" s="107"/>
      <c r="B251" s="52"/>
      <c r="C251" s="1046" t="s">
        <v>1</v>
      </c>
      <c r="D251" s="25" t="s">
        <v>7082</v>
      </c>
      <c r="E251" s="26">
        <v>4</v>
      </c>
      <c r="F251" s="537" t="s">
        <v>506</v>
      </c>
      <c r="G251" s="111" t="s">
        <v>820</v>
      </c>
      <c r="H251" s="25" t="s">
        <v>6545</v>
      </c>
      <c r="I251" s="27">
        <v>4</v>
      </c>
      <c r="J251" s="28" t="s">
        <v>7222</v>
      </c>
      <c r="K251" s="110" t="s">
        <v>794</v>
      </c>
      <c r="L251" s="25" t="s">
        <v>6545</v>
      </c>
      <c r="M251" s="28">
        <v>4</v>
      </c>
      <c r="N251" s="28" t="s">
        <v>7222</v>
      </c>
      <c r="O251" s="110" t="s">
        <v>794</v>
      </c>
      <c r="P251" s="30" t="s">
        <v>6545</v>
      </c>
      <c r="Q251" s="31">
        <v>4</v>
      </c>
      <c r="R251" s="28" t="s">
        <v>7222</v>
      </c>
      <c r="S251" s="110" t="s">
        <v>794</v>
      </c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  <c r="AF251" s="28" t="s">
        <v>1</v>
      </c>
    </row>
    <row r="252" spans="1:32" s="11" customFormat="1" ht="12.75" customHeight="1" x14ac:dyDescent="0.2">
      <c r="A252" s="107"/>
      <c r="B252" s="52"/>
      <c r="C252" s="1046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27"/>
      <c r="AD252" s="28"/>
      <c r="AE252" s="312"/>
      <c r="AF252" s="28" t="s">
        <v>547</v>
      </c>
    </row>
    <row r="253" spans="1:32" s="11" customFormat="1" ht="12.75" customHeight="1" x14ac:dyDescent="0.2">
      <c r="A253" s="105">
        <v>18</v>
      </c>
      <c r="B253" s="51" t="s">
        <v>9886</v>
      </c>
      <c r="C253" s="1042" t="s">
        <v>0</v>
      </c>
      <c r="D253" s="15" t="s">
        <v>6559</v>
      </c>
      <c r="E253" s="16">
        <v>4</v>
      </c>
      <c r="F253" s="16" t="s">
        <v>7140</v>
      </c>
      <c r="G253" s="115" t="s">
        <v>801</v>
      </c>
      <c r="H253" s="15" t="s">
        <v>6547</v>
      </c>
      <c r="I253" s="17">
        <v>3</v>
      </c>
      <c r="J253" s="509" t="s">
        <v>415</v>
      </c>
      <c r="K253" s="114" t="s">
        <v>803</v>
      </c>
      <c r="L253" s="15" t="s">
        <v>6559</v>
      </c>
      <c r="M253" s="18">
        <v>4</v>
      </c>
      <c r="N253" s="18" t="s">
        <v>7140</v>
      </c>
      <c r="O253" s="114" t="s">
        <v>801</v>
      </c>
      <c r="P253" s="34" t="s">
        <v>6559</v>
      </c>
      <c r="Q253" s="35">
        <v>4</v>
      </c>
      <c r="R253" s="36" t="s">
        <v>7140</v>
      </c>
      <c r="S253" s="114" t="s">
        <v>801</v>
      </c>
      <c r="T253" s="15" t="s">
        <v>4583</v>
      </c>
      <c r="U253" s="18">
        <v>4</v>
      </c>
      <c r="V253" s="509" t="s">
        <v>443</v>
      </c>
      <c r="W253" s="114" t="s">
        <v>332</v>
      </c>
      <c r="X253" s="18"/>
      <c r="Y253" s="18"/>
      <c r="Z253" s="18"/>
      <c r="AA253" s="114"/>
      <c r="AB253" s="15"/>
      <c r="AC253" s="17"/>
      <c r="AD253" s="18"/>
      <c r="AE253" s="310"/>
      <c r="AF253" s="28" t="s">
        <v>0</v>
      </c>
    </row>
    <row r="254" spans="1:32" s="11" customFormat="1" ht="12.75" customHeight="1" x14ac:dyDescent="0.2">
      <c r="A254" s="107"/>
      <c r="B254" s="52"/>
      <c r="C254" s="1043"/>
      <c r="D254" s="20"/>
      <c r="E254" s="21"/>
      <c r="F254" s="21"/>
      <c r="G254" s="113"/>
      <c r="H254" s="20" t="s">
        <v>4572</v>
      </c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">
        <v>0</v>
      </c>
    </row>
    <row r="255" spans="1:32" s="11" customFormat="1" ht="12.75" customHeight="1" x14ac:dyDescent="0.2">
      <c r="A255" s="107"/>
      <c r="B255" s="52"/>
      <c r="C255" s="1046" t="s">
        <v>1</v>
      </c>
      <c r="D255" s="25" t="s">
        <v>6549</v>
      </c>
      <c r="E255" s="26">
        <v>4</v>
      </c>
      <c r="F255" s="26" t="s">
        <v>415</v>
      </c>
      <c r="G255" s="111" t="s">
        <v>803</v>
      </c>
      <c r="H255" s="25" t="s">
        <v>6549</v>
      </c>
      <c r="I255" s="27">
        <v>4</v>
      </c>
      <c r="J255" s="28" t="s">
        <v>415</v>
      </c>
      <c r="K255" s="110" t="s">
        <v>803</v>
      </c>
      <c r="L255" s="25" t="s">
        <v>6549</v>
      </c>
      <c r="M255" s="28">
        <v>4</v>
      </c>
      <c r="N255" s="28" t="s">
        <v>415</v>
      </c>
      <c r="O255" s="110" t="s">
        <v>803</v>
      </c>
      <c r="P255" s="25" t="s">
        <v>6549</v>
      </c>
      <c r="Q255" s="27">
        <v>4</v>
      </c>
      <c r="R255" s="28" t="s">
        <v>415</v>
      </c>
      <c r="S255" s="110" t="s">
        <v>803</v>
      </c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">
        <v>1</v>
      </c>
    </row>
    <row r="256" spans="1:32" s="11" customFormat="1" ht="12.75" customHeight="1" x14ac:dyDescent="0.2">
      <c r="A256" s="107"/>
      <c r="B256" s="52"/>
      <c r="C256" s="1047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8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312"/>
      <c r="AF256" s="28" t="s">
        <v>547</v>
      </c>
    </row>
    <row r="257" spans="1:32" s="11" customFormat="1" ht="12.75" customHeight="1" x14ac:dyDescent="0.2">
      <c r="A257" s="105">
        <v>1</v>
      </c>
      <c r="B257" s="51" t="s">
        <v>8404</v>
      </c>
      <c r="C257" s="1042" t="s">
        <v>0</v>
      </c>
      <c r="D257" s="15"/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 t="s">
        <v>7000</v>
      </c>
      <c r="Y257" s="18">
        <v>4</v>
      </c>
      <c r="Z257" s="18"/>
      <c r="AA257" s="114" t="s">
        <v>794</v>
      </c>
      <c r="AB257" s="15"/>
      <c r="AC257" s="17"/>
      <c r="AD257" s="18"/>
      <c r="AE257" s="310"/>
      <c r="AF257" s="28" t="s">
        <v>0</v>
      </c>
    </row>
    <row r="258" spans="1:32" s="11" customFormat="1" ht="12.75" customHeight="1" x14ac:dyDescent="0.2">
      <c r="A258" s="107"/>
      <c r="B258" s="52" t="s">
        <v>844</v>
      </c>
      <c r="C258" s="104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">
        <v>0</v>
      </c>
    </row>
    <row r="259" spans="1:32" s="11" customFormat="1" ht="12.75" customHeight="1" x14ac:dyDescent="0.2">
      <c r="A259" s="107"/>
      <c r="B259" s="52"/>
      <c r="C259" s="1046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 t="s">
        <v>7000</v>
      </c>
      <c r="U259" s="28">
        <v>4</v>
      </c>
      <c r="V259" s="28"/>
      <c r="W259" s="110" t="s">
        <v>794</v>
      </c>
      <c r="X259" s="25" t="s">
        <v>7000</v>
      </c>
      <c r="Y259" s="28">
        <v>4</v>
      </c>
      <c r="Z259" s="28"/>
      <c r="AA259" s="110" t="s">
        <v>794</v>
      </c>
      <c r="AB259" s="25"/>
      <c r="AC259" s="27"/>
      <c r="AD259" s="28"/>
      <c r="AE259" s="312"/>
      <c r="AF259" s="28" t="s">
        <v>1</v>
      </c>
    </row>
    <row r="260" spans="1:32" s="11" customFormat="1" ht="12.75" customHeight="1" x14ac:dyDescent="0.2">
      <c r="A260" s="107"/>
      <c r="B260" s="52"/>
      <c r="C260" s="1046" t="s">
        <v>547</v>
      </c>
      <c r="D260" s="40" t="s">
        <v>7000</v>
      </c>
      <c r="E260" s="41">
        <v>2</v>
      </c>
      <c r="F260" s="42"/>
      <c r="G260" s="108" t="s">
        <v>794</v>
      </c>
      <c r="H260" s="40" t="s">
        <v>6555</v>
      </c>
      <c r="I260" s="42">
        <v>3</v>
      </c>
      <c r="J260" s="42"/>
      <c r="K260" s="108" t="s">
        <v>352</v>
      </c>
      <c r="L260" s="40" t="s">
        <v>6555</v>
      </c>
      <c r="M260" s="42">
        <v>3</v>
      </c>
      <c r="N260" s="42"/>
      <c r="O260" s="108" t="s">
        <v>352</v>
      </c>
      <c r="P260" s="40" t="s">
        <v>6555</v>
      </c>
      <c r="Q260" s="41">
        <v>3</v>
      </c>
      <c r="R260" s="42"/>
      <c r="S260" s="108" t="s">
        <v>352</v>
      </c>
      <c r="T260" s="40"/>
      <c r="U260" s="42"/>
      <c r="V260" s="42"/>
      <c r="W260" s="108"/>
      <c r="X260" s="40" t="s">
        <v>4572</v>
      </c>
      <c r="Y260" s="43"/>
      <c r="Z260" s="43"/>
      <c r="AA260" s="109"/>
      <c r="AB260" s="40"/>
      <c r="AC260" s="41"/>
      <c r="AD260" s="42"/>
      <c r="AE260" s="313"/>
      <c r="AF260" s="28" t="s">
        <v>547</v>
      </c>
    </row>
    <row r="261" spans="1:32" s="11" customFormat="1" ht="12.75" customHeight="1" x14ac:dyDescent="0.2">
      <c r="A261" s="105">
        <v>2</v>
      </c>
      <c r="B261" s="51" t="s">
        <v>9981</v>
      </c>
      <c r="C261" s="1042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 t="s">
        <v>6545</v>
      </c>
      <c r="U261" s="18">
        <v>4</v>
      </c>
      <c r="V261" s="18"/>
      <c r="W261" s="114" t="s">
        <v>824</v>
      </c>
      <c r="X261" s="18" t="s">
        <v>6545</v>
      </c>
      <c r="Y261" s="18">
        <v>4</v>
      </c>
      <c r="Z261" s="18"/>
      <c r="AA261" s="114" t="s">
        <v>824</v>
      </c>
      <c r="AB261" s="15"/>
      <c r="AC261" s="17"/>
      <c r="AD261" s="18"/>
      <c r="AE261" s="310"/>
      <c r="AF261" s="28" t="s">
        <v>0</v>
      </c>
    </row>
    <row r="262" spans="1:32" s="11" customFormat="1" ht="12.75" customHeight="1" x14ac:dyDescent="0.2">
      <c r="A262" s="107"/>
      <c r="B262" s="52" t="s">
        <v>9970</v>
      </c>
      <c r="C262" s="104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 t="s">
        <v>4572</v>
      </c>
      <c r="Y262" s="24"/>
      <c r="Z262" s="24"/>
      <c r="AA262" s="112"/>
      <c r="AB262" s="20"/>
      <c r="AC262" s="22"/>
      <c r="AD262" s="22"/>
      <c r="AE262" s="311"/>
      <c r="AF262" s="28" t="s">
        <v>0</v>
      </c>
    </row>
    <row r="263" spans="1:32" s="11" customFormat="1" ht="12.75" customHeight="1" x14ac:dyDescent="0.2">
      <c r="A263" s="107"/>
      <c r="B263" s="52"/>
      <c r="C263" s="1046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 t="s">
        <v>6545</v>
      </c>
      <c r="U263" s="28">
        <v>4</v>
      </c>
      <c r="V263" s="28"/>
      <c r="W263" s="110" t="s">
        <v>824</v>
      </c>
      <c r="X263" s="25"/>
      <c r="Y263" s="28"/>
      <c r="Z263" s="28"/>
      <c r="AA263" s="110"/>
      <c r="AB263" s="25"/>
      <c r="AC263" s="27"/>
      <c r="AD263" s="28"/>
      <c r="AE263" s="312"/>
      <c r="AF263" s="28" t="s">
        <v>1</v>
      </c>
    </row>
    <row r="264" spans="1:32" s="11" customFormat="1" ht="12.75" customHeight="1" x14ac:dyDescent="0.2">
      <c r="A264" s="107"/>
      <c r="B264" s="52"/>
      <c r="C264" s="1046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">
        <v>547</v>
      </c>
    </row>
    <row r="265" spans="1:32" s="11" customFormat="1" ht="12.75" customHeight="1" x14ac:dyDescent="0.2">
      <c r="A265" s="105">
        <v>3</v>
      </c>
      <c r="B265" s="51" t="s">
        <v>7075</v>
      </c>
      <c r="C265" s="1042" t="s">
        <v>0</v>
      </c>
      <c r="D265" s="15" t="s">
        <v>10138</v>
      </c>
      <c r="E265" s="16">
        <v>5</v>
      </c>
      <c r="F265" s="16"/>
      <c r="G265" s="115" t="s">
        <v>800</v>
      </c>
      <c r="H265" s="15" t="s">
        <v>10138</v>
      </c>
      <c r="I265" s="17">
        <v>5</v>
      </c>
      <c r="J265" s="18"/>
      <c r="K265" s="114" t="s">
        <v>800</v>
      </c>
      <c r="L265" s="18" t="s">
        <v>10138</v>
      </c>
      <c r="M265" s="18">
        <v>5</v>
      </c>
      <c r="N265" s="18"/>
      <c r="O265" s="114" t="s">
        <v>800</v>
      </c>
      <c r="P265" s="15" t="s">
        <v>10138</v>
      </c>
      <c r="Q265" s="17">
        <v>5</v>
      </c>
      <c r="R265" s="18"/>
      <c r="S265" s="114" t="s">
        <v>800</v>
      </c>
      <c r="T265" s="15" t="s">
        <v>10138</v>
      </c>
      <c r="U265" s="18">
        <v>5</v>
      </c>
      <c r="V265" s="18"/>
      <c r="W265" s="114" t="s">
        <v>800</v>
      </c>
      <c r="X265" s="15"/>
      <c r="Y265" s="18"/>
      <c r="Z265" s="18"/>
      <c r="AA265" s="114"/>
      <c r="AB265" s="15"/>
      <c r="AC265" s="17"/>
      <c r="AD265" s="18"/>
      <c r="AE265" s="310"/>
      <c r="AF265" s="28" t="s">
        <v>0</v>
      </c>
    </row>
    <row r="266" spans="1:32" s="11" customFormat="1" ht="12.75" customHeight="1" x14ac:dyDescent="0.2">
      <c r="A266" s="107"/>
      <c r="B266" s="52" t="s">
        <v>412</v>
      </c>
      <c r="C266" s="104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">
        <v>0</v>
      </c>
    </row>
    <row r="267" spans="1:32" s="11" customFormat="1" ht="12.75" customHeight="1" x14ac:dyDescent="0.2">
      <c r="A267" s="107"/>
      <c r="B267" s="52"/>
      <c r="C267" s="1046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">
        <v>1</v>
      </c>
    </row>
    <row r="268" spans="1:32" s="11" customFormat="1" ht="12.75" customHeight="1" x14ac:dyDescent="0.2">
      <c r="A268" s="107"/>
      <c r="B268" s="52"/>
      <c r="C268" s="1046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  <c r="AF268" s="28" t="s">
        <v>547</v>
      </c>
    </row>
    <row r="269" spans="1:32" s="11" customFormat="1" ht="12.75" customHeight="1" x14ac:dyDescent="0.2">
      <c r="A269" s="105">
        <v>4</v>
      </c>
      <c r="B269" s="51" t="s">
        <v>7076</v>
      </c>
      <c r="C269" s="1042" t="s">
        <v>0</v>
      </c>
      <c r="D269" s="15" t="s">
        <v>7111</v>
      </c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  <c r="AF269" s="28" t="s">
        <v>0</v>
      </c>
    </row>
    <row r="270" spans="1:32" s="11" customFormat="1" ht="12.75" customHeight="1" x14ac:dyDescent="0.2">
      <c r="A270" s="107"/>
      <c r="B270" s="52" t="s">
        <v>412</v>
      </c>
      <c r="C270" s="104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">
        <v>0</v>
      </c>
    </row>
    <row r="271" spans="1:32" s="11" customFormat="1" ht="12.75" customHeight="1" x14ac:dyDescent="0.2">
      <c r="A271" s="107"/>
      <c r="B271" s="52"/>
      <c r="C271" s="1046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">
        <v>1</v>
      </c>
    </row>
    <row r="272" spans="1:32" s="11" customFormat="1" ht="12.75" customHeight="1" x14ac:dyDescent="0.2">
      <c r="A272" s="107"/>
      <c r="B272" s="52"/>
      <c r="C272" s="1046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  <c r="AF272" s="28" t="s">
        <v>547</v>
      </c>
    </row>
    <row r="273" spans="1:32" s="11" customFormat="1" ht="12.75" customHeight="1" x14ac:dyDescent="0.2">
      <c r="A273" s="105">
        <v>5</v>
      </c>
      <c r="B273" s="51" t="s">
        <v>8275</v>
      </c>
      <c r="C273" s="1042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 t="s">
        <v>7000</v>
      </c>
      <c r="Y273" s="18">
        <v>4</v>
      </c>
      <c r="Z273" s="18"/>
      <c r="AA273" s="114" t="s">
        <v>167</v>
      </c>
      <c r="AB273" s="15" t="s">
        <v>7000</v>
      </c>
      <c r="AC273" s="17">
        <v>4</v>
      </c>
      <c r="AD273" s="18"/>
      <c r="AE273" s="310" t="s">
        <v>167</v>
      </c>
      <c r="AF273" s="28" t="s">
        <v>0</v>
      </c>
    </row>
    <row r="274" spans="1:32" s="11" customFormat="1" ht="12.75" customHeight="1" x14ac:dyDescent="0.2">
      <c r="A274" s="107"/>
      <c r="B274" s="52" t="s">
        <v>412</v>
      </c>
      <c r="C274" s="104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">
        <v>0</v>
      </c>
    </row>
    <row r="275" spans="1:32" s="11" customFormat="1" ht="12.75" customHeight="1" x14ac:dyDescent="0.2">
      <c r="A275" s="107"/>
      <c r="B275" s="52"/>
      <c r="C275" s="1046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 t="s">
        <v>7000</v>
      </c>
      <c r="Y275" s="28">
        <v>4</v>
      </c>
      <c r="Z275" s="28"/>
      <c r="AA275" s="110" t="s">
        <v>167</v>
      </c>
      <c r="AB275" s="25" t="s">
        <v>7000</v>
      </c>
      <c r="AC275" s="27">
        <v>4</v>
      </c>
      <c r="AD275" s="28"/>
      <c r="AE275" s="312" t="s">
        <v>167</v>
      </c>
      <c r="AF275" s="28" t="s">
        <v>1</v>
      </c>
    </row>
    <row r="276" spans="1:32" s="11" customFormat="1" ht="12.75" customHeight="1" x14ac:dyDescent="0.2">
      <c r="A276" s="107"/>
      <c r="B276" s="52"/>
      <c r="C276" s="1046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  <c r="AF276" s="28" t="s">
        <v>547</v>
      </c>
    </row>
    <row r="277" spans="1:32" s="11" customFormat="1" ht="12.75" customHeight="1" x14ac:dyDescent="0.2">
      <c r="A277" s="105">
        <v>8</v>
      </c>
      <c r="B277" s="51" t="s">
        <v>8502</v>
      </c>
      <c r="C277" s="1042" t="s">
        <v>0</v>
      </c>
      <c r="D277" s="15" t="s">
        <v>7111</v>
      </c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  <c r="AF277" s="28" t="s">
        <v>0</v>
      </c>
    </row>
    <row r="278" spans="1:32" s="11" customFormat="1" ht="12.75" customHeight="1" x14ac:dyDescent="0.2">
      <c r="A278" s="107"/>
      <c r="B278" s="52" t="s">
        <v>412</v>
      </c>
      <c r="C278" s="104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">
        <v>0</v>
      </c>
    </row>
    <row r="279" spans="1:32" s="11" customFormat="1" ht="12.75" customHeight="1" x14ac:dyDescent="0.2">
      <c r="A279" s="107"/>
      <c r="B279" s="52"/>
      <c r="C279" s="1046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  <c r="AF279" s="28" t="s">
        <v>1</v>
      </c>
    </row>
    <row r="280" spans="1:32" s="11" customFormat="1" ht="12.75" customHeight="1" x14ac:dyDescent="0.2">
      <c r="A280" s="107"/>
      <c r="B280" s="52"/>
      <c r="C280" s="1046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">
        <v>547</v>
      </c>
    </row>
    <row r="281" spans="1:32" s="11" customFormat="1" ht="12.75" customHeight="1" x14ac:dyDescent="0.2">
      <c r="A281" s="105">
        <v>9</v>
      </c>
      <c r="B281" s="51" t="s">
        <v>8503</v>
      </c>
      <c r="C281" s="1042" t="s">
        <v>0</v>
      </c>
      <c r="D281" s="15" t="s">
        <v>7111</v>
      </c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7"/>
      <c r="V281" s="18"/>
      <c r="W281" s="114"/>
      <c r="X281" s="15"/>
      <c r="Y281" s="18"/>
      <c r="Z281" s="18"/>
      <c r="AA281" s="114"/>
      <c r="AB281" s="15"/>
      <c r="AC281" s="17"/>
      <c r="AD281" s="18"/>
      <c r="AE281" s="310"/>
      <c r="AF281" s="28" t="s">
        <v>0</v>
      </c>
    </row>
    <row r="282" spans="1:32" s="11" customFormat="1" ht="12.75" customHeight="1" x14ac:dyDescent="0.2">
      <c r="A282" s="107"/>
      <c r="B282" s="52" t="s">
        <v>412</v>
      </c>
      <c r="C282" s="104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">
        <v>0</v>
      </c>
    </row>
    <row r="283" spans="1:32" s="11" customFormat="1" ht="12.75" customHeight="1" x14ac:dyDescent="0.2">
      <c r="A283" s="107"/>
      <c r="B283" s="52"/>
      <c r="C283" s="1046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">
        <v>1</v>
      </c>
    </row>
    <row r="284" spans="1:32" s="11" customFormat="1" ht="12.75" customHeight="1" x14ac:dyDescent="0.2">
      <c r="A284" s="107"/>
      <c r="B284" s="52"/>
      <c r="C284" s="1046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  <c r="AF284" s="28" t="s">
        <v>547</v>
      </c>
    </row>
    <row r="285" spans="1:32" s="11" customFormat="1" ht="12.75" customHeight="1" x14ac:dyDescent="0.2">
      <c r="A285" s="105">
        <v>10</v>
      </c>
      <c r="B285" s="51" t="s">
        <v>8504</v>
      </c>
      <c r="C285" s="1042" t="s">
        <v>0</v>
      </c>
      <c r="D285" s="15" t="s">
        <v>7000</v>
      </c>
      <c r="E285" s="16">
        <v>4</v>
      </c>
      <c r="F285" s="16"/>
      <c r="G285" s="115" t="s">
        <v>819</v>
      </c>
      <c r="H285" s="15"/>
      <c r="I285" s="17"/>
      <c r="J285" s="18"/>
      <c r="K285" s="114"/>
      <c r="L285" s="15" t="s">
        <v>7000</v>
      </c>
      <c r="M285" s="18">
        <v>4</v>
      </c>
      <c r="N285" s="18"/>
      <c r="O285" s="114" t="s">
        <v>819</v>
      </c>
      <c r="P285" s="34"/>
      <c r="Q285" s="35"/>
      <c r="R285" s="36"/>
      <c r="S285" s="114"/>
      <c r="T285" s="15" t="s">
        <v>7000</v>
      </c>
      <c r="U285" s="18">
        <v>4</v>
      </c>
      <c r="V285" s="18"/>
      <c r="W285" s="114" t="s">
        <v>819</v>
      </c>
      <c r="X285" s="18"/>
      <c r="Y285" s="18"/>
      <c r="Z285" s="18"/>
      <c r="AA285" s="114"/>
      <c r="AB285" s="15"/>
      <c r="AC285" s="17"/>
      <c r="AD285" s="18"/>
      <c r="AE285" s="310"/>
      <c r="AF285" s="28" t="s">
        <v>0</v>
      </c>
    </row>
    <row r="286" spans="1:32" s="11" customFormat="1" ht="12.75" customHeight="1" x14ac:dyDescent="0.2">
      <c r="A286" s="107"/>
      <c r="B286" s="52" t="s">
        <v>412</v>
      </c>
      <c r="C286" s="104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">
        <v>0</v>
      </c>
    </row>
    <row r="287" spans="1:32" s="11" customFormat="1" ht="12.75" customHeight="1" x14ac:dyDescent="0.2">
      <c r="A287" s="107"/>
      <c r="B287" s="52"/>
      <c r="C287" s="1046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  <c r="AF287" s="28" t="s">
        <v>1</v>
      </c>
    </row>
    <row r="288" spans="1:32" s="11" customFormat="1" ht="12.75" customHeight="1" x14ac:dyDescent="0.2">
      <c r="A288" s="106"/>
      <c r="B288" s="52"/>
      <c r="C288" s="1047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  <c r="AF288" s="28" t="s">
        <v>547</v>
      </c>
    </row>
    <row r="289" spans="1:32" s="11" customFormat="1" ht="12.75" customHeight="1" x14ac:dyDescent="0.2">
      <c r="A289" s="105">
        <v>11</v>
      </c>
      <c r="B289" s="51" t="s">
        <v>8505</v>
      </c>
      <c r="C289" s="1042" t="s">
        <v>0</v>
      </c>
      <c r="D289" s="15"/>
      <c r="E289" s="16"/>
      <c r="F289" s="16"/>
      <c r="G289" s="115"/>
      <c r="H289" s="15" t="s">
        <v>7000</v>
      </c>
      <c r="I289" s="17">
        <v>4</v>
      </c>
      <c r="J289" s="18"/>
      <c r="K289" s="114" t="s">
        <v>819</v>
      </c>
      <c r="L289" s="18"/>
      <c r="M289" s="18"/>
      <c r="N289" s="18"/>
      <c r="O289" s="114"/>
      <c r="P289" s="18" t="s">
        <v>7000</v>
      </c>
      <c r="Q289" s="18">
        <v>4</v>
      </c>
      <c r="R289" s="18"/>
      <c r="S289" s="114" t="s">
        <v>819</v>
      </c>
      <c r="T289" s="15"/>
      <c r="U289" s="18"/>
      <c r="V289" s="18"/>
      <c r="W289" s="114"/>
      <c r="X289" s="15" t="s">
        <v>7000</v>
      </c>
      <c r="Y289" s="18">
        <v>4</v>
      </c>
      <c r="Z289" s="18"/>
      <c r="AA289" s="114" t="s">
        <v>819</v>
      </c>
      <c r="AB289" s="15"/>
      <c r="AC289" s="18"/>
      <c r="AD289" s="18"/>
      <c r="AE289" s="310"/>
      <c r="AF289" s="28" t="s">
        <v>0</v>
      </c>
    </row>
    <row r="290" spans="1:32" s="11" customFormat="1" ht="12.75" customHeight="1" x14ac:dyDescent="0.2">
      <c r="A290" s="107"/>
      <c r="B290" s="52" t="s">
        <v>412</v>
      </c>
      <c r="C290" s="104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">
        <v>0</v>
      </c>
    </row>
    <row r="291" spans="1:32" s="11" customFormat="1" ht="12.75" customHeight="1" x14ac:dyDescent="0.2">
      <c r="A291" s="107"/>
      <c r="B291" s="52"/>
      <c r="C291" s="1046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8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">
        <v>1</v>
      </c>
    </row>
    <row r="292" spans="1:32" s="11" customFormat="1" ht="12.75" customHeight="1" x14ac:dyDescent="0.2">
      <c r="A292" s="107"/>
      <c r="B292" s="52"/>
      <c r="C292" s="1046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8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314"/>
      <c r="AF292" s="28" t="s">
        <v>547</v>
      </c>
    </row>
    <row r="293" spans="1:32" s="11" customFormat="1" ht="12.75" customHeight="1" x14ac:dyDescent="0.2">
      <c r="A293" s="105">
        <v>12</v>
      </c>
      <c r="B293" s="51" t="s">
        <v>8506</v>
      </c>
      <c r="C293" s="1042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15"/>
      <c r="Q293" s="18"/>
      <c r="R293" s="18"/>
      <c r="S293" s="114"/>
      <c r="T293" s="18"/>
      <c r="U293" s="18"/>
      <c r="V293" s="18"/>
      <c r="W293" s="114"/>
      <c r="X293" s="15"/>
      <c r="Y293" s="18"/>
      <c r="Z293" s="18"/>
      <c r="AA293" s="114"/>
      <c r="AB293" s="15"/>
      <c r="AC293" s="18"/>
      <c r="AD293" s="18"/>
      <c r="AE293" s="310"/>
      <c r="AF293" s="28" t="s">
        <v>0</v>
      </c>
    </row>
    <row r="294" spans="1:32" s="11" customFormat="1" ht="12.75" customHeight="1" x14ac:dyDescent="0.2">
      <c r="A294" s="107"/>
      <c r="B294" s="52" t="s">
        <v>412</v>
      </c>
      <c r="C294" s="104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2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">
        <v>0</v>
      </c>
    </row>
    <row r="295" spans="1:32" s="11" customFormat="1" ht="12.75" customHeight="1" x14ac:dyDescent="0.2">
      <c r="A295" s="107"/>
      <c r="B295" s="52"/>
      <c r="C295" s="1046" t="s">
        <v>1</v>
      </c>
      <c r="D295" s="25" t="s">
        <v>6538</v>
      </c>
      <c r="E295" s="26">
        <v>5</v>
      </c>
      <c r="F295" s="26"/>
      <c r="G295" s="111" t="s">
        <v>815</v>
      </c>
      <c r="H295" s="25" t="s">
        <v>6538</v>
      </c>
      <c r="I295" s="27">
        <v>5</v>
      </c>
      <c r="J295" s="28"/>
      <c r="K295" s="110" t="s">
        <v>815</v>
      </c>
      <c r="L295" s="28" t="s">
        <v>6538</v>
      </c>
      <c r="M295" s="28">
        <v>5</v>
      </c>
      <c r="N295" s="28"/>
      <c r="O295" s="110" t="s">
        <v>815</v>
      </c>
      <c r="P295" s="25" t="s">
        <v>6538</v>
      </c>
      <c r="Q295" s="27">
        <v>5</v>
      </c>
      <c r="R295" s="28"/>
      <c r="S295" s="110" t="s">
        <v>815</v>
      </c>
      <c r="T295" s="25" t="s">
        <v>6538</v>
      </c>
      <c r="U295" s="28">
        <v>5</v>
      </c>
      <c r="V295" s="28"/>
      <c r="W295" s="110" t="s">
        <v>815</v>
      </c>
      <c r="X295" s="25"/>
      <c r="Y295" s="28"/>
      <c r="Z295" s="28"/>
      <c r="AA295" s="110"/>
      <c r="AB295" s="25"/>
      <c r="AC295" s="27"/>
      <c r="AD295" s="28"/>
      <c r="AE295" s="312"/>
      <c r="AF295" s="28" t="s">
        <v>1</v>
      </c>
    </row>
    <row r="296" spans="1:32" s="11" customFormat="1" ht="12.75" customHeight="1" x14ac:dyDescent="0.2">
      <c r="A296" s="106"/>
      <c r="B296" s="52"/>
      <c r="C296" s="1047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7"/>
      <c r="R296" s="27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314"/>
      <c r="AF296" s="28" t="s">
        <v>547</v>
      </c>
    </row>
    <row r="297" spans="1:32" s="11" customFormat="1" ht="12.75" customHeight="1" x14ac:dyDescent="0.2">
      <c r="A297" s="105">
        <v>13</v>
      </c>
      <c r="B297" s="51" t="s">
        <v>8507</v>
      </c>
      <c r="C297" s="1042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  <c r="AF297" s="28" t="s">
        <v>0</v>
      </c>
    </row>
    <row r="298" spans="1:32" s="11" customFormat="1" ht="12.75" customHeight="1" x14ac:dyDescent="0.2">
      <c r="A298" s="107"/>
      <c r="B298" s="52" t="s">
        <v>412</v>
      </c>
      <c r="C298" s="104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">
        <v>0</v>
      </c>
    </row>
    <row r="299" spans="1:32" s="11" customFormat="1" ht="12.75" customHeight="1" x14ac:dyDescent="0.2">
      <c r="A299" s="107"/>
      <c r="B299" s="52"/>
      <c r="C299" s="1046" t="s">
        <v>1</v>
      </c>
      <c r="D299" s="25" t="s">
        <v>6538</v>
      </c>
      <c r="E299" s="26">
        <v>5</v>
      </c>
      <c r="F299" s="26"/>
      <c r="G299" s="111" t="s">
        <v>815</v>
      </c>
      <c r="H299" s="25" t="s">
        <v>6538</v>
      </c>
      <c r="I299" s="27">
        <v>5</v>
      </c>
      <c r="J299" s="28"/>
      <c r="K299" s="110" t="s">
        <v>815</v>
      </c>
      <c r="L299" s="25" t="s">
        <v>6538</v>
      </c>
      <c r="M299" s="28">
        <v>5</v>
      </c>
      <c r="N299" s="28"/>
      <c r="O299" s="110" t="s">
        <v>815</v>
      </c>
      <c r="P299" s="25" t="s">
        <v>6538</v>
      </c>
      <c r="Q299" s="27">
        <v>5</v>
      </c>
      <c r="R299" s="28"/>
      <c r="S299" s="110" t="s">
        <v>815</v>
      </c>
      <c r="T299" s="25" t="s">
        <v>6538</v>
      </c>
      <c r="U299" s="28">
        <v>5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  <c r="AF299" s="28" t="s">
        <v>1</v>
      </c>
    </row>
    <row r="300" spans="1:32" s="11" customFormat="1" ht="12.75" customHeight="1" x14ac:dyDescent="0.2">
      <c r="A300" s="107"/>
      <c r="B300" s="54"/>
      <c r="C300" s="1046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  <c r="AF300" s="28" t="s">
        <v>547</v>
      </c>
    </row>
    <row r="301" spans="1:32" s="11" customFormat="1" ht="12.75" customHeight="1" x14ac:dyDescent="0.2">
      <c r="A301" s="105">
        <v>14</v>
      </c>
      <c r="B301" s="51" t="s">
        <v>8508</v>
      </c>
      <c r="C301" s="1042" t="s">
        <v>0</v>
      </c>
      <c r="D301" s="15" t="s">
        <v>7111</v>
      </c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 t="s">
        <v>7000</v>
      </c>
      <c r="Y301" s="18">
        <v>4</v>
      </c>
      <c r="Z301" s="18"/>
      <c r="AA301" s="114" t="s">
        <v>184</v>
      </c>
      <c r="AB301" s="15" t="s">
        <v>7000</v>
      </c>
      <c r="AC301" s="17">
        <v>4</v>
      </c>
      <c r="AD301" s="18"/>
      <c r="AE301" s="310" t="s">
        <v>184</v>
      </c>
      <c r="AF301" s="28" t="s">
        <v>0</v>
      </c>
    </row>
    <row r="302" spans="1:32" s="11" customFormat="1" ht="12.75" customHeight="1" x14ac:dyDescent="0.2">
      <c r="A302" s="107"/>
      <c r="B302" s="52" t="s">
        <v>412</v>
      </c>
      <c r="C302" s="104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">
        <v>0</v>
      </c>
    </row>
    <row r="303" spans="1:32" s="11" customFormat="1" ht="12.75" customHeight="1" x14ac:dyDescent="0.2">
      <c r="A303" s="107"/>
      <c r="B303" s="52"/>
      <c r="C303" s="1046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 t="s">
        <v>7000</v>
      </c>
      <c r="Y303" s="28">
        <v>4</v>
      </c>
      <c r="Z303" s="28"/>
      <c r="AA303" s="110" t="s">
        <v>184</v>
      </c>
      <c r="AB303" s="25" t="s">
        <v>7000</v>
      </c>
      <c r="AC303" s="27">
        <v>4</v>
      </c>
      <c r="AD303" s="28"/>
      <c r="AE303" s="312" t="s">
        <v>184</v>
      </c>
      <c r="AF303" s="28" t="s">
        <v>1</v>
      </c>
    </row>
    <row r="304" spans="1:32" s="11" customFormat="1" ht="12.75" customHeight="1" x14ac:dyDescent="0.2">
      <c r="A304" s="107"/>
      <c r="B304" s="52"/>
      <c r="C304" s="1046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">
        <v>547</v>
      </c>
    </row>
    <row r="305" spans="1:32" s="11" customFormat="1" ht="12.75" customHeight="1" x14ac:dyDescent="0.2">
      <c r="A305" s="105">
        <v>15</v>
      </c>
      <c r="B305" s="51" t="s">
        <v>8509</v>
      </c>
      <c r="C305" s="1042" t="s">
        <v>0</v>
      </c>
      <c r="D305" s="15" t="s">
        <v>7111</v>
      </c>
      <c r="E305" s="16"/>
      <c r="F305" s="16"/>
      <c r="G305" s="115"/>
      <c r="H305" s="15"/>
      <c r="I305" s="17"/>
      <c r="J305" s="18"/>
      <c r="K305" s="114"/>
      <c r="L305" s="18"/>
      <c r="M305" s="18"/>
      <c r="N305" s="18"/>
      <c r="O305" s="114"/>
      <c r="P305" s="15"/>
      <c r="Q305" s="17"/>
      <c r="R305" s="18"/>
      <c r="S305" s="114"/>
      <c r="T305" s="15"/>
      <c r="U305" s="18"/>
      <c r="V305" s="18"/>
      <c r="W305" s="114"/>
      <c r="X305" s="15" t="s">
        <v>7000</v>
      </c>
      <c r="Y305" s="18">
        <v>4</v>
      </c>
      <c r="Z305" s="18"/>
      <c r="AA305" s="114" t="s">
        <v>184</v>
      </c>
      <c r="AB305" s="15" t="s">
        <v>7000</v>
      </c>
      <c r="AC305" s="17">
        <v>4</v>
      </c>
      <c r="AD305" s="18"/>
      <c r="AE305" s="310" t="s">
        <v>184</v>
      </c>
      <c r="AF305" s="28" t="s">
        <v>0</v>
      </c>
    </row>
    <row r="306" spans="1:32" s="11" customFormat="1" ht="12.75" customHeight="1" x14ac:dyDescent="0.2">
      <c r="A306" s="107"/>
      <c r="B306" s="52" t="s">
        <v>412</v>
      </c>
      <c r="C306" s="104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">
        <v>0</v>
      </c>
    </row>
    <row r="307" spans="1:32" s="11" customFormat="1" ht="12.75" customHeight="1" x14ac:dyDescent="0.2">
      <c r="A307" s="107"/>
      <c r="B307" s="52"/>
      <c r="C307" s="1046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 t="s">
        <v>7000</v>
      </c>
      <c r="Y307" s="28">
        <v>4</v>
      </c>
      <c r="Z307" s="28"/>
      <c r="AA307" s="110" t="s">
        <v>184</v>
      </c>
      <c r="AB307" s="25" t="s">
        <v>7000</v>
      </c>
      <c r="AC307" s="27">
        <v>4</v>
      </c>
      <c r="AD307" s="28"/>
      <c r="AE307" s="312" t="s">
        <v>184</v>
      </c>
      <c r="AF307" s="28" t="s">
        <v>1</v>
      </c>
    </row>
    <row r="308" spans="1:32" s="11" customFormat="1" ht="12.75" customHeight="1" x14ac:dyDescent="0.2">
      <c r="A308" s="107"/>
      <c r="B308" s="54"/>
      <c r="C308" s="1046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312"/>
      <c r="AF308" s="28" t="s">
        <v>547</v>
      </c>
    </row>
    <row r="309" spans="1:32" s="11" customFormat="1" ht="12.75" customHeight="1" x14ac:dyDescent="0.2">
      <c r="A309" s="105">
        <v>16</v>
      </c>
      <c r="B309" s="51" t="s">
        <v>8510</v>
      </c>
      <c r="C309" s="1042" t="s">
        <v>0</v>
      </c>
      <c r="D309" s="15" t="s">
        <v>7111</v>
      </c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  <c r="AF309" s="28" t="s">
        <v>0</v>
      </c>
    </row>
    <row r="310" spans="1:32" s="11" customFormat="1" ht="12.75" customHeight="1" x14ac:dyDescent="0.2">
      <c r="A310" s="107"/>
      <c r="B310" s="52" t="s">
        <v>412</v>
      </c>
      <c r="C310" s="104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">
        <v>0</v>
      </c>
    </row>
    <row r="311" spans="1:32" s="11" customFormat="1" ht="12.75" customHeight="1" x14ac:dyDescent="0.2">
      <c r="A311" s="107"/>
      <c r="B311" s="52"/>
      <c r="C311" s="1046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">
        <v>1</v>
      </c>
    </row>
    <row r="312" spans="1:32" s="11" customFormat="1" ht="12.75" customHeight="1" x14ac:dyDescent="0.2">
      <c r="A312" s="107"/>
      <c r="B312" s="52"/>
      <c r="C312" s="1046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  <c r="AF312" s="28" t="s">
        <v>547</v>
      </c>
    </row>
    <row r="313" spans="1:32" s="11" customFormat="1" ht="12.75" customHeight="1" x14ac:dyDescent="0.2">
      <c r="A313" s="105">
        <v>17</v>
      </c>
      <c r="B313" s="51" t="s">
        <v>8511</v>
      </c>
      <c r="C313" s="1042" t="s">
        <v>0</v>
      </c>
      <c r="D313" s="15" t="s">
        <v>7111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310"/>
      <c r="AF313" s="28" t="s">
        <v>0</v>
      </c>
    </row>
    <row r="314" spans="1:32" s="11" customFormat="1" ht="12.75" customHeight="1" x14ac:dyDescent="0.2">
      <c r="A314" s="107"/>
      <c r="B314" s="52" t="s">
        <v>412</v>
      </c>
      <c r="C314" s="104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">
        <v>0</v>
      </c>
    </row>
    <row r="315" spans="1:32" s="11" customFormat="1" ht="12.75" customHeight="1" x14ac:dyDescent="0.2">
      <c r="A315" s="107"/>
      <c r="B315" s="52"/>
      <c r="C315" s="1046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">
        <v>1</v>
      </c>
    </row>
    <row r="316" spans="1:32" s="11" customFormat="1" ht="12.75" customHeight="1" x14ac:dyDescent="0.2">
      <c r="A316" s="107"/>
      <c r="B316" s="52"/>
      <c r="C316" s="1046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313"/>
      <c r="AF316" s="28" t="s">
        <v>547</v>
      </c>
    </row>
    <row r="317" spans="1:32" s="11" customFormat="1" ht="12.75" customHeight="1" x14ac:dyDescent="0.2">
      <c r="A317" s="105">
        <v>18</v>
      </c>
      <c r="B317" s="51" t="s">
        <v>8512</v>
      </c>
      <c r="C317" s="1042" t="s">
        <v>0</v>
      </c>
      <c r="D317" s="15" t="s">
        <v>7111</v>
      </c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8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  <c r="AF317" s="28" t="s">
        <v>0</v>
      </c>
    </row>
    <row r="318" spans="1:32" s="11" customFormat="1" ht="12.75" customHeight="1" x14ac:dyDescent="0.2">
      <c r="A318" s="107"/>
      <c r="B318" s="52" t="s">
        <v>8413</v>
      </c>
      <c r="C318" s="104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4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">
        <v>0</v>
      </c>
    </row>
    <row r="319" spans="1:32" s="11" customFormat="1" ht="12.75" customHeight="1" x14ac:dyDescent="0.2">
      <c r="A319" s="107"/>
      <c r="B319" s="52"/>
      <c r="C319" s="1046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30"/>
      <c r="Q319" s="31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12"/>
      <c r="AF319" s="28" t="s">
        <v>1</v>
      </c>
    </row>
    <row r="320" spans="1:32" s="11" customFormat="1" ht="12.75" customHeight="1" x14ac:dyDescent="0.2">
      <c r="A320" s="107"/>
      <c r="B320" s="52"/>
      <c r="C320" s="1046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7"/>
      <c r="V320" s="27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">
        <v>547</v>
      </c>
    </row>
    <row r="321" spans="1:32" s="11" customFormat="1" ht="12.75" customHeight="1" x14ac:dyDescent="0.2">
      <c r="A321" s="105">
        <v>19</v>
      </c>
      <c r="B321" s="51" t="s">
        <v>8513</v>
      </c>
      <c r="C321" s="1042" t="s">
        <v>0</v>
      </c>
      <c r="D321" s="15" t="s">
        <v>7111</v>
      </c>
      <c r="E321" s="16"/>
      <c r="F321" s="16"/>
      <c r="G321" s="115"/>
      <c r="H321" s="15"/>
      <c r="I321" s="17"/>
      <c r="J321" s="18"/>
      <c r="K321" s="114"/>
      <c r="L321" s="18"/>
      <c r="M321" s="18"/>
      <c r="N321" s="18"/>
      <c r="O321" s="114"/>
      <c r="P321" s="15"/>
      <c r="Q321" s="17"/>
      <c r="R321" s="18"/>
      <c r="S321" s="114"/>
      <c r="T321" s="15"/>
      <c r="U321" s="17"/>
      <c r="V321" s="18"/>
      <c r="W321" s="114"/>
      <c r="X321" s="15"/>
      <c r="Y321" s="18"/>
      <c r="Z321" s="18"/>
      <c r="AA321" s="114"/>
      <c r="AB321" s="15"/>
      <c r="AC321" s="17"/>
      <c r="AD321" s="18"/>
      <c r="AE321" s="310"/>
      <c r="AF321" s="28" t="s">
        <v>0</v>
      </c>
    </row>
    <row r="322" spans="1:32" s="11" customFormat="1" ht="12.75" customHeight="1" x14ac:dyDescent="0.2">
      <c r="A322" s="107"/>
      <c r="B322" s="52" t="s">
        <v>8413</v>
      </c>
      <c r="C322" s="104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">
        <v>0</v>
      </c>
    </row>
    <row r="323" spans="1:32" s="11" customFormat="1" ht="12.75" customHeight="1" x14ac:dyDescent="0.2">
      <c r="A323" s="107"/>
      <c r="B323" s="52"/>
      <c r="C323" s="1046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30"/>
      <c r="Q323" s="31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">
        <v>1</v>
      </c>
    </row>
    <row r="324" spans="1:32" s="11" customFormat="1" ht="12.75" customHeight="1" x14ac:dyDescent="0.2">
      <c r="A324" s="107"/>
      <c r="B324" s="52"/>
      <c r="C324" s="1046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  <c r="AF324" s="28" t="s">
        <v>547</v>
      </c>
    </row>
    <row r="325" spans="1:32" s="11" customFormat="1" ht="12.75" customHeight="1" x14ac:dyDescent="0.2">
      <c r="A325" s="105">
        <v>20</v>
      </c>
      <c r="B325" s="51" t="s">
        <v>8332</v>
      </c>
      <c r="C325" s="1042" t="s">
        <v>0</v>
      </c>
      <c r="D325" s="15" t="s">
        <v>7144</v>
      </c>
      <c r="E325" s="16">
        <v>4</v>
      </c>
      <c r="F325" s="16"/>
      <c r="G325" s="115" t="s">
        <v>810</v>
      </c>
      <c r="H325" s="15" t="s">
        <v>7144</v>
      </c>
      <c r="I325" s="17">
        <v>4</v>
      </c>
      <c r="J325" s="18"/>
      <c r="K325" s="114" t="s">
        <v>810</v>
      </c>
      <c r="L325" s="15" t="s">
        <v>7144</v>
      </c>
      <c r="M325" s="18">
        <v>4</v>
      </c>
      <c r="N325" s="18"/>
      <c r="O325" s="114" t="s">
        <v>810</v>
      </c>
      <c r="P325" s="34" t="s">
        <v>7144</v>
      </c>
      <c r="Q325" s="35">
        <v>4</v>
      </c>
      <c r="R325" s="36"/>
      <c r="S325" s="114" t="s">
        <v>810</v>
      </c>
      <c r="T325" s="15" t="s">
        <v>7144</v>
      </c>
      <c r="U325" s="18">
        <v>4</v>
      </c>
      <c r="V325" s="18"/>
      <c r="W325" s="114" t="s">
        <v>810</v>
      </c>
      <c r="X325" s="18"/>
      <c r="Y325" s="18"/>
      <c r="Z325" s="18"/>
      <c r="AA325" s="114"/>
      <c r="AB325" s="15"/>
      <c r="AC325" s="17"/>
      <c r="AD325" s="18"/>
      <c r="AE325" s="310"/>
      <c r="AF325" s="28" t="s">
        <v>0</v>
      </c>
    </row>
    <row r="326" spans="1:32" s="11" customFormat="1" ht="12.75" customHeight="1" x14ac:dyDescent="0.2">
      <c r="A326" s="107"/>
      <c r="B326" s="52" t="s">
        <v>412</v>
      </c>
      <c r="C326" s="104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 t="s">
        <v>4572</v>
      </c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">
        <v>0</v>
      </c>
    </row>
    <row r="327" spans="1:32" s="11" customFormat="1" ht="12.75" customHeight="1" x14ac:dyDescent="0.2">
      <c r="A327" s="107"/>
      <c r="B327" s="52"/>
      <c r="C327" s="1046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312"/>
      <c r="AF327" s="28" t="s">
        <v>1</v>
      </c>
    </row>
    <row r="328" spans="1:32" s="11" customFormat="1" ht="12.75" customHeight="1" x14ac:dyDescent="0.2">
      <c r="A328" s="107"/>
      <c r="B328" s="52"/>
      <c r="C328" s="1047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7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312"/>
      <c r="AF328" s="28" t="s">
        <v>547</v>
      </c>
    </row>
    <row r="329" spans="1:32" s="11" customFormat="1" ht="12.75" customHeight="1" x14ac:dyDescent="0.2">
      <c r="A329" s="105">
        <v>21</v>
      </c>
      <c r="B329" s="51" t="s">
        <v>8333</v>
      </c>
      <c r="C329" s="1042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/>
      <c r="Y329" s="18"/>
      <c r="Z329" s="18"/>
      <c r="AA329" s="114"/>
      <c r="AB329" s="15"/>
      <c r="AC329" s="17"/>
      <c r="AD329" s="18"/>
      <c r="AE329" s="310"/>
      <c r="AF329" s="28" t="s">
        <v>0</v>
      </c>
    </row>
    <row r="330" spans="1:32" s="11" customFormat="1" ht="12.75" customHeight="1" x14ac:dyDescent="0.2">
      <c r="A330" s="107"/>
      <c r="B330" s="52" t="s">
        <v>412</v>
      </c>
      <c r="C330" s="104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">
        <v>0</v>
      </c>
    </row>
    <row r="331" spans="1:32" s="11" customFormat="1" ht="12.75" customHeight="1" x14ac:dyDescent="0.2">
      <c r="A331" s="107"/>
      <c r="B331" s="52"/>
      <c r="C331" s="1046" t="s">
        <v>1</v>
      </c>
      <c r="D331" s="25" t="s">
        <v>7129</v>
      </c>
      <c r="E331" s="26">
        <v>4</v>
      </c>
      <c r="F331" s="26"/>
      <c r="G331" s="111" t="s">
        <v>259</v>
      </c>
      <c r="H331" s="25" t="s">
        <v>7129</v>
      </c>
      <c r="I331" s="27">
        <v>4</v>
      </c>
      <c r="J331" s="28"/>
      <c r="K331" s="110" t="s">
        <v>259</v>
      </c>
      <c r="L331" s="25" t="s">
        <v>7129</v>
      </c>
      <c r="M331" s="28">
        <v>4</v>
      </c>
      <c r="N331" s="28"/>
      <c r="O331" s="110" t="s">
        <v>259</v>
      </c>
      <c r="P331" s="25" t="s">
        <v>7129</v>
      </c>
      <c r="Q331" s="27">
        <v>4</v>
      </c>
      <c r="R331" s="28"/>
      <c r="S331" s="110" t="s">
        <v>259</v>
      </c>
      <c r="T331" s="25" t="s">
        <v>7129</v>
      </c>
      <c r="U331" s="28">
        <v>4</v>
      </c>
      <c r="V331" s="28"/>
      <c r="W331" s="110" t="s">
        <v>259</v>
      </c>
      <c r="X331" s="25"/>
      <c r="Y331" s="28"/>
      <c r="Z331" s="28"/>
      <c r="AA331" s="110"/>
      <c r="AB331" s="25"/>
      <c r="AC331" s="27"/>
      <c r="AD331" s="28"/>
      <c r="AE331" s="312"/>
      <c r="AF331" s="28" t="s">
        <v>1</v>
      </c>
    </row>
    <row r="332" spans="1:32" s="11" customFormat="1" ht="12.75" customHeight="1" x14ac:dyDescent="0.2">
      <c r="A332" s="107"/>
      <c r="B332" s="52"/>
      <c r="C332" s="1047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">
        <v>547</v>
      </c>
    </row>
    <row r="333" spans="1:32" s="11" customFormat="1" ht="12.75" customHeight="1" x14ac:dyDescent="0.2">
      <c r="A333" s="105">
        <v>22</v>
      </c>
      <c r="B333" s="51" t="s">
        <v>9931</v>
      </c>
      <c r="C333" s="1042" t="s">
        <v>0</v>
      </c>
      <c r="D333" s="15" t="s">
        <v>6548</v>
      </c>
      <c r="E333" s="16">
        <v>4</v>
      </c>
      <c r="F333" s="16"/>
      <c r="G333" s="115" t="s">
        <v>807</v>
      </c>
      <c r="H333" s="15"/>
      <c r="I333" s="17"/>
      <c r="J333" s="18"/>
      <c r="K333" s="114"/>
      <c r="L333" s="15" t="s">
        <v>6548</v>
      </c>
      <c r="M333" s="18">
        <v>4</v>
      </c>
      <c r="N333" s="18"/>
      <c r="O333" s="114" t="s">
        <v>807</v>
      </c>
      <c r="P333" s="34"/>
      <c r="Q333" s="35"/>
      <c r="R333" s="36"/>
      <c r="S333" s="114"/>
      <c r="T333" s="15" t="s">
        <v>6548</v>
      </c>
      <c r="U333" s="18">
        <v>4</v>
      </c>
      <c r="V333" s="18"/>
      <c r="W333" s="114" t="s">
        <v>807</v>
      </c>
      <c r="X333" s="18"/>
      <c r="Y333" s="18"/>
      <c r="Z333" s="18"/>
      <c r="AA333" s="114"/>
      <c r="AB333" s="15"/>
      <c r="AC333" s="17"/>
      <c r="AD333" s="18"/>
      <c r="AE333" s="310"/>
      <c r="AF333" s="28" t="s">
        <v>0</v>
      </c>
    </row>
    <row r="334" spans="1:32" s="11" customFormat="1" ht="12.75" customHeight="1" x14ac:dyDescent="0.2">
      <c r="A334" s="107"/>
      <c r="B334" s="52" t="s">
        <v>412</v>
      </c>
      <c r="C334" s="104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">
        <v>0</v>
      </c>
    </row>
    <row r="335" spans="1:32" s="11" customFormat="1" ht="12.75" customHeight="1" x14ac:dyDescent="0.2">
      <c r="A335" s="107"/>
      <c r="B335" s="52"/>
      <c r="C335" s="1046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12"/>
      <c r="AF335" s="28" t="s">
        <v>1</v>
      </c>
    </row>
    <row r="336" spans="1:32" s="11" customFormat="1" ht="12.75" customHeight="1" x14ac:dyDescent="0.2">
      <c r="A336" s="107"/>
      <c r="B336" s="52"/>
      <c r="C336" s="1046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13"/>
      <c r="AF336" s="28" t="s">
        <v>547</v>
      </c>
    </row>
    <row r="337" spans="1:32" s="11" customFormat="1" ht="12.75" customHeight="1" x14ac:dyDescent="0.2">
      <c r="A337" s="105">
        <v>23</v>
      </c>
      <c r="B337" s="51" t="s">
        <v>9932</v>
      </c>
      <c r="C337" s="1042" t="s">
        <v>0</v>
      </c>
      <c r="D337" s="15"/>
      <c r="E337" s="16"/>
      <c r="F337" s="16"/>
      <c r="G337" s="115"/>
      <c r="H337" s="15" t="s">
        <v>6548</v>
      </c>
      <c r="I337" s="17">
        <v>4</v>
      </c>
      <c r="J337" s="18"/>
      <c r="K337" s="114" t="s">
        <v>807</v>
      </c>
      <c r="L337" s="15"/>
      <c r="M337" s="18"/>
      <c r="N337" s="18"/>
      <c r="O337" s="114"/>
      <c r="P337" s="34" t="s">
        <v>6548</v>
      </c>
      <c r="Q337" s="35">
        <v>4</v>
      </c>
      <c r="R337" s="36"/>
      <c r="S337" s="114" t="s">
        <v>807</v>
      </c>
      <c r="T337" s="15"/>
      <c r="U337" s="18"/>
      <c r="V337" s="18"/>
      <c r="W337" s="114"/>
      <c r="X337" s="18" t="s">
        <v>6548</v>
      </c>
      <c r="Y337" s="18">
        <v>4</v>
      </c>
      <c r="Z337" s="18"/>
      <c r="AA337" s="114" t="s">
        <v>807</v>
      </c>
      <c r="AB337" s="15"/>
      <c r="AC337" s="17"/>
      <c r="AD337" s="18"/>
      <c r="AE337" s="310"/>
      <c r="AF337" s="28" t="s">
        <v>0</v>
      </c>
    </row>
    <row r="338" spans="1:32" s="11" customFormat="1" ht="12.75" customHeight="1" x14ac:dyDescent="0.2">
      <c r="A338" s="107"/>
      <c r="B338" s="52" t="s">
        <v>412</v>
      </c>
      <c r="C338" s="104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">
        <v>0</v>
      </c>
    </row>
    <row r="339" spans="1:32" s="11" customFormat="1" ht="12.75" customHeight="1" x14ac:dyDescent="0.2">
      <c r="A339" s="107"/>
      <c r="B339" s="52"/>
      <c r="C339" s="1046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 t="s">
        <v>6548</v>
      </c>
      <c r="Y339" s="28">
        <v>4</v>
      </c>
      <c r="Z339" s="28"/>
      <c r="AA339" s="110" t="s">
        <v>807</v>
      </c>
      <c r="AB339" s="25"/>
      <c r="AC339" s="27"/>
      <c r="AD339" s="28"/>
      <c r="AE339" s="312"/>
      <c r="AF339" s="28" t="s">
        <v>1</v>
      </c>
    </row>
    <row r="340" spans="1:32" s="11" customFormat="1" ht="12.75" customHeight="1" x14ac:dyDescent="0.2">
      <c r="A340" s="107"/>
      <c r="B340" s="54"/>
      <c r="C340" s="1046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">
        <v>547</v>
      </c>
    </row>
    <row r="341" spans="1:32" s="11" customFormat="1" ht="12.75" customHeight="1" x14ac:dyDescent="0.2">
      <c r="A341" s="105">
        <v>24</v>
      </c>
      <c r="B341" s="51" t="s">
        <v>9933</v>
      </c>
      <c r="C341" s="1042" t="s">
        <v>0</v>
      </c>
      <c r="D341" s="15"/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/>
      <c r="Y341" s="18"/>
      <c r="Z341" s="18"/>
      <c r="AA341" s="114"/>
      <c r="AB341" s="15"/>
      <c r="AC341" s="17"/>
      <c r="AD341" s="18"/>
      <c r="AE341" s="310"/>
      <c r="AF341" s="28" t="s">
        <v>0</v>
      </c>
    </row>
    <row r="342" spans="1:32" s="11" customFormat="1" ht="12.75" customHeight="1" x14ac:dyDescent="0.2">
      <c r="A342" s="107"/>
      <c r="B342" s="52" t="s">
        <v>412</v>
      </c>
      <c r="C342" s="104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">
        <v>0</v>
      </c>
    </row>
    <row r="343" spans="1:32" s="11" customFormat="1" ht="12.75" customHeight="1" x14ac:dyDescent="0.2">
      <c r="A343" s="107"/>
      <c r="B343" s="52"/>
      <c r="C343" s="1046" t="s">
        <v>1</v>
      </c>
      <c r="D343" s="25" t="s">
        <v>6548</v>
      </c>
      <c r="E343" s="26">
        <v>4</v>
      </c>
      <c r="F343" s="26"/>
      <c r="G343" s="111" t="s">
        <v>807</v>
      </c>
      <c r="H343" s="25" t="s">
        <v>6548</v>
      </c>
      <c r="I343" s="27">
        <v>4</v>
      </c>
      <c r="J343" s="28"/>
      <c r="K343" s="110" t="s">
        <v>807</v>
      </c>
      <c r="L343" s="25" t="s">
        <v>6548</v>
      </c>
      <c r="M343" s="28">
        <v>4</v>
      </c>
      <c r="N343" s="28"/>
      <c r="O343" s="110" t="s">
        <v>807</v>
      </c>
      <c r="P343" s="30" t="s">
        <v>6548</v>
      </c>
      <c r="Q343" s="31">
        <v>4</v>
      </c>
      <c r="R343" s="28"/>
      <c r="S343" s="110" t="s">
        <v>807</v>
      </c>
      <c r="T343" s="25" t="s">
        <v>6548</v>
      </c>
      <c r="U343" s="28">
        <v>4</v>
      </c>
      <c r="V343" s="28"/>
      <c r="W343" s="110" t="s">
        <v>807</v>
      </c>
      <c r="X343" s="25" t="s">
        <v>6548</v>
      </c>
      <c r="Y343" s="28">
        <v>4</v>
      </c>
      <c r="Z343" s="28"/>
      <c r="AA343" s="110" t="s">
        <v>807</v>
      </c>
      <c r="AB343" s="25"/>
      <c r="AC343" s="27"/>
      <c r="AD343" s="28"/>
      <c r="AE343" s="312"/>
      <c r="AF343" s="28" t="s">
        <v>1</v>
      </c>
    </row>
    <row r="344" spans="1:32" s="11" customFormat="1" ht="12.75" customHeight="1" x14ac:dyDescent="0.2">
      <c r="A344" s="107"/>
      <c r="B344" s="54"/>
      <c r="C344" s="1046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312"/>
      <c r="AF344" s="28" t="s">
        <v>547</v>
      </c>
    </row>
    <row r="345" spans="1:32" s="11" customFormat="1" ht="12.75" customHeight="1" x14ac:dyDescent="0.2">
      <c r="A345" s="105">
        <v>25</v>
      </c>
      <c r="B345" s="51" t="s">
        <v>9934</v>
      </c>
      <c r="C345" s="1042" t="s">
        <v>0</v>
      </c>
      <c r="D345" s="15"/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/>
      <c r="AC345" s="17"/>
      <c r="AD345" s="18"/>
      <c r="AE345" s="310"/>
      <c r="AF345" s="28" t="s">
        <v>0</v>
      </c>
    </row>
    <row r="346" spans="1:32" s="11" customFormat="1" ht="12.75" customHeight="1" x14ac:dyDescent="0.2">
      <c r="A346" s="107"/>
      <c r="B346" s="52" t="s">
        <v>412</v>
      </c>
      <c r="C346" s="104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">
        <v>0</v>
      </c>
    </row>
    <row r="347" spans="1:32" s="11" customFormat="1" ht="12.75" customHeight="1" x14ac:dyDescent="0.2">
      <c r="A347" s="107"/>
      <c r="B347" s="52"/>
      <c r="C347" s="1046" t="s">
        <v>1</v>
      </c>
      <c r="D347" s="25" t="s">
        <v>6548</v>
      </c>
      <c r="E347" s="26">
        <v>4</v>
      </c>
      <c r="F347" s="26"/>
      <c r="G347" s="111" t="s">
        <v>800</v>
      </c>
      <c r="H347" s="25" t="s">
        <v>6548</v>
      </c>
      <c r="I347" s="27">
        <v>4</v>
      </c>
      <c r="J347" s="28"/>
      <c r="K347" s="110" t="s">
        <v>800</v>
      </c>
      <c r="L347" s="25" t="s">
        <v>6548</v>
      </c>
      <c r="M347" s="28">
        <v>4</v>
      </c>
      <c r="N347" s="28"/>
      <c r="O347" s="110" t="s">
        <v>800</v>
      </c>
      <c r="P347" s="25" t="s">
        <v>6548</v>
      </c>
      <c r="Q347" s="27">
        <v>4</v>
      </c>
      <c r="R347" s="28"/>
      <c r="S347" s="110" t="s">
        <v>800</v>
      </c>
      <c r="T347" s="25" t="s">
        <v>6548</v>
      </c>
      <c r="U347" s="28">
        <v>4</v>
      </c>
      <c r="V347" s="28"/>
      <c r="W347" s="110" t="s">
        <v>800</v>
      </c>
      <c r="X347" s="25"/>
      <c r="Y347" s="28"/>
      <c r="Z347" s="28"/>
      <c r="AA347" s="110"/>
      <c r="AB347" s="25"/>
      <c r="AC347" s="27"/>
      <c r="AD347" s="28"/>
      <c r="AE347" s="312"/>
      <c r="AF347" s="28" t="s">
        <v>1</v>
      </c>
    </row>
    <row r="348" spans="1:32" s="11" customFormat="1" ht="12.75" customHeight="1" x14ac:dyDescent="0.2">
      <c r="A348" s="107"/>
      <c r="B348" s="52"/>
      <c r="C348" s="1046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313"/>
      <c r="AF348" s="28" t="s">
        <v>547</v>
      </c>
    </row>
    <row r="349" spans="1:32" s="11" customFormat="1" ht="12.75" customHeight="1" x14ac:dyDescent="0.2">
      <c r="A349" s="105">
        <v>26</v>
      </c>
      <c r="B349" s="51" t="s">
        <v>9935</v>
      </c>
      <c r="C349" s="1042" t="s">
        <v>0</v>
      </c>
      <c r="D349" s="15" t="s">
        <v>6559</v>
      </c>
      <c r="E349" s="16">
        <v>4</v>
      </c>
      <c r="F349" s="16"/>
      <c r="G349" s="115" t="s">
        <v>815</v>
      </c>
      <c r="H349" s="15" t="s">
        <v>6559</v>
      </c>
      <c r="I349" s="17">
        <v>4</v>
      </c>
      <c r="J349" s="18"/>
      <c r="K349" s="114" t="s">
        <v>815</v>
      </c>
      <c r="L349" s="15" t="s">
        <v>6559</v>
      </c>
      <c r="M349" s="18">
        <v>4</v>
      </c>
      <c r="N349" s="18"/>
      <c r="O349" s="114" t="s">
        <v>815</v>
      </c>
      <c r="P349" s="34" t="s">
        <v>6559</v>
      </c>
      <c r="Q349" s="35">
        <v>4</v>
      </c>
      <c r="R349" s="36"/>
      <c r="S349" s="114" t="s">
        <v>815</v>
      </c>
      <c r="T349" s="15" t="s">
        <v>6559</v>
      </c>
      <c r="U349" s="18">
        <v>4</v>
      </c>
      <c r="V349" s="18"/>
      <c r="W349" s="114" t="s">
        <v>815</v>
      </c>
      <c r="X349" s="18"/>
      <c r="Y349" s="18"/>
      <c r="Z349" s="18"/>
      <c r="AA349" s="114"/>
      <c r="AB349" s="15"/>
      <c r="AC349" s="17"/>
      <c r="AD349" s="18"/>
      <c r="AE349" s="310"/>
      <c r="AF349" s="28" t="s">
        <v>0</v>
      </c>
    </row>
    <row r="350" spans="1:32" s="11" customFormat="1" ht="12.75" customHeight="1" x14ac:dyDescent="0.2">
      <c r="A350" s="107"/>
      <c r="B350" s="52" t="s">
        <v>412</v>
      </c>
      <c r="C350" s="104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">
        <v>0</v>
      </c>
    </row>
    <row r="351" spans="1:32" s="11" customFormat="1" ht="12.75" customHeight="1" x14ac:dyDescent="0.2">
      <c r="A351" s="107"/>
      <c r="B351" s="52"/>
      <c r="C351" s="1046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">
        <v>1</v>
      </c>
    </row>
    <row r="352" spans="1:32" s="11" customFormat="1" ht="12.75" customHeight="1" x14ac:dyDescent="0.2">
      <c r="A352" s="107"/>
      <c r="B352" s="52"/>
      <c r="C352" s="1046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313"/>
      <c r="AF352" s="28" t="s">
        <v>547</v>
      </c>
    </row>
    <row r="353" spans="1:32" s="11" customFormat="1" ht="12.75" customHeight="1" x14ac:dyDescent="0.2">
      <c r="A353" s="105">
        <v>27</v>
      </c>
      <c r="B353" s="51" t="s">
        <v>9936</v>
      </c>
      <c r="C353" s="1042" t="s">
        <v>0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5"/>
      <c r="Q353" s="17"/>
      <c r="R353" s="18"/>
      <c r="S353" s="114"/>
      <c r="T353" s="15"/>
      <c r="U353" s="18"/>
      <c r="V353" s="18"/>
      <c r="W353" s="114"/>
      <c r="X353" s="15"/>
      <c r="Y353" s="18"/>
      <c r="Z353" s="18"/>
      <c r="AA353" s="114"/>
      <c r="AB353" s="15"/>
      <c r="AC353" s="17"/>
      <c r="AD353" s="18"/>
      <c r="AE353" s="310"/>
      <c r="AF353" s="28" t="s">
        <v>0</v>
      </c>
    </row>
    <row r="354" spans="1:32" s="11" customFormat="1" ht="12.75" customHeight="1" x14ac:dyDescent="0.2">
      <c r="A354" s="107"/>
      <c r="B354" s="52" t="s">
        <v>412</v>
      </c>
      <c r="C354" s="1043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4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">
        <v>0</v>
      </c>
    </row>
    <row r="355" spans="1:32" s="11" customFormat="1" ht="12.75" customHeight="1" x14ac:dyDescent="0.2">
      <c r="A355" s="107"/>
      <c r="B355" s="52"/>
      <c r="C355" s="1046" t="s">
        <v>1</v>
      </c>
      <c r="D355" s="25"/>
      <c r="E355" s="26"/>
      <c r="F355" s="26"/>
      <c r="G355" s="111"/>
      <c r="H355" s="25"/>
      <c r="I355" s="27"/>
      <c r="J355" s="28"/>
      <c r="K355" s="110"/>
      <c r="L355" s="25" t="s">
        <v>6559</v>
      </c>
      <c r="M355" s="28">
        <v>4</v>
      </c>
      <c r="N355" s="28"/>
      <c r="O355" s="110" t="s">
        <v>804</v>
      </c>
      <c r="P355" s="30" t="s">
        <v>6559</v>
      </c>
      <c r="Q355" s="31">
        <v>4</v>
      </c>
      <c r="R355" s="28"/>
      <c r="S355" s="110" t="s">
        <v>804</v>
      </c>
      <c r="T355" s="25" t="s">
        <v>6559</v>
      </c>
      <c r="U355" s="28">
        <v>4</v>
      </c>
      <c r="V355" s="28"/>
      <c r="W355" s="110" t="s">
        <v>804</v>
      </c>
      <c r="X355" s="25" t="s">
        <v>6559</v>
      </c>
      <c r="Y355" s="28">
        <v>4</v>
      </c>
      <c r="Z355" s="28"/>
      <c r="AA355" s="110" t="s">
        <v>804</v>
      </c>
      <c r="AB355" s="25" t="s">
        <v>6559</v>
      </c>
      <c r="AC355" s="27">
        <v>4</v>
      </c>
      <c r="AD355" s="28"/>
      <c r="AE355" s="312" t="s">
        <v>804</v>
      </c>
      <c r="AF355" s="28" t="s">
        <v>1</v>
      </c>
    </row>
    <row r="356" spans="1:32" s="11" customFormat="1" ht="12.75" customHeight="1" x14ac:dyDescent="0.2">
      <c r="A356" s="107"/>
      <c r="B356" s="52"/>
      <c r="C356" s="1046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7"/>
      <c r="V356" s="27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">
        <v>547</v>
      </c>
    </row>
    <row r="357" spans="1:32" s="11" customFormat="1" ht="12.75" customHeight="1" x14ac:dyDescent="0.2">
      <c r="A357" s="105">
        <v>28</v>
      </c>
      <c r="B357" s="51" t="s">
        <v>9937</v>
      </c>
      <c r="C357" s="1042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5"/>
      <c r="Q357" s="17"/>
      <c r="R357" s="18"/>
      <c r="S357" s="114"/>
      <c r="T357" s="15"/>
      <c r="U357" s="17"/>
      <c r="V357" s="18"/>
      <c r="W357" s="114"/>
      <c r="X357" s="15"/>
      <c r="Y357" s="18"/>
      <c r="Z357" s="18"/>
      <c r="AA357" s="114"/>
      <c r="AB357" s="15"/>
      <c r="AC357" s="17"/>
      <c r="AD357" s="18"/>
      <c r="AE357" s="310"/>
      <c r="AF357" s="28" t="s">
        <v>0</v>
      </c>
    </row>
    <row r="358" spans="1:32" s="11" customFormat="1" ht="12.75" customHeight="1" x14ac:dyDescent="0.2">
      <c r="A358" s="107"/>
      <c r="B358" s="52" t="s">
        <v>412</v>
      </c>
      <c r="C358" s="104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">
        <v>0</v>
      </c>
    </row>
    <row r="359" spans="1:32" s="11" customFormat="1" ht="12.75" customHeight="1" x14ac:dyDescent="0.2">
      <c r="A359" s="107"/>
      <c r="B359" s="52"/>
      <c r="C359" s="1046" t="s">
        <v>1</v>
      </c>
      <c r="D359" s="25"/>
      <c r="E359" s="26"/>
      <c r="F359" s="26"/>
      <c r="G359" s="111"/>
      <c r="H359" s="25" t="s">
        <v>6559</v>
      </c>
      <c r="I359" s="27">
        <v>4</v>
      </c>
      <c r="J359" s="28"/>
      <c r="K359" s="110" t="s">
        <v>819</v>
      </c>
      <c r="L359" s="25"/>
      <c r="M359" s="28"/>
      <c r="N359" s="28"/>
      <c r="O359" s="110"/>
      <c r="P359" s="30" t="s">
        <v>6559</v>
      </c>
      <c r="Q359" s="31">
        <v>4</v>
      </c>
      <c r="R359" s="28"/>
      <c r="S359" s="110" t="s">
        <v>819</v>
      </c>
      <c r="T359" s="25"/>
      <c r="U359" s="28"/>
      <c r="V359" s="28"/>
      <c r="W359" s="110"/>
      <c r="X359" s="25" t="s">
        <v>6559</v>
      </c>
      <c r="Y359" s="28">
        <v>4</v>
      </c>
      <c r="Z359" s="28"/>
      <c r="AA359" s="110" t="s">
        <v>819</v>
      </c>
      <c r="AB359" s="25"/>
      <c r="AC359" s="27"/>
      <c r="AD359" s="28"/>
      <c r="AE359" s="312"/>
      <c r="AF359" s="28" t="s">
        <v>1</v>
      </c>
    </row>
    <row r="360" spans="1:32" s="11" customFormat="1" ht="12.75" customHeight="1" x14ac:dyDescent="0.2">
      <c r="A360" s="107"/>
      <c r="B360" s="52"/>
      <c r="C360" s="1046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312"/>
      <c r="AF360" s="28" t="s">
        <v>547</v>
      </c>
    </row>
    <row r="361" spans="1:32" s="11" customFormat="1" ht="12.75" customHeight="1" x14ac:dyDescent="0.2">
      <c r="A361" s="105">
        <v>29</v>
      </c>
      <c r="B361" s="51" t="s">
        <v>9938</v>
      </c>
      <c r="C361" s="1042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34"/>
      <c r="Q361" s="35"/>
      <c r="R361" s="36"/>
      <c r="S361" s="114"/>
      <c r="T361" s="15"/>
      <c r="U361" s="18"/>
      <c r="V361" s="18"/>
      <c r="W361" s="114"/>
      <c r="X361" s="18"/>
      <c r="Y361" s="18"/>
      <c r="Z361" s="18"/>
      <c r="AA361" s="114"/>
      <c r="AB361" s="15"/>
      <c r="AC361" s="17"/>
      <c r="AD361" s="18"/>
      <c r="AE361" s="310"/>
      <c r="AF361" s="28" t="s">
        <v>0</v>
      </c>
    </row>
    <row r="362" spans="1:32" s="11" customFormat="1" ht="12.75" customHeight="1" x14ac:dyDescent="0.2">
      <c r="A362" s="107"/>
      <c r="B362" s="52" t="s">
        <v>412</v>
      </c>
      <c r="C362" s="104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">
        <v>0</v>
      </c>
    </row>
    <row r="363" spans="1:32" s="11" customFormat="1" ht="12.75" customHeight="1" x14ac:dyDescent="0.2">
      <c r="A363" s="107"/>
      <c r="B363" s="52"/>
      <c r="C363" s="1046" t="s">
        <v>1</v>
      </c>
      <c r="D363" s="25" t="s">
        <v>6559</v>
      </c>
      <c r="E363" s="26">
        <v>4</v>
      </c>
      <c r="F363" s="26"/>
      <c r="G363" s="111" t="s">
        <v>819</v>
      </c>
      <c r="H363" s="25"/>
      <c r="I363" s="27"/>
      <c r="J363" s="28"/>
      <c r="K363" s="110"/>
      <c r="L363" s="25" t="s">
        <v>6559</v>
      </c>
      <c r="M363" s="28">
        <v>4</v>
      </c>
      <c r="N363" s="28"/>
      <c r="O363" s="110" t="s">
        <v>819</v>
      </c>
      <c r="P363" s="25"/>
      <c r="Q363" s="27"/>
      <c r="R363" s="28"/>
      <c r="S363" s="110"/>
      <c r="T363" s="25" t="s">
        <v>6559</v>
      </c>
      <c r="U363" s="28">
        <v>4</v>
      </c>
      <c r="V363" s="28"/>
      <c r="W363" s="110" t="s">
        <v>819</v>
      </c>
      <c r="X363" s="25"/>
      <c r="Y363" s="28"/>
      <c r="Z363" s="28"/>
      <c r="AA363" s="110"/>
      <c r="AB363" s="25"/>
      <c r="AC363" s="27"/>
      <c r="AD363" s="28"/>
      <c r="AE363" s="312"/>
      <c r="AF363" s="28" t="s">
        <v>1</v>
      </c>
    </row>
    <row r="364" spans="1:32" s="11" customFormat="1" ht="12.75" customHeight="1" x14ac:dyDescent="0.2">
      <c r="A364" s="107"/>
      <c r="B364" s="52"/>
      <c r="C364" s="1046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312"/>
      <c r="AF364" s="28" t="s">
        <v>547</v>
      </c>
    </row>
    <row r="365" spans="1:32" s="11" customFormat="1" ht="12.75" customHeight="1" x14ac:dyDescent="0.2">
      <c r="A365" s="105">
        <v>30</v>
      </c>
      <c r="B365" s="51" t="s">
        <v>9948</v>
      </c>
      <c r="C365" s="1042" t="s">
        <v>0</v>
      </c>
      <c r="D365" s="15"/>
      <c r="E365" s="16"/>
      <c r="F365" s="16"/>
      <c r="G365" s="115"/>
      <c r="H365" s="15"/>
      <c r="I365" s="17"/>
      <c r="J365" s="18"/>
      <c r="K365" s="114"/>
      <c r="L365" s="18"/>
      <c r="M365" s="18"/>
      <c r="N365" s="18"/>
      <c r="O365" s="114"/>
      <c r="P365" s="18"/>
      <c r="Q365" s="18"/>
      <c r="R365" s="18"/>
      <c r="S365" s="114"/>
      <c r="T365" s="15"/>
      <c r="U365" s="18"/>
      <c r="V365" s="18"/>
      <c r="W365" s="114"/>
      <c r="X365" s="15"/>
      <c r="Y365" s="18"/>
      <c r="Z365" s="18"/>
      <c r="AA365" s="114"/>
      <c r="AB365" s="15"/>
      <c r="AC365" s="18"/>
      <c r="AD365" s="18"/>
      <c r="AE365" s="310"/>
      <c r="AF365" s="28" t="s">
        <v>0</v>
      </c>
    </row>
    <row r="366" spans="1:32" s="11" customFormat="1" ht="12.75" customHeight="1" x14ac:dyDescent="0.2">
      <c r="A366" s="107"/>
      <c r="B366" s="52" t="s">
        <v>412</v>
      </c>
      <c r="C366" s="1043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">
        <v>0</v>
      </c>
    </row>
    <row r="367" spans="1:32" s="11" customFormat="1" ht="12.75" customHeight="1" x14ac:dyDescent="0.2">
      <c r="A367" s="107"/>
      <c r="B367" s="52"/>
      <c r="C367" s="1046" t="s">
        <v>1</v>
      </c>
      <c r="D367" s="25"/>
      <c r="E367" s="26"/>
      <c r="F367" s="26"/>
      <c r="G367" s="111"/>
      <c r="H367" s="25" t="s">
        <v>7000</v>
      </c>
      <c r="I367" s="27">
        <v>4</v>
      </c>
      <c r="J367" s="28"/>
      <c r="K367" s="110" t="s">
        <v>813</v>
      </c>
      <c r="L367" s="25"/>
      <c r="M367" s="28"/>
      <c r="N367" s="28"/>
      <c r="O367" s="110"/>
      <c r="P367" s="25" t="s">
        <v>7000</v>
      </c>
      <c r="Q367" s="28">
        <v>4</v>
      </c>
      <c r="R367" s="28"/>
      <c r="S367" s="110" t="s">
        <v>813</v>
      </c>
      <c r="T367" s="25"/>
      <c r="U367" s="28"/>
      <c r="V367" s="28"/>
      <c r="W367" s="110"/>
      <c r="X367" s="25" t="s">
        <v>7000</v>
      </c>
      <c r="Y367" s="28">
        <v>4</v>
      </c>
      <c r="Z367" s="28"/>
      <c r="AA367" s="110" t="s">
        <v>813</v>
      </c>
      <c r="AB367" s="25"/>
      <c r="AC367" s="27"/>
      <c r="AD367" s="28"/>
      <c r="AE367" s="312"/>
      <c r="AF367" s="28" t="s">
        <v>1</v>
      </c>
    </row>
    <row r="368" spans="1:32" s="11" customFormat="1" ht="12.75" customHeight="1" x14ac:dyDescent="0.2">
      <c r="A368" s="107"/>
      <c r="B368" s="54"/>
      <c r="C368" s="1047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8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33"/>
      <c r="AD368" s="33"/>
      <c r="AE368" s="314"/>
      <c r="AF368" s="28" t="s">
        <v>547</v>
      </c>
    </row>
    <row r="369" spans="1:32" s="11" customFormat="1" ht="12.75" customHeight="1" x14ac:dyDescent="0.2">
      <c r="A369" s="105">
        <v>31</v>
      </c>
      <c r="B369" s="51" t="s">
        <v>9949</v>
      </c>
      <c r="C369" s="1042" t="s">
        <v>0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15"/>
      <c r="Q369" s="18"/>
      <c r="R369" s="18"/>
      <c r="S369" s="114"/>
      <c r="T369" s="18"/>
      <c r="U369" s="18"/>
      <c r="V369" s="18"/>
      <c r="W369" s="114"/>
      <c r="X369" s="15"/>
      <c r="Y369" s="18"/>
      <c r="Z369" s="18"/>
      <c r="AA369" s="114"/>
      <c r="AB369" s="15"/>
      <c r="AC369" s="18"/>
      <c r="AD369" s="18"/>
      <c r="AE369" s="310"/>
      <c r="AF369" s="28" t="s">
        <v>0</v>
      </c>
    </row>
    <row r="370" spans="1:32" s="11" customFormat="1" ht="12.75" customHeight="1" x14ac:dyDescent="0.2">
      <c r="A370" s="107"/>
      <c r="B370" s="52" t="s">
        <v>412</v>
      </c>
      <c r="C370" s="1043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2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">
        <v>0</v>
      </c>
    </row>
    <row r="371" spans="1:32" s="11" customFormat="1" ht="12.75" customHeight="1" x14ac:dyDescent="0.2">
      <c r="A371" s="107"/>
      <c r="B371" s="52"/>
      <c r="C371" s="1046" t="s">
        <v>1</v>
      </c>
      <c r="D371" s="25" t="s">
        <v>7000</v>
      </c>
      <c r="E371" s="26">
        <v>4</v>
      </c>
      <c r="F371" s="26"/>
      <c r="G371" s="111" t="s">
        <v>813</v>
      </c>
      <c r="H371" s="25"/>
      <c r="I371" s="27"/>
      <c r="J371" s="28"/>
      <c r="K371" s="110"/>
      <c r="L371" s="28" t="s">
        <v>7000</v>
      </c>
      <c r="M371" s="28">
        <v>4</v>
      </c>
      <c r="N371" s="28"/>
      <c r="O371" s="110" t="s">
        <v>813</v>
      </c>
      <c r="P371" s="25"/>
      <c r="Q371" s="27"/>
      <c r="R371" s="28"/>
      <c r="S371" s="110"/>
      <c r="T371" s="25" t="s">
        <v>7000</v>
      </c>
      <c r="U371" s="28">
        <v>4</v>
      </c>
      <c r="V371" s="28"/>
      <c r="W371" s="110" t="s">
        <v>813</v>
      </c>
      <c r="X371" s="25"/>
      <c r="Y371" s="28"/>
      <c r="Z371" s="28"/>
      <c r="AA371" s="110"/>
      <c r="AB371" s="25"/>
      <c r="AC371" s="27"/>
      <c r="AD371" s="28"/>
      <c r="AE371" s="312"/>
      <c r="AF371" s="28" t="s">
        <v>1</v>
      </c>
    </row>
    <row r="372" spans="1:32" s="11" customFormat="1" ht="12.75" customHeight="1" x14ac:dyDescent="0.2">
      <c r="A372" s="107"/>
      <c r="B372" s="54"/>
      <c r="C372" s="1047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7"/>
      <c r="R372" s="27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33"/>
      <c r="AD372" s="33"/>
      <c r="AE372" s="314"/>
      <c r="AF372" s="28" t="s">
        <v>547</v>
      </c>
    </row>
    <row r="373" spans="1:32" s="11" customFormat="1" ht="12.75" customHeight="1" x14ac:dyDescent="0.2">
      <c r="A373" s="105">
        <v>32</v>
      </c>
      <c r="B373" s="51" t="s">
        <v>9982</v>
      </c>
      <c r="C373" s="1042" t="s">
        <v>0</v>
      </c>
      <c r="D373" s="15"/>
      <c r="E373" s="16"/>
      <c r="F373" s="16"/>
      <c r="G373" s="115"/>
      <c r="H373" s="15"/>
      <c r="I373" s="17"/>
      <c r="J373" s="18"/>
      <c r="K373" s="114"/>
      <c r="L373" s="18"/>
      <c r="M373" s="18"/>
      <c r="N373" s="18"/>
      <c r="O373" s="114"/>
      <c r="P373" s="15"/>
      <c r="Q373" s="17"/>
      <c r="R373" s="18"/>
      <c r="S373" s="114"/>
      <c r="T373" s="15"/>
      <c r="U373" s="18"/>
      <c r="V373" s="18"/>
      <c r="W373" s="114"/>
      <c r="X373" s="15" t="s">
        <v>6557</v>
      </c>
      <c r="Y373" s="18">
        <v>4</v>
      </c>
      <c r="Z373" s="18"/>
      <c r="AA373" s="114" t="s">
        <v>810</v>
      </c>
      <c r="AB373" s="15"/>
      <c r="AC373" s="17"/>
      <c r="AD373" s="18"/>
      <c r="AE373" s="310"/>
      <c r="AF373" s="28" t="s">
        <v>0</v>
      </c>
    </row>
    <row r="374" spans="1:32" s="11" customFormat="1" ht="12.75" customHeight="1" x14ac:dyDescent="0.2">
      <c r="A374" s="107"/>
      <c r="B374" s="52" t="s">
        <v>412</v>
      </c>
      <c r="C374" s="104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">
        <v>0</v>
      </c>
    </row>
    <row r="375" spans="1:32" s="11" customFormat="1" ht="12.75" customHeight="1" x14ac:dyDescent="0.2">
      <c r="A375" s="107"/>
      <c r="B375" s="52"/>
      <c r="C375" s="1046" t="s">
        <v>1</v>
      </c>
      <c r="D375" s="25"/>
      <c r="E375" s="26"/>
      <c r="F375" s="26"/>
      <c r="G375" s="111"/>
      <c r="H375" s="25" t="s">
        <v>6557</v>
      </c>
      <c r="I375" s="27">
        <v>4</v>
      </c>
      <c r="J375" s="28"/>
      <c r="K375" s="110" t="s">
        <v>810</v>
      </c>
      <c r="L375" s="25"/>
      <c r="M375" s="28"/>
      <c r="N375" s="28"/>
      <c r="O375" s="110"/>
      <c r="P375" s="30" t="s">
        <v>6557</v>
      </c>
      <c r="Q375" s="31">
        <v>4</v>
      </c>
      <c r="R375" s="28"/>
      <c r="S375" s="110" t="s">
        <v>810</v>
      </c>
      <c r="T375" s="25"/>
      <c r="U375" s="28"/>
      <c r="V375" s="28"/>
      <c r="W375" s="110"/>
      <c r="X375" s="25" t="s">
        <v>6557</v>
      </c>
      <c r="Y375" s="28">
        <v>4</v>
      </c>
      <c r="Z375" s="28"/>
      <c r="AA375" s="110" t="s">
        <v>810</v>
      </c>
      <c r="AB375" s="25"/>
      <c r="AC375" s="27"/>
      <c r="AD375" s="28"/>
      <c r="AE375" s="312"/>
      <c r="AF375" s="28" t="s">
        <v>1</v>
      </c>
    </row>
    <row r="376" spans="1:32" s="11" customFormat="1" ht="12.75" customHeight="1" x14ac:dyDescent="0.2">
      <c r="A376" s="107"/>
      <c r="B376" s="52"/>
      <c r="C376" s="1046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">
        <v>547</v>
      </c>
    </row>
    <row r="377" spans="1:32" s="11" customFormat="1" ht="12.75" customHeight="1" x14ac:dyDescent="0.2">
      <c r="A377" s="105"/>
      <c r="B377" s="51" t="s">
        <v>9983</v>
      </c>
      <c r="C377" s="1042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  <c r="AF377" s="28" t="s">
        <v>0</v>
      </c>
    </row>
    <row r="378" spans="1:32" s="11" customFormat="1" ht="12.75" customHeight="1" x14ac:dyDescent="0.2">
      <c r="A378" s="107"/>
      <c r="B378" s="52" t="s">
        <v>412</v>
      </c>
      <c r="C378" s="1043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">
        <v>0</v>
      </c>
    </row>
    <row r="379" spans="1:32" s="11" customFormat="1" ht="12.75" customHeight="1" x14ac:dyDescent="0.2">
      <c r="A379" s="107"/>
      <c r="B379" s="52"/>
      <c r="C379" s="1046" t="s">
        <v>1</v>
      </c>
      <c r="D379" s="25" t="s">
        <v>6557</v>
      </c>
      <c r="E379" s="26">
        <v>4</v>
      </c>
      <c r="F379" s="26"/>
      <c r="G379" s="111" t="s">
        <v>810</v>
      </c>
      <c r="H379" s="25"/>
      <c r="I379" s="27"/>
      <c r="J379" s="28"/>
      <c r="K379" s="110"/>
      <c r="L379" s="25" t="s">
        <v>6557</v>
      </c>
      <c r="M379" s="28">
        <v>4</v>
      </c>
      <c r="N379" s="28"/>
      <c r="O379" s="110" t="s">
        <v>810</v>
      </c>
      <c r="P379" s="25"/>
      <c r="Q379" s="27"/>
      <c r="R379" s="28"/>
      <c r="S379" s="110"/>
      <c r="T379" s="25" t="s">
        <v>6557</v>
      </c>
      <c r="U379" s="28">
        <v>4</v>
      </c>
      <c r="V379" s="28"/>
      <c r="W379" s="110" t="s">
        <v>810</v>
      </c>
      <c r="X379" s="25"/>
      <c r="Y379" s="28"/>
      <c r="Z379" s="28"/>
      <c r="AA379" s="110"/>
      <c r="AB379" s="25"/>
      <c r="AC379" s="27"/>
      <c r="AD379" s="28"/>
      <c r="AE379" s="312"/>
      <c r="AF379" s="28" t="s">
        <v>1</v>
      </c>
    </row>
    <row r="380" spans="1:32" s="11" customFormat="1" ht="12.75" customHeight="1" x14ac:dyDescent="0.2">
      <c r="A380" s="107"/>
      <c r="B380" s="54"/>
      <c r="C380" s="1047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">
        <v>547</v>
      </c>
    </row>
    <row r="381" spans="1:32" s="11" customFormat="1" ht="12.75" customHeight="1" x14ac:dyDescent="0.2">
      <c r="A381" s="105">
        <v>33</v>
      </c>
      <c r="B381" s="51" t="s">
        <v>9944</v>
      </c>
      <c r="C381" s="1042" t="s">
        <v>0</v>
      </c>
      <c r="D381" s="15" t="s">
        <v>7000</v>
      </c>
      <c r="E381" s="16">
        <v>4</v>
      </c>
      <c r="F381" s="16"/>
      <c r="G381" s="115" t="s">
        <v>813</v>
      </c>
      <c r="H381" s="15" t="s">
        <v>7000</v>
      </c>
      <c r="I381" s="17">
        <v>4</v>
      </c>
      <c r="J381" s="18"/>
      <c r="K381" s="114" t="s">
        <v>813</v>
      </c>
      <c r="L381" s="15" t="s">
        <v>7000</v>
      </c>
      <c r="M381" s="18">
        <v>4</v>
      </c>
      <c r="N381" s="18"/>
      <c r="O381" s="114" t="s">
        <v>813</v>
      </c>
      <c r="P381" s="34" t="s">
        <v>7000</v>
      </c>
      <c r="Q381" s="35">
        <v>4</v>
      </c>
      <c r="R381" s="36"/>
      <c r="S381" s="114" t="s">
        <v>813</v>
      </c>
      <c r="T381" s="15" t="s">
        <v>7000</v>
      </c>
      <c r="U381" s="18">
        <v>4</v>
      </c>
      <c r="V381" s="18"/>
      <c r="W381" s="114" t="s">
        <v>813</v>
      </c>
      <c r="X381" s="18"/>
      <c r="Y381" s="18"/>
      <c r="Z381" s="18"/>
      <c r="AA381" s="114"/>
      <c r="AB381" s="15"/>
      <c r="AC381" s="17"/>
      <c r="AD381" s="18"/>
      <c r="AE381" s="310"/>
      <c r="AF381" s="28" t="s">
        <v>0</v>
      </c>
    </row>
    <row r="382" spans="1:32" s="11" customFormat="1" ht="12.75" customHeight="1" x14ac:dyDescent="0.2">
      <c r="A382" s="107"/>
      <c r="B382" s="52" t="s">
        <v>412</v>
      </c>
      <c r="C382" s="104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">
        <v>0</v>
      </c>
    </row>
    <row r="383" spans="1:32" s="11" customFormat="1" ht="12.75" customHeight="1" x14ac:dyDescent="0.2">
      <c r="A383" s="107"/>
      <c r="B383" s="52"/>
      <c r="C383" s="1046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  <c r="AF383" s="28" t="s">
        <v>1</v>
      </c>
    </row>
    <row r="384" spans="1:32" s="11" customFormat="1" ht="12.75" customHeight="1" x14ac:dyDescent="0.2">
      <c r="A384" s="107"/>
      <c r="B384" s="54"/>
      <c r="C384" s="1047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">
        <v>547</v>
      </c>
    </row>
    <row r="385" spans="1:32" s="11" customFormat="1" ht="12.75" customHeight="1" x14ac:dyDescent="0.2">
      <c r="A385" s="105">
        <v>34</v>
      </c>
      <c r="B385" s="51" t="s">
        <v>9945</v>
      </c>
      <c r="C385" s="1042" t="s">
        <v>0</v>
      </c>
      <c r="D385" s="15" t="s">
        <v>7000</v>
      </c>
      <c r="E385" s="16">
        <v>4</v>
      </c>
      <c r="F385" s="16"/>
      <c r="G385" s="115" t="s">
        <v>813</v>
      </c>
      <c r="H385" s="15" t="s">
        <v>7000</v>
      </c>
      <c r="I385" s="17">
        <v>4</v>
      </c>
      <c r="J385" s="18"/>
      <c r="K385" s="114" t="s">
        <v>813</v>
      </c>
      <c r="L385" s="15" t="s">
        <v>7000</v>
      </c>
      <c r="M385" s="18">
        <v>4</v>
      </c>
      <c r="N385" s="18"/>
      <c r="O385" s="114" t="s">
        <v>813</v>
      </c>
      <c r="P385" s="34" t="s">
        <v>7000</v>
      </c>
      <c r="Q385" s="35">
        <v>4</v>
      </c>
      <c r="R385" s="36"/>
      <c r="S385" s="114" t="s">
        <v>813</v>
      </c>
      <c r="T385" s="15" t="s">
        <v>7000</v>
      </c>
      <c r="U385" s="18">
        <v>4</v>
      </c>
      <c r="V385" s="18"/>
      <c r="W385" s="114" t="s">
        <v>813</v>
      </c>
      <c r="X385" s="18"/>
      <c r="Y385" s="18"/>
      <c r="Z385" s="18"/>
      <c r="AA385" s="114"/>
      <c r="AB385" s="15"/>
      <c r="AC385" s="17"/>
      <c r="AD385" s="18"/>
      <c r="AE385" s="310"/>
      <c r="AF385" s="28" t="s">
        <v>0</v>
      </c>
    </row>
    <row r="386" spans="1:32" s="11" customFormat="1" ht="12.75" customHeight="1" x14ac:dyDescent="0.2">
      <c r="A386" s="107"/>
      <c r="B386" s="52" t="s">
        <v>412</v>
      </c>
      <c r="C386" s="104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">
        <v>0</v>
      </c>
    </row>
    <row r="387" spans="1:32" s="11" customFormat="1" ht="12.75" customHeight="1" x14ac:dyDescent="0.2">
      <c r="A387" s="107"/>
      <c r="B387" s="52"/>
      <c r="C387" s="1046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">
        <v>1</v>
      </c>
    </row>
    <row r="388" spans="1:32" s="11" customFormat="1" ht="12.75" customHeight="1" x14ac:dyDescent="0.2">
      <c r="A388" s="107"/>
      <c r="B388" s="52"/>
      <c r="C388" s="1046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7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312"/>
      <c r="AF388" s="28" t="s">
        <v>547</v>
      </c>
    </row>
    <row r="389" spans="1:32" s="11" customFormat="1" ht="12.75" customHeight="1" x14ac:dyDescent="0.2">
      <c r="A389" s="105">
        <v>35</v>
      </c>
      <c r="B389" s="51" t="s">
        <v>9898</v>
      </c>
      <c r="C389" s="1042" t="s">
        <v>0</v>
      </c>
      <c r="D389" s="15"/>
      <c r="E389" s="16"/>
      <c r="F389" s="16"/>
      <c r="G389" s="115"/>
      <c r="H389" s="15" t="s">
        <v>6525</v>
      </c>
      <c r="I389" s="17">
        <v>5</v>
      </c>
      <c r="J389" s="18"/>
      <c r="K389" s="114" t="s">
        <v>5480</v>
      </c>
      <c r="L389" s="18" t="s">
        <v>7000</v>
      </c>
      <c r="M389" s="18">
        <v>4</v>
      </c>
      <c r="N389" s="18"/>
      <c r="O389" s="114" t="s">
        <v>804</v>
      </c>
      <c r="P389" s="18" t="s">
        <v>7000</v>
      </c>
      <c r="Q389" s="18">
        <v>4</v>
      </c>
      <c r="R389" s="18"/>
      <c r="S389" s="114" t="s">
        <v>804</v>
      </c>
      <c r="T389" s="15" t="s">
        <v>7000</v>
      </c>
      <c r="U389" s="18">
        <v>4</v>
      </c>
      <c r="V389" s="18"/>
      <c r="W389" s="114" t="s">
        <v>804</v>
      </c>
      <c r="X389" s="15" t="s">
        <v>7000</v>
      </c>
      <c r="Y389" s="18">
        <v>4</v>
      </c>
      <c r="Z389" s="18"/>
      <c r="AA389" s="114" t="s">
        <v>804</v>
      </c>
      <c r="AB389" s="15" t="s">
        <v>7000</v>
      </c>
      <c r="AC389" s="18">
        <v>4</v>
      </c>
      <c r="AD389" s="18"/>
      <c r="AE389" s="310" t="s">
        <v>804</v>
      </c>
      <c r="AF389" s="28" t="s">
        <v>0</v>
      </c>
    </row>
    <row r="390" spans="1:32" s="11" customFormat="1" ht="12.75" customHeight="1" x14ac:dyDescent="0.2">
      <c r="A390" s="107"/>
      <c r="B390" s="52" t="s">
        <v>412</v>
      </c>
      <c r="C390" s="1043"/>
      <c r="D390" s="20"/>
      <c r="E390" s="21"/>
      <c r="F390" s="21"/>
      <c r="G390" s="113"/>
      <c r="H390" s="20"/>
      <c r="I390" s="22"/>
      <c r="J390" s="22"/>
      <c r="K390" s="112"/>
      <c r="L390" s="20" t="s">
        <v>6525</v>
      </c>
      <c r="M390" s="22">
        <v>5</v>
      </c>
      <c r="N390" s="22"/>
      <c r="O390" s="112" t="s">
        <v>5480</v>
      </c>
      <c r="P390" s="20"/>
      <c r="Q390" s="24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">
        <v>0</v>
      </c>
    </row>
    <row r="391" spans="1:32" s="11" customFormat="1" ht="12.75" customHeight="1" x14ac:dyDescent="0.2">
      <c r="A391" s="107"/>
      <c r="B391" s="52"/>
      <c r="C391" s="1046" t="s">
        <v>1</v>
      </c>
      <c r="D391" s="25"/>
      <c r="E391" s="26"/>
      <c r="F391" s="26"/>
      <c r="G391" s="111"/>
      <c r="H391" s="25" t="s">
        <v>6525</v>
      </c>
      <c r="I391" s="27">
        <v>5</v>
      </c>
      <c r="J391" s="28"/>
      <c r="K391" s="110" t="s">
        <v>5480</v>
      </c>
      <c r="L391" s="25" t="s">
        <v>6525</v>
      </c>
      <c r="M391" s="28">
        <v>5</v>
      </c>
      <c r="N391" s="28"/>
      <c r="O391" s="110" t="s">
        <v>5480</v>
      </c>
      <c r="P391" s="25" t="s">
        <v>6525</v>
      </c>
      <c r="Q391" s="28">
        <v>5</v>
      </c>
      <c r="R391" s="28"/>
      <c r="S391" s="110" t="s">
        <v>5480</v>
      </c>
      <c r="T391" s="25"/>
      <c r="U391" s="28"/>
      <c r="V391" s="28"/>
      <c r="W391" s="110"/>
      <c r="X391" s="25" t="s">
        <v>6525</v>
      </c>
      <c r="Y391" s="28">
        <v>5</v>
      </c>
      <c r="Z391" s="28"/>
      <c r="AA391" s="110" t="s">
        <v>5480</v>
      </c>
      <c r="AB391" s="25"/>
      <c r="AC391" s="27"/>
      <c r="AD391" s="28"/>
      <c r="AE391" s="312"/>
      <c r="AF391" s="28" t="s">
        <v>1</v>
      </c>
    </row>
    <row r="392" spans="1:32" s="11" customFormat="1" ht="12.75" customHeight="1" x14ac:dyDescent="0.2">
      <c r="A392" s="107"/>
      <c r="B392" s="52"/>
      <c r="C392" s="1046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8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314"/>
      <c r="AF392" s="28" t="s">
        <v>547</v>
      </c>
    </row>
    <row r="393" spans="1:32" s="11" customFormat="1" ht="12.75" customHeight="1" x14ac:dyDescent="0.2">
      <c r="A393" s="105">
        <v>36</v>
      </c>
      <c r="B393" s="51" t="s">
        <v>9899</v>
      </c>
      <c r="C393" s="1042" t="s">
        <v>0</v>
      </c>
      <c r="D393" s="15" t="s">
        <v>10141</v>
      </c>
      <c r="E393" s="16"/>
      <c r="F393" s="16"/>
      <c r="G393" s="115"/>
      <c r="H393" s="15"/>
      <c r="I393" s="17"/>
      <c r="J393" s="18"/>
      <c r="K393" s="114"/>
      <c r="L393" s="15"/>
      <c r="M393" s="18"/>
      <c r="N393" s="18"/>
      <c r="O393" s="114"/>
      <c r="P393" s="34"/>
      <c r="Q393" s="35"/>
      <c r="R393" s="36"/>
      <c r="S393" s="114"/>
      <c r="T393" s="15"/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310"/>
      <c r="AF393" s="28" t="s">
        <v>0</v>
      </c>
    </row>
    <row r="394" spans="1:32" s="11" customFormat="1" ht="12.75" customHeight="1" x14ac:dyDescent="0.2">
      <c r="A394" s="107"/>
      <c r="B394" s="52" t="s">
        <v>412</v>
      </c>
      <c r="C394" s="104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">
        <v>0</v>
      </c>
    </row>
    <row r="395" spans="1:32" s="11" customFormat="1" ht="12.75" customHeight="1" x14ac:dyDescent="0.2">
      <c r="A395" s="107"/>
      <c r="B395" s="52"/>
      <c r="C395" s="1046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">
        <v>1</v>
      </c>
    </row>
    <row r="396" spans="1:32" s="11" customFormat="1" ht="12.75" customHeight="1" x14ac:dyDescent="0.2">
      <c r="A396" s="107"/>
      <c r="B396" s="52"/>
      <c r="C396" s="1046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">
        <v>547</v>
      </c>
    </row>
    <row r="397" spans="1:32" s="11" customFormat="1" ht="12.75" customHeight="1" x14ac:dyDescent="0.2">
      <c r="A397" s="105">
        <v>37</v>
      </c>
      <c r="B397" s="51" t="s">
        <v>9969</v>
      </c>
      <c r="C397" s="1042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 t="s">
        <v>7006</v>
      </c>
      <c r="Y397" s="18">
        <v>4</v>
      </c>
      <c r="Z397" s="18"/>
      <c r="AA397" s="114" t="s">
        <v>815</v>
      </c>
      <c r="AB397" s="15" t="s">
        <v>7006</v>
      </c>
      <c r="AC397" s="17">
        <v>4</v>
      </c>
      <c r="AD397" s="18"/>
      <c r="AE397" s="310" t="s">
        <v>815</v>
      </c>
      <c r="AF397" s="28" t="s">
        <v>0</v>
      </c>
    </row>
    <row r="398" spans="1:32" s="11" customFormat="1" ht="12.75" customHeight="1" x14ac:dyDescent="0.2">
      <c r="A398" s="107"/>
      <c r="B398" s="52" t="s">
        <v>412</v>
      </c>
      <c r="C398" s="104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">
        <v>0</v>
      </c>
    </row>
    <row r="399" spans="1:32" s="11" customFormat="1" ht="12.75" customHeight="1" x14ac:dyDescent="0.2">
      <c r="A399" s="107"/>
      <c r="B399" s="52"/>
      <c r="C399" s="1046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 t="s">
        <v>7006</v>
      </c>
      <c r="Y399" s="28">
        <v>4</v>
      </c>
      <c r="Z399" s="28"/>
      <c r="AA399" s="110" t="s">
        <v>815</v>
      </c>
      <c r="AB399" s="25" t="s">
        <v>7006</v>
      </c>
      <c r="AC399" s="27">
        <v>4</v>
      </c>
      <c r="AD399" s="28"/>
      <c r="AE399" s="312" t="s">
        <v>815</v>
      </c>
      <c r="AF399" s="28" t="s">
        <v>1</v>
      </c>
    </row>
    <row r="400" spans="1:32" s="11" customFormat="1" ht="12.75" customHeight="1" x14ac:dyDescent="0.2">
      <c r="A400" s="107"/>
      <c r="B400" s="52"/>
      <c r="C400" s="1046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">
        <v>547</v>
      </c>
    </row>
    <row r="401" spans="1:32" s="11" customFormat="1" ht="12.75" customHeight="1" x14ac:dyDescent="0.2">
      <c r="A401" s="105">
        <v>38</v>
      </c>
      <c r="B401" s="51" t="s">
        <v>9980</v>
      </c>
      <c r="C401" s="104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 t="s">
        <v>7103</v>
      </c>
      <c r="Y401" s="18">
        <v>4</v>
      </c>
      <c r="Z401" s="18"/>
      <c r="AA401" s="114" t="s">
        <v>800</v>
      </c>
      <c r="AB401" s="15" t="s">
        <v>7103</v>
      </c>
      <c r="AC401" s="17">
        <v>4</v>
      </c>
      <c r="AD401" s="18"/>
      <c r="AE401" s="310" t="s">
        <v>800</v>
      </c>
      <c r="AF401" s="28" t="s">
        <v>0</v>
      </c>
    </row>
    <row r="402" spans="1:32" s="11" customFormat="1" ht="12.75" customHeight="1" x14ac:dyDescent="0.2">
      <c r="A402" s="107"/>
      <c r="B402" s="52" t="s">
        <v>412</v>
      </c>
      <c r="C402" s="104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">
        <v>0</v>
      </c>
    </row>
    <row r="403" spans="1:32" s="11" customFormat="1" ht="12.75" customHeight="1" x14ac:dyDescent="0.2">
      <c r="A403" s="107"/>
      <c r="B403" s="52"/>
      <c r="C403" s="1046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30"/>
      <c r="Q403" s="31"/>
      <c r="R403" s="28"/>
      <c r="S403" s="110"/>
      <c r="T403" s="25"/>
      <c r="U403" s="28"/>
      <c r="V403" s="28"/>
      <c r="W403" s="110"/>
      <c r="X403" s="25" t="s">
        <v>7103</v>
      </c>
      <c r="Y403" s="28">
        <v>4</v>
      </c>
      <c r="Z403" s="28"/>
      <c r="AA403" s="110" t="s">
        <v>800</v>
      </c>
      <c r="AB403" s="25" t="s">
        <v>7103</v>
      </c>
      <c r="AC403" s="27">
        <v>4</v>
      </c>
      <c r="AD403" s="28"/>
      <c r="AE403" s="312" t="s">
        <v>800</v>
      </c>
      <c r="AF403" s="28" t="s">
        <v>1</v>
      </c>
    </row>
    <row r="404" spans="1:32" s="11" customFormat="1" ht="12.75" customHeight="1" x14ac:dyDescent="0.2">
      <c r="A404" s="107"/>
      <c r="B404" s="52"/>
      <c r="C404" s="1046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">
        <v>547</v>
      </c>
    </row>
    <row r="405" spans="1:32" s="11" customFormat="1" ht="12.75" customHeight="1" x14ac:dyDescent="0.2">
      <c r="A405" s="105">
        <v>1</v>
      </c>
      <c r="B405" s="51" t="s">
        <v>7004</v>
      </c>
      <c r="C405" s="1042" t="s">
        <v>0</v>
      </c>
      <c r="D405" s="15"/>
      <c r="E405" s="16"/>
      <c r="F405" s="16"/>
      <c r="G405" s="115"/>
      <c r="H405" s="15" t="s">
        <v>7111</v>
      </c>
      <c r="I405" s="17"/>
      <c r="J405" s="18"/>
      <c r="K405" s="114"/>
      <c r="L405" s="15" t="s">
        <v>7111</v>
      </c>
      <c r="M405" s="18"/>
      <c r="N405" s="18"/>
      <c r="O405" s="114"/>
      <c r="P405" s="34" t="s">
        <v>7111</v>
      </c>
      <c r="Q405" s="35"/>
      <c r="R405" s="36"/>
      <c r="S405" s="114"/>
      <c r="T405" s="15" t="s">
        <v>7111</v>
      </c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310"/>
      <c r="AF405" s="28" t="s">
        <v>0</v>
      </c>
    </row>
    <row r="406" spans="1:32" s="11" customFormat="1" ht="12.75" customHeight="1" x14ac:dyDescent="0.2">
      <c r="A406" s="107"/>
      <c r="B406" s="52"/>
      <c r="C406" s="104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">
        <v>0</v>
      </c>
    </row>
    <row r="407" spans="1:32" s="11" customFormat="1" ht="12.75" customHeight="1" x14ac:dyDescent="0.2">
      <c r="A407" s="107"/>
      <c r="B407" s="52"/>
      <c r="C407" s="1046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  <c r="AF407" s="28" t="s">
        <v>1</v>
      </c>
    </row>
    <row r="408" spans="1:32" s="11" customFormat="1" ht="12.75" customHeight="1" x14ac:dyDescent="0.2">
      <c r="A408" s="107"/>
      <c r="B408" s="52"/>
      <c r="C408" s="1046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313"/>
      <c r="AF408" s="28" t="s">
        <v>547</v>
      </c>
    </row>
    <row r="409" spans="1:32" s="11" customFormat="1" ht="12.75" customHeight="1" x14ac:dyDescent="0.2">
      <c r="A409" s="105">
        <v>2</v>
      </c>
      <c r="B409" s="51" t="s">
        <v>8300</v>
      </c>
      <c r="C409" s="1042" t="s">
        <v>0</v>
      </c>
      <c r="D409" s="15" t="s">
        <v>9912</v>
      </c>
      <c r="E409" s="16"/>
      <c r="F409" s="16"/>
      <c r="G409" s="115"/>
      <c r="H409" s="15" t="s">
        <v>9912</v>
      </c>
      <c r="I409" s="17"/>
      <c r="J409" s="18"/>
      <c r="K409" s="114"/>
      <c r="L409" s="15" t="s">
        <v>9912</v>
      </c>
      <c r="M409" s="18"/>
      <c r="N409" s="18"/>
      <c r="O409" s="114"/>
      <c r="P409" s="34" t="s">
        <v>9912</v>
      </c>
      <c r="Q409" s="35"/>
      <c r="R409" s="36"/>
      <c r="S409" s="114"/>
      <c r="T409" s="15" t="s">
        <v>9912</v>
      </c>
      <c r="U409" s="18"/>
      <c r="V409" s="18"/>
      <c r="W409" s="114"/>
      <c r="X409" s="18" t="s">
        <v>9912</v>
      </c>
      <c r="Y409" s="18"/>
      <c r="Z409" s="18"/>
      <c r="AA409" s="114"/>
      <c r="AB409" s="15"/>
      <c r="AC409" s="17"/>
      <c r="AD409" s="18"/>
      <c r="AE409" s="310"/>
      <c r="AF409" s="28" t="s">
        <v>0</v>
      </c>
    </row>
    <row r="410" spans="1:32" s="11" customFormat="1" ht="12.75" customHeight="1" x14ac:dyDescent="0.2">
      <c r="A410" s="107"/>
      <c r="B410" s="52"/>
      <c r="C410" s="1043"/>
      <c r="D410" s="20" t="s">
        <v>7244</v>
      </c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">
        <v>0</v>
      </c>
    </row>
    <row r="411" spans="1:32" s="11" customFormat="1" ht="12.75" customHeight="1" x14ac:dyDescent="0.2">
      <c r="A411" s="107"/>
      <c r="B411" s="52"/>
      <c r="C411" s="1046" t="s">
        <v>1</v>
      </c>
      <c r="D411" s="25" t="s">
        <v>9912</v>
      </c>
      <c r="E411" s="26"/>
      <c r="F411" s="26"/>
      <c r="G411" s="111"/>
      <c r="H411" s="25" t="s">
        <v>6555</v>
      </c>
      <c r="I411" s="27">
        <v>4</v>
      </c>
      <c r="J411" s="28" t="s">
        <v>503</v>
      </c>
      <c r="K411" s="110" t="s">
        <v>181</v>
      </c>
      <c r="L411" s="25" t="s">
        <v>6555</v>
      </c>
      <c r="M411" s="28">
        <v>4</v>
      </c>
      <c r="N411" s="28" t="s">
        <v>503</v>
      </c>
      <c r="O411" s="110" t="s">
        <v>181</v>
      </c>
      <c r="P411" s="25" t="s">
        <v>6555</v>
      </c>
      <c r="Q411" s="27">
        <v>4</v>
      </c>
      <c r="R411" s="28" t="s">
        <v>503</v>
      </c>
      <c r="S411" s="110" t="s">
        <v>181</v>
      </c>
      <c r="T411" s="25" t="s">
        <v>6555</v>
      </c>
      <c r="U411" s="28">
        <v>4</v>
      </c>
      <c r="V411" s="28" t="s">
        <v>503</v>
      </c>
      <c r="W411" s="110" t="s">
        <v>181</v>
      </c>
      <c r="X411" s="25" t="s">
        <v>6555</v>
      </c>
      <c r="Y411" s="28">
        <v>4</v>
      </c>
      <c r="Z411" s="28" t="s">
        <v>503</v>
      </c>
      <c r="AA411" s="110" t="s">
        <v>181</v>
      </c>
      <c r="AB411" s="25"/>
      <c r="AC411" s="27"/>
      <c r="AD411" s="28"/>
      <c r="AE411" s="312"/>
      <c r="AF411" s="28" t="s">
        <v>1</v>
      </c>
    </row>
    <row r="412" spans="1:32" s="11" customFormat="1" ht="12.75" customHeight="1" x14ac:dyDescent="0.2">
      <c r="A412" s="107"/>
      <c r="B412" s="52"/>
      <c r="C412" s="1046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313"/>
      <c r="AF412" s="28" t="s">
        <v>547</v>
      </c>
    </row>
    <row r="413" spans="1:32" s="11" customFormat="1" ht="12.75" customHeight="1" x14ac:dyDescent="0.2">
      <c r="A413" s="105">
        <v>3</v>
      </c>
      <c r="B413" s="51" t="s">
        <v>8301</v>
      </c>
      <c r="C413" s="1042" t="s">
        <v>0</v>
      </c>
      <c r="D413" s="15" t="s">
        <v>9912</v>
      </c>
      <c r="E413" s="16"/>
      <c r="F413" s="16"/>
      <c r="G413" s="115"/>
      <c r="H413" s="15" t="s">
        <v>9912</v>
      </c>
      <c r="I413" s="17"/>
      <c r="J413" s="18"/>
      <c r="K413" s="114"/>
      <c r="L413" s="18" t="s">
        <v>9912</v>
      </c>
      <c r="M413" s="18"/>
      <c r="N413" s="18"/>
      <c r="O413" s="114"/>
      <c r="P413" s="15" t="s">
        <v>9912</v>
      </c>
      <c r="Q413" s="17"/>
      <c r="R413" s="18"/>
      <c r="S413" s="114"/>
      <c r="T413" s="15" t="s">
        <v>9912</v>
      </c>
      <c r="U413" s="18"/>
      <c r="V413" s="18"/>
      <c r="W413" s="114"/>
      <c r="X413" s="15" t="s">
        <v>9912</v>
      </c>
      <c r="Y413" s="18"/>
      <c r="Z413" s="18"/>
      <c r="AA413" s="114"/>
      <c r="AB413" s="15"/>
      <c r="AC413" s="17"/>
      <c r="AD413" s="18"/>
      <c r="AE413" s="310"/>
      <c r="AF413" s="28" t="s">
        <v>0</v>
      </c>
    </row>
    <row r="414" spans="1:32" s="11" customFormat="1" ht="12.75" customHeight="1" x14ac:dyDescent="0.2">
      <c r="A414" s="107"/>
      <c r="B414" s="52"/>
      <c r="C414" s="1043"/>
      <c r="D414" s="20" t="s">
        <v>7244</v>
      </c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4"/>
      <c r="S414" s="112"/>
      <c r="T414" s="20"/>
      <c r="U414" s="24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">
        <v>0</v>
      </c>
    </row>
    <row r="415" spans="1:32" s="11" customFormat="1" ht="12.75" customHeight="1" x14ac:dyDescent="0.2">
      <c r="A415" s="107"/>
      <c r="B415" s="52"/>
      <c r="C415" s="1046" t="s">
        <v>1</v>
      </c>
      <c r="D415" s="25" t="s">
        <v>9912</v>
      </c>
      <c r="E415" s="26"/>
      <c r="F415" s="26"/>
      <c r="G415" s="111"/>
      <c r="H415" s="25" t="s">
        <v>6552</v>
      </c>
      <c r="I415" s="27">
        <v>4</v>
      </c>
      <c r="J415" s="28" t="s">
        <v>242</v>
      </c>
      <c r="K415" s="110" t="s">
        <v>186</v>
      </c>
      <c r="L415" s="25" t="s">
        <v>6552</v>
      </c>
      <c r="M415" s="28">
        <v>4</v>
      </c>
      <c r="N415" s="28" t="s">
        <v>242</v>
      </c>
      <c r="O415" s="110" t="s">
        <v>186</v>
      </c>
      <c r="P415" s="30" t="s">
        <v>6552</v>
      </c>
      <c r="Q415" s="31">
        <v>4</v>
      </c>
      <c r="R415" s="28" t="s">
        <v>242</v>
      </c>
      <c r="S415" s="110" t="s">
        <v>186</v>
      </c>
      <c r="T415" s="25" t="s">
        <v>6552</v>
      </c>
      <c r="U415" s="28">
        <v>4</v>
      </c>
      <c r="V415" s="28" t="s">
        <v>242</v>
      </c>
      <c r="W415" s="110" t="s">
        <v>186</v>
      </c>
      <c r="X415" s="25" t="s">
        <v>6552</v>
      </c>
      <c r="Y415" s="28">
        <v>4</v>
      </c>
      <c r="Z415" s="28" t="s">
        <v>242</v>
      </c>
      <c r="AA415" s="110" t="s">
        <v>186</v>
      </c>
      <c r="AB415" s="25"/>
      <c r="AC415" s="27"/>
      <c r="AD415" s="28"/>
      <c r="AE415" s="312"/>
      <c r="AF415" s="28" t="s">
        <v>1</v>
      </c>
    </row>
    <row r="416" spans="1:32" s="11" customFormat="1" ht="12.75" customHeight="1" x14ac:dyDescent="0.2">
      <c r="A416" s="107"/>
      <c r="B416" s="52"/>
      <c r="C416" s="1046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312"/>
      <c r="AF416" s="28" t="s">
        <v>547</v>
      </c>
    </row>
    <row r="417" spans="1:32" s="11" customFormat="1" ht="12.75" customHeight="1" x14ac:dyDescent="0.2">
      <c r="A417" s="105">
        <v>4</v>
      </c>
      <c r="B417" s="51" t="s">
        <v>8322</v>
      </c>
      <c r="C417" s="1042" t="s">
        <v>0</v>
      </c>
      <c r="D417" s="15"/>
      <c r="E417" s="16"/>
      <c r="F417" s="16"/>
      <c r="G417" s="115"/>
      <c r="H417" s="15" t="s">
        <v>7237</v>
      </c>
      <c r="I417" s="17">
        <v>4</v>
      </c>
      <c r="J417" s="18" t="s">
        <v>503</v>
      </c>
      <c r="K417" s="114" t="s">
        <v>181</v>
      </c>
      <c r="L417" s="15" t="s">
        <v>7082</v>
      </c>
      <c r="M417" s="18">
        <v>4</v>
      </c>
      <c r="N417" s="509" t="s">
        <v>459</v>
      </c>
      <c r="O417" s="114" t="s">
        <v>198</v>
      </c>
      <c r="P417" s="34" t="s">
        <v>7237</v>
      </c>
      <c r="Q417" s="35">
        <v>4</v>
      </c>
      <c r="R417" s="36" t="s">
        <v>503</v>
      </c>
      <c r="S417" s="114" t="s">
        <v>181</v>
      </c>
      <c r="T417" s="15" t="s">
        <v>7237</v>
      </c>
      <c r="U417" s="18">
        <v>4</v>
      </c>
      <c r="V417" s="18" t="s">
        <v>503</v>
      </c>
      <c r="W417" s="114" t="s">
        <v>181</v>
      </c>
      <c r="X417" s="18" t="s">
        <v>7237</v>
      </c>
      <c r="Y417" s="18">
        <v>4</v>
      </c>
      <c r="Z417" s="18" t="s">
        <v>503</v>
      </c>
      <c r="AA417" s="114" t="s">
        <v>181</v>
      </c>
      <c r="AB417" s="15"/>
      <c r="AC417" s="17"/>
      <c r="AD417" s="18"/>
      <c r="AE417" s="310"/>
      <c r="AF417" s="28" t="s">
        <v>0</v>
      </c>
    </row>
    <row r="418" spans="1:32" s="11" customFormat="1" ht="12.75" customHeight="1" x14ac:dyDescent="0.2">
      <c r="A418" s="107"/>
      <c r="B418" s="52"/>
      <c r="C418" s="104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">
        <v>0</v>
      </c>
    </row>
    <row r="419" spans="1:32" s="11" customFormat="1" ht="12.75" customHeight="1" x14ac:dyDescent="0.2">
      <c r="A419" s="107"/>
      <c r="B419" s="52"/>
      <c r="C419" s="1046" t="s">
        <v>1</v>
      </c>
      <c r="D419" s="25" t="s">
        <v>7237</v>
      </c>
      <c r="E419" s="26">
        <v>4</v>
      </c>
      <c r="F419" s="26" t="s">
        <v>503</v>
      </c>
      <c r="G419" s="111" t="s">
        <v>181</v>
      </c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  <c r="AF419" s="28" t="s">
        <v>1</v>
      </c>
    </row>
    <row r="420" spans="1:32" s="11" customFormat="1" ht="12.75" customHeight="1" x14ac:dyDescent="0.2">
      <c r="A420" s="107"/>
      <c r="B420" s="52"/>
      <c r="C420" s="1046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  <c r="AF420" s="28" t="s">
        <v>547</v>
      </c>
    </row>
    <row r="421" spans="1:32" s="11" customFormat="1" ht="12.75" customHeight="1" x14ac:dyDescent="0.2">
      <c r="A421" s="105">
        <v>5</v>
      </c>
      <c r="B421" s="51" t="s">
        <v>9866</v>
      </c>
      <c r="C421" s="1042" t="s">
        <v>0</v>
      </c>
      <c r="D421" s="15" t="s">
        <v>6559</v>
      </c>
      <c r="E421" s="16">
        <v>4</v>
      </c>
      <c r="F421" s="16" t="s">
        <v>246</v>
      </c>
      <c r="G421" s="115" t="s">
        <v>152</v>
      </c>
      <c r="H421" s="15" t="s">
        <v>9912</v>
      </c>
      <c r="I421" s="17"/>
      <c r="J421" s="18"/>
      <c r="K421" s="114"/>
      <c r="L421" s="15" t="s">
        <v>6559</v>
      </c>
      <c r="M421" s="18">
        <v>4</v>
      </c>
      <c r="N421" s="18" t="s">
        <v>246</v>
      </c>
      <c r="O421" s="114" t="s">
        <v>152</v>
      </c>
      <c r="P421" s="34" t="s">
        <v>4580</v>
      </c>
      <c r="Q421" s="35">
        <v>4</v>
      </c>
      <c r="R421" s="507" t="s">
        <v>400</v>
      </c>
      <c r="S421" s="114" t="s">
        <v>604</v>
      </c>
      <c r="T421" s="15" t="s">
        <v>6559</v>
      </c>
      <c r="U421" s="18">
        <v>4</v>
      </c>
      <c r="V421" s="18" t="s">
        <v>246</v>
      </c>
      <c r="W421" s="114" t="s">
        <v>152</v>
      </c>
      <c r="X421" s="18" t="s">
        <v>9912</v>
      </c>
      <c r="Y421" s="18"/>
      <c r="Z421" s="18"/>
      <c r="AA421" s="114"/>
      <c r="AB421" s="15"/>
      <c r="AC421" s="17"/>
      <c r="AD421" s="18"/>
      <c r="AE421" s="310"/>
      <c r="AF421" s="28" t="s">
        <v>0</v>
      </c>
    </row>
    <row r="422" spans="1:32" s="11" customFormat="1" ht="12.75" customHeight="1" x14ac:dyDescent="0.2">
      <c r="A422" s="107"/>
      <c r="B422" s="52"/>
      <c r="C422" s="1043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">
        <v>0</v>
      </c>
    </row>
    <row r="423" spans="1:32" s="11" customFormat="1" ht="12.75" customHeight="1" x14ac:dyDescent="0.2">
      <c r="A423" s="107"/>
      <c r="B423" s="52"/>
      <c r="C423" s="1046" t="s">
        <v>1</v>
      </c>
      <c r="D423" s="25" t="s">
        <v>9912</v>
      </c>
      <c r="E423" s="26"/>
      <c r="F423" s="26"/>
      <c r="G423" s="111"/>
      <c r="H423" s="25" t="s">
        <v>9912</v>
      </c>
      <c r="I423" s="27"/>
      <c r="J423" s="28"/>
      <c r="K423" s="110"/>
      <c r="L423" s="25" t="s">
        <v>9912</v>
      </c>
      <c r="M423" s="28"/>
      <c r="N423" s="28"/>
      <c r="O423" s="110"/>
      <c r="P423" s="25" t="s">
        <v>9912</v>
      </c>
      <c r="Q423" s="27"/>
      <c r="R423" s="28"/>
      <c r="S423" s="110"/>
      <c r="T423" s="25" t="s">
        <v>9912</v>
      </c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">
        <v>1</v>
      </c>
    </row>
    <row r="424" spans="1:32" s="11" customFormat="1" ht="12.75" customHeight="1" x14ac:dyDescent="0.2">
      <c r="A424" s="107"/>
      <c r="B424" s="52"/>
      <c r="C424" s="1046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">
        <v>547</v>
      </c>
    </row>
    <row r="425" spans="1:32" s="11" customFormat="1" ht="12.75" customHeight="1" x14ac:dyDescent="0.2">
      <c r="A425" s="105">
        <v>6</v>
      </c>
      <c r="B425" s="51" t="s">
        <v>9867</v>
      </c>
      <c r="C425" s="1042" t="s">
        <v>0</v>
      </c>
      <c r="D425" s="15" t="s">
        <v>9912</v>
      </c>
      <c r="E425" s="16"/>
      <c r="F425" s="16"/>
      <c r="G425" s="115"/>
      <c r="H425" s="15" t="s">
        <v>9912</v>
      </c>
      <c r="I425" s="17"/>
      <c r="J425" s="18"/>
      <c r="K425" s="114"/>
      <c r="L425" s="18" t="s">
        <v>9912</v>
      </c>
      <c r="M425" s="18"/>
      <c r="N425" s="18"/>
      <c r="O425" s="114"/>
      <c r="P425" s="15" t="s">
        <v>9912</v>
      </c>
      <c r="Q425" s="17"/>
      <c r="R425" s="18"/>
      <c r="S425" s="114"/>
      <c r="T425" s="15" t="s">
        <v>9912</v>
      </c>
      <c r="U425" s="18"/>
      <c r="V425" s="18"/>
      <c r="W425" s="114"/>
      <c r="X425" s="15" t="s">
        <v>9912</v>
      </c>
      <c r="Y425" s="18"/>
      <c r="Z425" s="18"/>
      <c r="AA425" s="114"/>
      <c r="AB425" s="15"/>
      <c r="AC425" s="17"/>
      <c r="AD425" s="18"/>
      <c r="AE425" s="310"/>
      <c r="AF425" s="28" t="s">
        <v>0</v>
      </c>
    </row>
    <row r="426" spans="1:32" s="11" customFormat="1" ht="12.75" customHeight="1" x14ac:dyDescent="0.2">
      <c r="A426" s="107"/>
      <c r="B426" s="52"/>
      <c r="C426" s="1043"/>
      <c r="D426" s="20" t="s">
        <v>7244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4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">
        <v>0</v>
      </c>
    </row>
    <row r="427" spans="1:32" s="11" customFormat="1" ht="12.75" customHeight="1" x14ac:dyDescent="0.2">
      <c r="A427" s="107"/>
      <c r="B427" s="52"/>
      <c r="C427" s="1046" t="s">
        <v>1</v>
      </c>
      <c r="D427" s="25" t="s">
        <v>9912</v>
      </c>
      <c r="E427" s="26"/>
      <c r="F427" s="26"/>
      <c r="G427" s="111"/>
      <c r="H427" s="25" t="s">
        <v>6559</v>
      </c>
      <c r="I427" s="27">
        <v>4</v>
      </c>
      <c r="J427" s="28" t="s">
        <v>232</v>
      </c>
      <c r="K427" s="110" t="s">
        <v>173</v>
      </c>
      <c r="L427" s="25" t="s">
        <v>6559</v>
      </c>
      <c r="M427" s="28">
        <v>4</v>
      </c>
      <c r="N427" s="28" t="s">
        <v>232</v>
      </c>
      <c r="O427" s="110" t="s">
        <v>173</v>
      </c>
      <c r="P427" s="30" t="s">
        <v>4580</v>
      </c>
      <c r="Q427" s="31">
        <v>4</v>
      </c>
      <c r="R427" s="508" t="s">
        <v>400</v>
      </c>
      <c r="S427" s="110" t="s">
        <v>604</v>
      </c>
      <c r="T427" s="25" t="s">
        <v>6559</v>
      </c>
      <c r="U427" s="28">
        <v>4</v>
      </c>
      <c r="V427" s="28" t="s">
        <v>232</v>
      </c>
      <c r="W427" s="110" t="s">
        <v>173</v>
      </c>
      <c r="X427" s="25"/>
      <c r="Y427" s="28"/>
      <c r="Z427" s="28"/>
      <c r="AA427" s="110"/>
      <c r="AB427" s="25"/>
      <c r="AC427" s="27"/>
      <c r="AD427" s="28"/>
      <c r="AE427" s="312"/>
      <c r="AF427" s="28" t="s">
        <v>1</v>
      </c>
    </row>
    <row r="428" spans="1:32" s="11" customFormat="1" ht="12.75" customHeight="1" x14ac:dyDescent="0.2">
      <c r="A428" s="107"/>
      <c r="B428" s="52"/>
      <c r="C428" s="1046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7"/>
      <c r="V428" s="27"/>
      <c r="W428" s="110"/>
      <c r="X428" s="25"/>
      <c r="Y428" s="33"/>
      <c r="Z428" s="33"/>
      <c r="AA428" s="116"/>
      <c r="AB428" s="25"/>
      <c r="AC428" s="27"/>
      <c r="AD428" s="28"/>
      <c r="AE428" s="312"/>
      <c r="AF428" s="28" t="s">
        <v>547</v>
      </c>
    </row>
    <row r="429" spans="1:32" s="11" customFormat="1" ht="12.75" customHeight="1" x14ac:dyDescent="0.2">
      <c r="A429" s="105">
        <v>7</v>
      </c>
      <c r="B429" s="51" t="s">
        <v>9887</v>
      </c>
      <c r="C429" s="1042" t="s">
        <v>0</v>
      </c>
      <c r="D429" s="15" t="s">
        <v>6531</v>
      </c>
      <c r="E429" s="16">
        <v>4</v>
      </c>
      <c r="F429" s="538" t="s">
        <v>499</v>
      </c>
      <c r="G429" s="115" t="s">
        <v>170</v>
      </c>
      <c r="H429" s="15" t="s">
        <v>4580</v>
      </c>
      <c r="I429" s="17">
        <v>4</v>
      </c>
      <c r="J429" s="509" t="s">
        <v>459</v>
      </c>
      <c r="K429" s="114" t="s">
        <v>198</v>
      </c>
      <c r="L429" s="18" t="s">
        <v>5473</v>
      </c>
      <c r="M429" s="18">
        <v>4</v>
      </c>
      <c r="N429" s="509" t="s">
        <v>401</v>
      </c>
      <c r="O429" s="114" t="s">
        <v>213</v>
      </c>
      <c r="P429" s="15" t="s">
        <v>5473</v>
      </c>
      <c r="Q429" s="17">
        <v>4</v>
      </c>
      <c r="R429" s="509" t="s">
        <v>401</v>
      </c>
      <c r="S429" s="114" t="s">
        <v>213</v>
      </c>
      <c r="T429" s="15" t="s">
        <v>4583</v>
      </c>
      <c r="U429" s="17">
        <v>4</v>
      </c>
      <c r="V429" s="509" t="s">
        <v>443</v>
      </c>
      <c r="W429" s="114" t="s">
        <v>332</v>
      </c>
      <c r="X429" s="15"/>
      <c r="Y429" s="18"/>
      <c r="Z429" s="18"/>
      <c r="AA429" s="114"/>
      <c r="AB429" s="15"/>
      <c r="AC429" s="17"/>
      <c r="AD429" s="18"/>
      <c r="AE429" s="310"/>
      <c r="AF429" s="28" t="s">
        <v>0</v>
      </c>
    </row>
    <row r="430" spans="1:32" s="11" customFormat="1" ht="12.75" customHeight="1" x14ac:dyDescent="0.2">
      <c r="A430" s="107"/>
      <c r="B430" s="52"/>
      <c r="C430" s="1043"/>
      <c r="D430" s="20" t="s">
        <v>7244</v>
      </c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 t="s">
        <v>6541</v>
      </c>
      <c r="Q430" s="24"/>
      <c r="R430" s="24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">
        <v>0</v>
      </c>
    </row>
    <row r="431" spans="1:32" s="11" customFormat="1" ht="12.75" customHeight="1" x14ac:dyDescent="0.2">
      <c r="A431" s="107"/>
      <c r="B431" s="52"/>
      <c r="C431" s="1046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">
        <v>1</v>
      </c>
    </row>
    <row r="432" spans="1:32" s="11" customFormat="1" ht="12.75" customHeight="1" x14ac:dyDescent="0.2">
      <c r="A432" s="107"/>
      <c r="B432" s="52"/>
      <c r="C432" s="1046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">
        <v>547</v>
      </c>
    </row>
    <row r="433" spans="1:32" s="11" customFormat="1" ht="12.75" customHeight="1" x14ac:dyDescent="0.2">
      <c r="A433" s="105">
        <v>1</v>
      </c>
      <c r="B433" s="51" t="s">
        <v>9979</v>
      </c>
      <c r="C433" s="1042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 t="s">
        <v>7138</v>
      </c>
      <c r="Y433" s="18">
        <v>4</v>
      </c>
      <c r="Z433" s="18"/>
      <c r="AA433" s="114" t="s">
        <v>9988</v>
      </c>
      <c r="AB433" s="15"/>
      <c r="AC433" s="17"/>
      <c r="AD433" s="18"/>
      <c r="AE433" s="310"/>
      <c r="AF433" s="28" t="s">
        <v>0</v>
      </c>
    </row>
    <row r="434" spans="1:32" s="11" customFormat="1" ht="12.75" customHeight="1" x14ac:dyDescent="0.2">
      <c r="A434" s="107"/>
      <c r="B434" s="52" t="s">
        <v>412</v>
      </c>
      <c r="C434" s="1043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">
        <v>0</v>
      </c>
    </row>
    <row r="435" spans="1:32" s="11" customFormat="1" ht="12.75" customHeight="1" x14ac:dyDescent="0.2">
      <c r="A435" s="107"/>
      <c r="B435" s="52"/>
      <c r="C435" s="1046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 t="s">
        <v>7138</v>
      </c>
      <c r="Q435" s="27">
        <v>4</v>
      </c>
      <c r="R435" s="28"/>
      <c r="S435" s="110" t="s">
        <v>9988</v>
      </c>
      <c r="T435" s="25" t="s">
        <v>7138</v>
      </c>
      <c r="U435" s="28">
        <v>4</v>
      </c>
      <c r="V435" s="28"/>
      <c r="W435" s="110" t="s">
        <v>9988</v>
      </c>
      <c r="X435" s="25" t="s">
        <v>7138</v>
      </c>
      <c r="Y435" s="28">
        <v>4</v>
      </c>
      <c r="Z435" s="28"/>
      <c r="AA435" s="110" t="s">
        <v>9988</v>
      </c>
      <c r="AB435" s="25"/>
      <c r="AC435" s="27"/>
      <c r="AD435" s="28"/>
      <c r="AE435" s="312"/>
      <c r="AF435" s="28" t="s">
        <v>1</v>
      </c>
    </row>
    <row r="436" spans="1:32" s="11" customFormat="1" ht="12.75" customHeight="1" x14ac:dyDescent="0.2">
      <c r="A436" s="107"/>
      <c r="B436" s="52"/>
      <c r="C436" s="1046" t="s">
        <v>547</v>
      </c>
      <c r="D436" s="40" t="s">
        <v>6551</v>
      </c>
      <c r="E436" s="41">
        <v>4</v>
      </c>
      <c r="F436" s="42"/>
      <c r="G436" s="108" t="s">
        <v>184</v>
      </c>
      <c r="H436" s="40" t="s">
        <v>6551</v>
      </c>
      <c r="I436" s="42">
        <v>4</v>
      </c>
      <c r="J436" s="42"/>
      <c r="K436" s="108" t="s">
        <v>184</v>
      </c>
      <c r="L436" s="40" t="s">
        <v>6551</v>
      </c>
      <c r="M436" s="42">
        <v>4</v>
      </c>
      <c r="N436" s="42"/>
      <c r="O436" s="108" t="s">
        <v>184</v>
      </c>
      <c r="P436" s="40" t="s">
        <v>6551</v>
      </c>
      <c r="Q436" s="41">
        <v>4</v>
      </c>
      <c r="R436" s="42"/>
      <c r="S436" s="108" t="s">
        <v>184</v>
      </c>
      <c r="T436" s="40" t="s">
        <v>6551</v>
      </c>
      <c r="U436" s="42">
        <v>4</v>
      </c>
      <c r="V436" s="42"/>
      <c r="W436" s="108" t="s">
        <v>184</v>
      </c>
      <c r="X436" s="40"/>
      <c r="Y436" s="43"/>
      <c r="Z436" s="43"/>
      <c r="AA436" s="109"/>
      <c r="AB436" s="40"/>
      <c r="AC436" s="41"/>
      <c r="AD436" s="42"/>
      <c r="AE436" s="313"/>
      <c r="AF436" s="28" t="s">
        <v>547</v>
      </c>
    </row>
    <row r="437" spans="1:32" s="11" customFormat="1" ht="12.75" customHeight="1" x14ac:dyDescent="0.2">
      <c r="A437" s="105">
        <v>3</v>
      </c>
      <c r="B437" s="51" t="s">
        <v>10113</v>
      </c>
      <c r="C437" s="1042" t="s">
        <v>0</v>
      </c>
      <c r="D437" s="15" t="s">
        <v>7111</v>
      </c>
      <c r="E437" s="16"/>
      <c r="F437" s="16"/>
      <c r="G437" s="115"/>
      <c r="H437" s="15" t="s">
        <v>7111</v>
      </c>
      <c r="I437" s="17"/>
      <c r="J437" s="18"/>
      <c r="K437" s="114"/>
      <c r="L437" s="15" t="s">
        <v>7111</v>
      </c>
      <c r="M437" s="18"/>
      <c r="N437" s="18"/>
      <c r="O437" s="114"/>
      <c r="P437" s="34" t="s">
        <v>7111</v>
      </c>
      <c r="Q437" s="35"/>
      <c r="R437" s="36"/>
      <c r="S437" s="114"/>
      <c r="T437" s="15" t="s">
        <v>7111</v>
      </c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310"/>
      <c r="AF437" s="28" t="s">
        <v>0</v>
      </c>
    </row>
    <row r="438" spans="1:32" s="11" customFormat="1" ht="12.75" customHeight="1" x14ac:dyDescent="0.2">
      <c r="A438" s="107"/>
      <c r="B438" s="52" t="s">
        <v>412</v>
      </c>
      <c r="C438" s="1043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">
        <v>0</v>
      </c>
    </row>
    <row r="439" spans="1:32" s="11" customFormat="1" ht="12.75" customHeight="1" x14ac:dyDescent="0.2">
      <c r="A439" s="107"/>
      <c r="B439" s="52"/>
      <c r="C439" s="1046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312"/>
      <c r="AF439" s="28" t="s">
        <v>1</v>
      </c>
    </row>
    <row r="440" spans="1:32" s="11" customFormat="1" ht="12.75" customHeight="1" x14ac:dyDescent="0.2">
      <c r="A440" s="107"/>
      <c r="B440" s="52"/>
      <c r="C440" s="1046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">
        <v>547</v>
      </c>
    </row>
    <row r="441" spans="1:32" s="11" customFormat="1" ht="12.75" customHeight="1" x14ac:dyDescent="0.2">
      <c r="A441" s="105">
        <v>5</v>
      </c>
      <c r="B441" s="51" t="s">
        <v>7079</v>
      </c>
      <c r="C441" s="1042" t="s">
        <v>0</v>
      </c>
      <c r="D441" s="15" t="s">
        <v>10158</v>
      </c>
      <c r="E441" s="16"/>
      <c r="F441" s="16"/>
      <c r="G441" s="115"/>
      <c r="H441" s="15" t="s">
        <v>10158</v>
      </c>
      <c r="I441" s="17"/>
      <c r="J441" s="18"/>
      <c r="K441" s="114"/>
      <c r="L441" s="18" t="s">
        <v>10158</v>
      </c>
      <c r="M441" s="18"/>
      <c r="N441" s="18"/>
      <c r="O441" s="114"/>
      <c r="P441" s="15" t="s">
        <v>10158</v>
      </c>
      <c r="Q441" s="17"/>
      <c r="R441" s="18"/>
      <c r="S441" s="114"/>
      <c r="T441" s="15" t="s">
        <v>10158</v>
      </c>
      <c r="U441" s="18"/>
      <c r="V441" s="18"/>
      <c r="W441" s="114"/>
      <c r="X441" s="15"/>
      <c r="Y441" s="18"/>
      <c r="Z441" s="18"/>
      <c r="AA441" s="114"/>
      <c r="AB441" s="15"/>
      <c r="AC441" s="17"/>
      <c r="AD441" s="18"/>
      <c r="AE441" s="310"/>
      <c r="AF441" s="28" t="s">
        <v>0</v>
      </c>
    </row>
    <row r="442" spans="1:32" s="11" customFormat="1" ht="12.75" customHeight="1" x14ac:dyDescent="0.2">
      <c r="A442" s="107"/>
      <c r="B442" s="52" t="s">
        <v>412</v>
      </c>
      <c r="C442" s="104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  <c r="AF442" s="28" t="s">
        <v>0</v>
      </c>
    </row>
    <row r="443" spans="1:32" s="11" customFormat="1" ht="12.75" customHeight="1" x14ac:dyDescent="0.2">
      <c r="A443" s="107"/>
      <c r="B443" s="52"/>
      <c r="C443" s="1046" t="s">
        <v>547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  <c r="AF443" s="28" t="s">
        <v>1</v>
      </c>
    </row>
    <row r="444" spans="1:32" s="11" customFormat="1" ht="12.75" customHeight="1" x14ac:dyDescent="0.2">
      <c r="A444" s="107"/>
      <c r="B444" s="52"/>
      <c r="C444" s="1046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">
        <v>547</v>
      </c>
    </row>
    <row r="445" spans="1:32" s="11" customFormat="1" ht="12.75" customHeight="1" x14ac:dyDescent="0.2">
      <c r="A445" s="105">
        <v>6</v>
      </c>
      <c r="B445" s="51" t="s">
        <v>8339</v>
      </c>
      <c r="C445" s="1042" t="s">
        <v>0</v>
      </c>
      <c r="D445" s="15" t="s">
        <v>6551</v>
      </c>
      <c r="E445" s="16">
        <v>4</v>
      </c>
      <c r="F445" s="16"/>
      <c r="G445" s="115" t="s">
        <v>177</v>
      </c>
      <c r="H445" s="15" t="s">
        <v>6551</v>
      </c>
      <c r="I445" s="17">
        <v>4</v>
      </c>
      <c r="J445" s="18"/>
      <c r="K445" s="114" t="s">
        <v>177</v>
      </c>
      <c r="L445" s="15" t="s">
        <v>6551</v>
      </c>
      <c r="M445" s="18">
        <v>4</v>
      </c>
      <c r="N445" s="18"/>
      <c r="O445" s="114" t="s">
        <v>177</v>
      </c>
      <c r="P445" s="34" t="s">
        <v>6551</v>
      </c>
      <c r="Q445" s="35">
        <v>4</v>
      </c>
      <c r="R445" s="36"/>
      <c r="S445" s="114" t="s">
        <v>177</v>
      </c>
      <c r="T445" s="15" t="s">
        <v>6551</v>
      </c>
      <c r="U445" s="18">
        <v>4</v>
      </c>
      <c r="V445" s="18"/>
      <c r="W445" s="114" t="s">
        <v>177</v>
      </c>
      <c r="X445" s="18"/>
      <c r="Y445" s="18"/>
      <c r="Z445" s="18"/>
      <c r="AA445" s="114"/>
      <c r="AB445" s="15"/>
      <c r="AC445" s="17"/>
      <c r="AD445" s="18"/>
      <c r="AE445" s="310"/>
      <c r="AF445" s="28" t="s">
        <v>0</v>
      </c>
    </row>
    <row r="446" spans="1:32" s="11" customFormat="1" ht="12.75" customHeight="1" x14ac:dyDescent="0.2">
      <c r="A446" s="107"/>
      <c r="B446" s="52" t="s">
        <v>412</v>
      </c>
      <c r="C446" s="1043"/>
      <c r="D446" s="20" t="s">
        <v>10139</v>
      </c>
      <c r="E446" s="21"/>
      <c r="F446" s="21"/>
      <c r="G446" s="113"/>
      <c r="H446" s="20" t="s">
        <v>10139</v>
      </c>
      <c r="I446" s="22"/>
      <c r="J446" s="22"/>
      <c r="K446" s="112"/>
      <c r="L446" s="20" t="s">
        <v>10139</v>
      </c>
      <c r="M446" s="22"/>
      <c r="N446" s="22"/>
      <c r="O446" s="112"/>
      <c r="P446" s="37" t="s">
        <v>10139</v>
      </c>
      <c r="Q446" s="38"/>
      <c r="R446" s="39"/>
      <c r="S446" s="112"/>
      <c r="T446" s="20" t="s">
        <v>10139</v>
      </c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">
        <v>0</v>
      </c>
    </row>
    <row r="447" spans="1:32" s="11" customFormat="1" ht="12.75" customHeight="1" x14ac:dyDescent="0.2">
      <c r="A447" s="107"/>
      <c r="B447" s="52"/>
      <c r="C447" s="1046" t="s">
        <v>1</v>
      </c>
      <c r="D447" s="25" t="s">
        <v>6551</v>
      </c>
      <c r="E447" s="26">
        <v>4</v>
      </c>
      <c r="F447" s="26"/>
      <c r="G447" s="111" t="s">
        <v>177</v>
      </c>
      <c r="H447" s="25" t="s">
        <v>6551</v>
      </c>
      <c r="I447" s="27">
        <v>4</v>
      </c>
      <c r="J447" s="28"/>
      <c r="K447" s="110" t="s">
        <v>177</v>
      </c>
      <c r="L447" s="25" t="s">
        <v>6551</v>
      </c>
      <c r="M447" s="28">
        <v>4</v>
      </c>
      <c r="N447" s="28"/>
      <c r="O447" s="110" t="s">
        <v>177</v>
      </c>
      <c r="P447" s="25" t="s">
        <v>6551</v>
      </c>
      <c r="Q447" s="27">
        <v>4</v>
      </c>
      <c r="R447" s="28"/>
      <c r="S447" s="110" t="s">
        <v>177</v>
      </c>
      <c r="T447" s="25" t="s">
        <v>6551</v>
      </c>
      <c r="U447" s="28">
        <v>4</v>
      </c>
      <c r="V447" s="28"/>
      <c r="W447" s="110" t="s">
        <v>177</v>
      </c>
      <c r="X447" s="25"/>
      <c r="Y447" s="28"/>
      <c r="Z447" s="28"/>
      <c r="AA447" s="110"/>
      <c r="AB447" s="25"/>
      <c r="AC447" s="27"/>
      <c r="AD447" s="28"/>
      <c r="AE447" s="312"/>
      <c r="AF447" s="28" t="s">
        <v>1</v>
      </c>
    </row>
    <row r="448" spans="1:32" s="11" customFormat="1" ht="12.75" customHeight="1" x14ac:dyDescent="0.2">
      <c r="A448" s="107"/>
      <c r="B448" s="52"/>
      <c r="C448" s="1046"/>
      <c r="D448" s="40" t="s">
        <v>10139</v>
      </c>
      <c r="E448" s="41"/>
      <c r="F448" s="42"/>
      <c r="G448" s="108"/>
      <c r="H448" s="40" t="s">
        <v>10139</v>
      </c>
      <c r="I448" s="42"/>
      <c r="J448" s="42"/>
      <c r="K448" s="108"/>
      <c r="L448" s="40" t="s">
        <v>10139</v>
      </c>
      <c r="M448" s="42"/>
      <c r="N448" s="42"/>
      <c r="O448" s="108"/>
      <c r="P448" s="40" t="s">
        <v>10139</v>
      </c>
      <c r="Q448" s="41"/>
      <c r="R448" s="42"/>
      <c r="S448" s="108"/>
      <c r="T448" s="40" t="s">
        <v>10139</v>
      </c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">
        <v>547</v>
      </c>
    </row>
    <row r="449" spans="1:32" s="11" customFormat="1" ht="12.75" customHeight="1" x14ac:dyDescent="0.2">
      <c r="A449" s="105">
        <v>7</v>
      </c>
      <c r="B449" s="51" t="s">
        <v>9950</v>
      </c>
      <c r="C449" s="1042" t="s">
        <v>0</v>
      </c>
      <c r="D449" s="15" t="s">
        <v>6545</v>
      </c>
      <c r="E449" s="16">
        <v>4</v>
      </c>
      <c r="F449" s="16"/>
      <c r="G449" s="115" t="s">
        <v>9988</v>
      </c>
      <c r="H449" s="15" t="s">
        <v>6545</v>
      </c>
      <c r="I449" s="17">
        <v>4</v>
      </c>
      <c r="J449" s="18"/>
      <c r="K449" s="114" t="s">
        <v>9988</v>
      </c>
      <c r="L449" s="15" t="s">
        <v>6545</v>
      </c>
      <c r="M449" s="18">
        <v>4</v>
      </c>
      <c r="N449" s="18"/>
      <c r="O449" s="114" t="s">
        <v>9988</v>
      </c>
      <c r="P449" s="34" t="s">
        <v>6545</v>
      </c>
      <c r="Q449" s="35">
        <v>4</v>
      </c>
      <c r="R449" s="36"/>
      <c r="S449" s="114" t="s">
        <v>9988</v>
      </c>
      <c r="T449" s="15" t="s">
        <v>6545</v>
      </c>
      <c r="U449" s="18">
        <v>4</v>
      </c>
      <c r="V449" s="18"/>
      <c r="W449" s="114" t="s">
        <v>9988</v>
      </c>
      <c r="X449" s="18"/>
      <c r="Y449" s="18"/>
      <c r="Z449" s="18"/>
      <c r="AA449" s="114"/>
      <c r="AB449" s="15"/>
      <c r="AC449" s="17"/>
      <c r="AD449" s="18"/>
      <c r="AE449" s="310"/>
      <c r="AF449" s="28" t="s">
        <v>0</v>
      </c>
    </row>
    <row r="450" spans="1:32" s="11" customFormat="1" ht="12.75" customHeight="1" x14ac:dyDescent="0.2">
      <c r="A450" s="107"/>
      <c r="B450" s="52" t="s">
        <v>412</v>
      </c>
      <c r="C450" s="104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">
        <v>0</v>
      </c>
    </row>
    <row r="451" spans="1:32" s="11" customFormat="1" ht="12.75" customHeight="1" x14ac:dyDescent="0.2">
      <c r="A451" s="107"/>
      <c r="B451" s="52"/>
      <c r="C451" s="1046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  <c r="AF451" s="28" t="s">
        <v>1</v>
      </c>
    </row>
    <row r="452" spans="1:32" s="11" customFormat="1" ht="12.75" customHeight="1" x14ac:dyDescent="0.2">
      <c r="A452" s="107"/>
      <c r="B452" s="52"/>
      <c r="C452" s="1046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">
        <v>547</v>
      </c>
    </row>
    <row r="453" spans="1:32" s="11" customFormat="1" ht="12.75" customHeight="1" x14ac:dyDescent="0.2">
      <c r="A453" s="105">
        <v>8</v>
      </c>
      <c r="B453" s="51" t="s">
        <v>9952</v>
      </c>
      <c r="C453" s="1042" t="s">
        <v>0</v>
      </c>
      <c r="D453" s="15" t="s">
        <v>6545</v>
      </c>
      <c r="E453" s="16">
        <v>4</v>
      </c>
      <c r="F453" s="16"/>
      <c r="G453" s="115" t="s">
        <v>184</v>
      </c>
      <c r="H453" s="15" t="s">
        <v>6545</v>
      </c>
      <c r="I453" s="17">
        <v>4</v>
      </c>
      <c r="J453" s="18"/>
      <c r="K453" s="114" t="s">
        <v>184</v>
      </c>
      <c r="L453" s="18" t="s">
        <v>6545</v>
      </c>
      <c r="M453" s="18">
        <v>4</v>
      </c>
      <c r="N453" s="18"/>
      <c r="O453" s="114" t="s">
        <v>184</v>
      </c>
      <c r="P453" s="15" t="s">
        <v>6545</v>
      </c>
      <c r="Q453" s="17">
        <v>4</v>
      </c>
      <c r="R453" s="18"/>
      <c r="S453" s="114" t="s">
        <v>184</v>
      </c>
      <c r="T453" s="15" t="s">
        <v>6545</v>
      </c>
      <c r="U453" s="18">
        <v>4</v>
      </c>
      <c r="V453" s="18"/>
      <c r="W453" s="114" t="s">
        <v>184</v>
      </c>
      <c r="X453" s="15"/>
      <c r="Y453" s="18"/>
      <c r="Z453" s="18"/>
      <c r="AA453" s="114"/>
      <c r="AB453" s="15"/>
      <c r="AC453" s="17"/>
      <c r="AD453" s="18"/>
      <c r="AE453" s="310"/>
      <c r="AF453" s="28" t="s">
        <v>0</v>
      </c>
    </row>
    <row r="454" spans="1:32" s="11" customFormat="1" ht="12.75" customHeight="1" x14ac:dyDescent="0.2">
      <c r="A454" s="107"/>
      <c r="B454" s="52" t="s">
        <v>412</v>
      </c>
      <c r="C454" s="1043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">
        <v>0</v>
      </c>
    </row>
    <row r="455" spans="1:32" s="11" customFormat="1" ht="12.75" customHeight="1" x14ac:dyDescent="0.2">
      <c r="A455" s="107"/>
      <c r="B455" s="52"/>
      <c r="C455" s="1046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  <c r="AF455" s="28" t="s">
        <v>1</v>
      </c>
    </row>
    <row r="456" spans="1:32" s="11" customFormat="1" ht="12.75" customHeight="1" x14ac:dyDescent="0.2">
      <c r="A456" s="107"/>
      <c r="B456" s="52"/>
      <c r="C456" s="1046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">
        <v>547</v>
      </c>
    </row>
    <row r="457" spans="1:32" s="11" customFormat="1" ht="12.75" customHeight="1" x14ac:dyDescent="0.2">
      <c r="A457" s="105">
        <v>9</v>
      </c>
      <c r="B457" s="51" t="s">
        <v>9951</v>
      </c>
      <c r="C457" s="1042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7"/>
      <c r="V457" s="18"/>
      <c r="W457" s="114"/>
      <c r="X457" s="15"/>
      <c r="Y457" s="18"/>
      <c r="Z457" s="18"/>
      <c r="AA457" s="114"/>
      <c r="AB457" s="15" t="s">
        <v>6545</v>
      </c>
      <c r="AC457" s="17">
        <v>4</v>
      </c>
      <c r="AD457" s="18"/>
      <c r="AE457" s="310" t="s">
        <v>9988</v>
      </c>
      <c r="AF457" s="28" t="s">
        <v>0</v>
      </c>
    </row>
    <row r="458" spans="1:32" s="11" customFormat="1" ht="12.75" customHeight="1" x14ac:dyDescent="0.2">
      <c r="A458" s="107"/>
      <c r="B458" s="52" t="s">
        <v>412</v>
      </c>
      <c r="C458" s="1043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">
        <v>0</v>
      </c>
    </row>
    <row r="459" spans="1:32" s="11" customFormat="1" ht="12.75" customHeight="1" x14ac:dyDescent="0.2">
      <c r="A459" s="107"/>
      <c r="B459" s="52"/>
      <c r="C459" s="1046" t="s">
        <v>1</v>
      </c>
      <c r="D459" s="25" t="s">
        <v>6545</v>
      </c>
      <c r="E459" s="26">
        <v>4</v>
      </c>
      <c r="F459" s="26"/>
      <c r="G459" s="111" t="s">
        <v>9988</v>
      </c>
      <c r="H459" s="25" t="s">
        <v>6545</v>
      </c>
      <c r="I459" s="27">
        <v>4</v>
      </c>
      <c r="J459" s="28"/>
      <c r="K459" s="110" t="s">
        <v>9988</v>
      </c>
      <c r="L459" s="25" t="s">
        <v>6545</v>
      </c>
      <c r="M459" s="28">
        <v>4</v>
      </c>
      <c r="N459" s="28"/>
      <c r="O459" s="110" t="s">
        <v>9988</v>
      </c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 t="s">
        <v>6545</v>
      </c>
      <c r="AC459" s="27">
        <v>4</v>
      </c>
      <c r="AD459" s="28"/>
      <c r="AE459" s="312" t="s">
        <v>9988</v>
      </c>
      <c r="AF459" s="28" t="s">
        <v>1</v>
      </c>
    </row>
    <row r="460" spans="1:32" s="11" customFormat="1" ht="12.75" customHeight="1" x14ac:dyDescent="0.2">
      <c r="A460" s="107"/>
      <c r="B460" s="52"/>
      <c r="C460" s="1046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312"/>
      <c r="AF460" s="28" t="s">
        <v>547</v>
      </c>
    </row>
    <row r="461" spans="1:32" s="11" customFormat="1" ht="12.75" customHeight="1" x14ac:dyDescent="0.2">
      <c r="A461" s="105">
        <v>10</v>
      </c>
      <c r="B461" s="51" t="s">
        <v>9953</v>
      </c>
      <c r="C461" s="1042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310"/>
      <c r="AF461" s="28" t="s">
        <v>0</v>
      </c>
    </row>
    <row r="462" spans="1:32" s="11" customFormat="1" ht="12.75" customHeight="1" x14ac:dyDescent="0.2">
      <c r="A462" s="107"/>
      <c r="B462" s="52" t="s">
        <v>412</v>
      </c>
      <c r="C462" s="1043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">
        <v>0</v>
      </c>
    </row>
    <row r="463" spans="1:32" s="11" customFormat="1" ht="12.75" customHeight="1" x14ac:dyDescent="0.2">
      <c r="A463" s="107"/>
      <c r="B463" s="52"/>
      <c r="C463" s="1046" t="s">
        <v>1</v>
      </c>
      <c r="D463" s="25" t="s">
        <v>6545</v>
      </c>
      <c r="E463" s="26">
        <v>4</v>
      </c>
      <c r="F463" s="26"/>
      <c r="G463" s="111" t="s">
        <v>184</v>
      </c>
      <c r="H463" s="25" t="s">
        <v>6545</v>
      </c>
      <c r="I463" s="27">
        <v>4</v>
      </c>
      <c r="J463" s="28"/>
      <c r="K463" s="110" t="s">
        <v>184</v>
      </c>
      <c r="L463" s="25" t="s">
        <v>6545</v>
      </c>
      <c r="M463" s="28">
        <v>4</v>
      </c>
      <c r="N463" s="28"/>
      <c r="O463" s="110" t="s">
        <v>184</v>
      </c>
      <c r="P463" s="25" t="s">
        <v>6545</v>
      </c>
      <c r="Q463" s="27">
        <v>4</v>
      </c>
      <c r="R463" s="28"/>
      <c r="S463" s="110" t="s">
        <v>184</v>
      </c>
      <c r="T463" s="25" t="s">
        <v>6545</v>
      </c>
      <c r="U463" s="28">
        <v>4</v>
      </c>
      <c r="V463" s="28"/>
      <c r="W463" s="110" t="s">
        <v>184</v>
      </c>
      <c r="X463" s="25"/>
      <c r="Y463" s="28"/>
      <c r="Z463" s="28"/>
      <c r="AA463" s="110"/>
      <c r="AB463" s="25"/>
      <c r="AC463" s="27"/>
      <c r="AD463" s="28"/>
      <c r="AE463" s="312"/>
      <c r="AF463" s="28" t="s">
        <v>1</v>
      </c>
    </row>
    <row r="464" spans="1:32" s="11" customFormat="1" ht="12.75" customHeight="1" x14ac:dyDescent="0.2">
      <c r="A464" s="106"/>
      <c r="B464" s="52"/>
      <c r="C464" s="1047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312"/>
      <c r="AF464" s="28" t="s">
        <v>547</v>
      </c>
    </row>
    <row r="465" spans="1:32" s="11" customFormat="1" ht="12.75" customHeight="1" x14ac:dyDescent="0.2">
      <c r="A465" s="105">
        <v>8</v>
      </c>
      <c r="B465" s="51" t="s">
        <v>9968</v>
      </c>
      <c r="C465" s="1042" t="s">
        <v>0</v>
      </c>
      <c r="D465" s="15" t="s">
        <v>7111</v>
      </c>
      <c r="E465" s="16"/>
      <c r="F465" s="16"/>
      <c r="G465" s="115"/>
      <c r="H465" s="15" t="s">
        <v>7111</v>
      </c>
      <c r="I465" s="17"/>
      <c r="J465" s="18"/>
      <c r="K465" s="114"/>
      <c r="L465" s="18" t="s">
        <v>7111</v>
      </c>
      <c r="M465" s="18"/>
      <c r="N465" s="18"/>
      <c r="O465" s="114"/>
      <c r="P465" s="18" t="s">
        <v>7111</v>
      </c>
      <c r="Q465" s="18"/>
      <c r="R465" s="18"/>
      <c r="S465" s="114"/>
      <c r="T465" s="15" t="s">
        <v>7111</v>
      </c>
      <c r="U465" s="18"/>
      <c r="V465" s="18"/>
      <c r="W465" s="114"/>
      <c r="X465" s="15"/>
      <c r="Y465" s="18"/>
      <c r="Z465" s="18"/>
      <c r="AA465" s="114"/>
      <c r="AB465" s="15"/>
      <c r="AC465" s="18"/>
      <c r="AD465" s="18"/>
      <c r="AE465" s="310"/>
      <c r="AF465" s="28" t="s">
        <v>0</v>
      </c>
    </row>
    <row r="466" spans="1:32" s="11" customFormat="1" ht="12.75" customHeight="1" x14ac:dyDescent="0.2">
      <c r="A466" s="107"/>
      <c r="B466" s="52"/>
      <c r="C466" s="104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">
        <v>0</v>
      </c>
    </row>
    <row r="467" spans="1:32" s="11" customFormat="1" ht="12.75" customHeight="1" x14ac:dyDescent="0.2">
      <c r="A467" s="107"/>
      <c r="B467" s="52"/>
      <c r="C467" s="1046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/>
      <c r="Q467" s="28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  <c r="AF467" s="28" t="s">
        <v>1</v>
      </c>
    </row>
    <row r="468" spans="1:32" s="11" customFormat="1" ht="12.75" customHeight="1" x14ac:dyDescent="0.2">
      <c r="A468" s="107"/>
      <c r="B468" s="52"/>
      <c r="C468" s="1046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8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33"/>
      <c r="AD468" s="33"/>
      <c r="AE468" s="314"/>
      <c r="AF468" s="28" t="s">
        <v>547</v>
      </c>
    </row>
    <row r="469" spans="1:32" s="11" customFormat="1" ht="12.75" customHeight="1" x14ac:dyDescent="0.2">
      <c r="A469" s="105">
        <v>1</v>
      </c>
      <c r="B469" s="51" t="s">
        <v>6581</v>
      </c>
      <c r="C469" s="1042" t="s">
        <v>0</v>
      </c>
      <c r="D469" s="15" t="s">
        <v>10164</v>
      </c>
      <c r="E469" s="16"/>
      <c r="F469" s="16"/>
      <c r="G469" s="115"/>
      <c r="H469" s="15" t="s">
        <v>10165</v>
      </c>
      <c r="I469" s="17"/>
      <c r="J469" s="18"/>
      <c r="K469" s="114"/>
      <c r="L469" s="15" t="s">
        <v>10166</v>
      </c>
      <c r="M469" s="18"/>
      <c r="N469" s="18"/>
      <c r="O469" s="114"/>
      <c r="P469" s="34" t="s">
        <v>10167</v>
      </c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">
        <v>0</v>
      </c>
    </row>
    <row r="470" spans="1:32" s="11" customFormat="1" ht="12.75" customHeight="1" x14ac:dyDescent="0.2">
      <c r="A470" s="107"/>
      <c r="B470" s="52"/>
      <c r="C470" s="104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">
        <v>0</v>
      </c>
    </row>
    <row r="471" spans="1:32" s="11" customFormat="1" ht="12.75" customHeight="1" x14ac:dyDescent="0.2">
      <c r="A471" s="107"/>
      <c r="B471" s="52"/>
      <c r="C471" s="1046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312"/>
      <c r="AF471" s="28" t="s">
        <v>1</v>
      </c>
    </row>
    <row r="472" spans="1:32" s="11" customFormat="1" ht="12.75" customHeight="1" x14ac:dyDescent="0.2">
      <c r="A472" s="107"/>
      <c r="B472" s="52"/>
      <c r="C472" s="1046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">
        <v>547</v>
      </c>
    </row>
    <row r="473" spans="1:32" s="11" customFormat="1" ht="12.75" customHeight="1" x14ac:dyDescent="0.2">
      <c r="A473" s="105">
        <v>2</v>
      </c>
      <c r="B473" s="51" t="s">
        <v>8280</v>
      </c>
      <c r="C473" s="1042" t="s">
        <v>0</v>
      </c>
      <c r="D473" s="15" t="s">
        <v>7002</v>
      </c>
      <c r="E473" s="16"/>
      <c r="F473" s="16"/>
      <c r="G473" s="115"/>
      <c r="H473" s="15" t="s">
        <v>7002</v>
      </c>
      <c r="I473" s="17"/>
      <c r="J473" s="18"/>
      <c r="K473" s="114"/>
      <c r="L473" s="15" t="s">
        <v>7002</v>
      </c>
      <c r="M473" s="18"/>
      <c r="N473" s="18"/>
      <c r="O473" s="114"/>
      <c r="P473" s="34" t="s">
        <v>7002</v>
      </c>
      <c r="Q473" s="35"/>
      <c r="R473" s="36"/>
      <c r="S473" s="114"/>
      <c r="T473" s="15" t="s">
        <v>7002</v>
      </c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310"/>
      <c r="AF473" s="28" t="s">
        <v>0</v>
      </c>
    </row>
    <row r="474" spans="1:32" s="11" customFormat="1" ht="12.75" customHeight="1" x14ac:dyDescent="0.2">
      <c r="A474" s="107"/>
      <c r="B474" s="52"/>
      <c r="C474" s="104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 t="s">
        <v>0</v>
      </c>
    </row>
    <row r="475" spans="1:32" s="11" customFormat="1" ht="12.75" customHeight="1" x14ac:dyDescent="0.2">
      <c r="A475" s="107"/>
      <c r="B475" s="52"/>
      <c r="C475" s="1046" t="s">
        <v>1</v>
      </c>
      <c r="D475" s="25" t="s">
        <v>7002</v>
      </c>
      <c r="E475" s="26"/>
      <c r="F475" s="26"/>
      <c r="G475" s="111"/>
      <c r="H475" s="25" t="s">
        <v>6548</v>
      </c>
      <c r="I475" s="27">
        <v>4</v>
      </c>
      <c r="J475" s="28" t="s">
        <v>525</v>
      </c>
      <c r="K475" s="110" t="s">
        <v>213</v>
      </c>
      <c r="L475" s="25" t="s">
        <v>6548</v>
      </c>
      <c r="M475" s="28">
        <v>4</v>
      </c>
      <c r="N475" s="28" t="s">
        <v>525</v>
      </c>
      <c r="O475" s="110" t="s">
        <v>213</v>
      </c>
      <c r="P475" s="25" t="s">
        <v>6548</v>
      </c>
      <c r="Q475" s="27">
        <v>4</v>
      </c>
      <c r="R475" s="28" t="s">
        <v>525</v>
      </c>
      <c r="S475" s="110" t="s">
        <v>213</v>
      </c>
      <c r="T475" s="25" t="s">
        <v>6567</v>
      </c>
      <c r="U475" s="28">
        <v>4</v>
      </c>
      <c r="V475" s="508" t="s">
        <v>400</v>
      </c>
      <c r="W475" s="110" t="s">
        <v>604</v>
      </c>
      <c r="X475" s="25"/>
      <c r="Y475" s="28"/>
      <c r="Z475" s="28"/>
      <c r="AA475" s="110"/>
      <c r="AB475" s="25"/>
      <c r="AC475" s="27"/>
      <c r="AD475" s="28"/>
      <c r="AE475" s="312"/>
      <c r="AF475" s="28" t="s">
        <v>1</v>
      </c>
    </row>
    <row r="476" spans="1:32" s="11" customFormat="1" ht="12.75" customHeight="1" x14ac:dyDescent="0.2">
      <c r="A476" s="107"/>
      <c r="B476" s="52"/>
      <c r="C476" s="1046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">
        <v>547</v>
      </c>
    </row>
    <row r="477" spans="1:32" s="11" customFormat="1" ht="12.75" customHeight="1" x14ac:dyDescent="0.2">
      <c r="A477" s="105">
        <v>3</v>
      </c>
      <c r="B477" s="51" t="s">
        <v>8281</v>
      </c>
      <c r="C477" s="1042" t="s">
        <v>0</v>
      </c>
      <c r="D477" s="15" t="s">
        <v>7002</v>
      </c>
      <c r="E477" s="16"/>
      <c r="F477" s="16"/>
      <c r="G477" s="115"/>
      <c r="H477" s="15" t="s">
        <v>7002</v>
      </c>
      <c r="I477" s="17"/>
      <c r="J477" s="18"/>
      <c r="K477" s="114"/>
      <c r="L477" s="18" t="s">
        <v>7002</v>
      </c>
      <c r="M477" s="18"/>
      <c r="N477" s="18"/>
      <c r="O477" s="114"/>
      <c r="P477" s="15" t="s">
        <v>7002</v>
      </c>
      <c r="Q477" s="17"/>
      <c r="R477" s="18"/>
      <c r="S477" s="114"/>
      <c r="T477" s="15" t="s">
        <v>7002</v>
      </c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">
        <v>0</v>
      </c>
    </row>
    <row r="478" spans="1:32" s="11" customFormat="1" ht="12.75" customHeight="1" x14ac:dyDescent="0.2">
      <c r="A478" s="107"/>
      <c r="B478" s="52"/>
      <c r="C478" s="104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">
        <v>0</v>
      </c>
    </row>
    <row r="479" spans="1:32" s="11" customFormat="1" ht="12.75" customHeight="1" x14ac:dyDescent="0.2">
      <c r="A479" s="107"/>
      <c r="B479" s="52"/>
      <c r="C479" s="1046" t="s">
        <v>1</v>
      </c>
      <c r="D479" s="25" t="s">
        <v>7002</v>
      </c>
      <c r="E479" s="26"/>
      <c r="F479" s="26"/>
      <c r="G479" s="111"/>
      <c r="H479" s="25" t="s">
        <v>6545</v>
      </c>
      <c r="I479" s="27">
        <v>4</v>
      </c>
      <c r="J479" s="28" t="s">
        <v>431</v>
      </c>
      <c r="K479" s="110" t="s">
        <v>222</v>
      </c>
      <c r="L479" s="25" t="s">
        <v>6545</v>
      </c>
      <c r="M479" s="28">
        <v>4</v>
      </c>
      <c r="N479" s="28" t="s">
        <v>431</v>
      </c>
      <c r="O479" s="110" t="s">
        <v>222</v>
      </c>
      <c r="P479" s="30" t="s">
        <v>6545</v>
      </c>
      <c r="Q479" s="31">
        <v>4</v>
      </c>
      <c r="R479" s="28" t="s">
        <v>431</v>
      </c>
      <c r="S479" s="110" t="s">
        <v>222</v>
      </c>
      <c r="T479" s="25" t="s">
        <v>6528</v>
      </c>
      <c r="U479" s="28">
        <v>4</v>
      </c>
      <c r="V479" s="508" t="s">
        <v>400</v>
      </c>
      <c r="W479" s="110" t="s">
        <v>604</v>
      </c>
      <c r="X479" s="25"/>
      <c r="Y479" s="28"/>
      <c r="Z479" s="28"/>
      <c r="AA479" s="110"/>
      <c r="AB479" s="25"/>
      <c r="AC479" s="27"/>
      <c r="AD479" s="28"/>
      <c r="AE479" s="312"/>
      <c r="AF479" s="28" t="s">
        <v>1</v>
      </c>
    </row>
    <row r="480" spans="1:32" s="11" customFormat="1" ht="12.75" customHeight="1" x14ac:dyDescent="0.2">
      <c r="A480" s="107"/>
      <c r="B480" s="52"/>
      <c r="C480" s="1046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">
        <v>547</v>
      </c>
    </row>
    <row r="481" spans="1:32" s="11" customFormat="1" ht="12.75" customHeight="1" x14ac:dyDescent="0.2">
      <c r="A481" s="105">
        <v>4</v>
      </c>
      <c r="B481" s="51" t="s">
        <v>9868</v>
      </c>
      <c r="C481" s="1042" t="s">
        <v>0</v>
      </c>
      <c r="D481" s="15" t="s">
        <v>7002</v>
      </c>
      <c r="E481" s="16"/>
      <c r="F481" s="16"/>
      <c r="G481" s="115"/>
      <c r="H481" s="15" t="s">
        <v>7002</v>
      </c>
      <c r="I481" s="17"/>
      <c r="J481" s="18"/>
      <c r="K481" s="114"/>
      <c r="L481" s="15" t="s">
        <v>7002</v>
      </c>
      <c r="M481" s="18"/>
      <c r="N481" s="18"/>
      <c r="O481" s="114"/>
      <c r="P481" s="34" t="s">
        <v>7002</v>
      </c>
      <c r="Q481" s="35"/>
      <c r="R481" s="36"/>
      <c r="S481" s="114"/>
      <c r="T481" s="15" t="s">
        <v>7002</v>
      </c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310"/>
      <c r="AF481" s="28" t="s">
        <v>0</v>
      </c>
    </row>
    <row r="482" spans="1:32" s="11" customFormat="1" ht="12.75" customHeight="1" x14ac:dyDescent="0.2">
      <c r="A482" s="107"/>
      <c r="B482" s="52"/>
      <c r="C482" s="104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">
        <v>0</v>
      </c>
    </row>
    <row r="483" spans="1:32" s="11" customFormat="1" ht="12.75" customHeight="1" x14ac:dyDescent="0.2">
      <c r="A483" s="107"/>
      <c r="B483" s="52"/>
      <c r="C483" s="1046" t="s">
        <v>1</v>
      </c>
      <c r="D483" s="25" t="s">
        <v>4580</v>
      </c>
      <c r="E483" s="26">
        <v>4</v>
      </c>
      <c r="F483" s="537" t="s">
        <v>459</v>
      </c>
      <c r="G483" s="111" t="s">
        <v>198</v>
      </c>
      <c r="H483" s="25" t="s">
        <v>7002</v>
      </c>
      <c r="I483" s="27"/>
      <c r="J483" s="28"/>
      <c r="K483" s="110"/>
      <c r="L483" s="25"/>
      <c r="M483" s="28"/>
      <c r="N483" s="28"/>
      <c r="O483" s="110"/>
      <c r="P483" s="25" t="s">
        <v>6545</v>
      </c>
      <c r="Q483" s="27">
        <v>4</v>
      </c>
      <c r="R483" s="28" t="s">
        <v>401</v>
      </c>
      <c r="S483" s="110" t="s">
        <v>191</v>
      </c>
      <c r="T483" s="25" t="s">
        <v>4580</v>
      </c>
      <c r="U483" s="28">
        <v>4</v>
      </c>
      <c r="V483" s="508" t="s">
        <v>459</v>
      </c>
      <c r="W483" s="110" t="s">
        <v>198</v>
      </c>
      <c r="X483" s="25"/>
      <c r="Y483" s="28"/>
      <c r="Z483" s="28"/>
      <c r="AA483" s="110"/>
      <c r="AB483" s="25"/>
      <c r="AC483" s="27"/>
      <c r="AD483" s="28"/>
      <c r="AE483" s="312"/>
      <c r="AF483" s="28" t="s">
        <v>1</v>
      </c>
    </row>
    <row r="484" spans="1:32" s="11" customFormat="1" ht="12.75" customHeight="1" x14ac:dyDescent="0.2">
      <c r="A484" s="107"/>
      <c r="B484" s="52"/>
      <c r="C484" s="1046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  <c r="AF484" s="28" t="s">
        <v>547</v>
      </c>
    </row>
    <row r="485" spans="1:32" s="11" customFormat="1" ht="12.75" customHeight="1" x14ac:dyDescent="0.2">
      <c r="A485" s="105">
        <v>5</v>
      </c>
      <c r="B485" s="51" t="s">
        <v>9872</v>
      </c>
      <c r="C485" s="1042" t="s">
        <v>0</v>
      </c>
      <c r="D485" s="15" t="s">
        <v>7002</v>
      </c>
      <c r="E485" s="16"/>
      <c r="F485" s="16"/>
      <c r="G485" s="115"/>
      <c r="H485" s="15" t="s">
        <v>7002</v>
      </c>
      <c r="I485" s="17"/>
      <c r="J485" s="18"/>
      <c r="K485" s="114"/>
      <c r="L485" s="15" t="s">
        <v>7002</v>
      </c>
      <c r="M485" s="18"/>
      <c r="N485" s="18"/>
      <c r="O485" s="114"/>
      <c r="P485" s="34" t="s">
        <v>7002</v>
      </c>
      <c r="Q485" s="35"/>
      <c r="R485" s="36"/>
      <c r="S485" s="114"/>
      <c r="T485" s="15" t="s">
        <v>7002</v>
      </c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310"/>
      <c r="AF485" s="28" t="s">
        <v>0</v>
      </c>
    </row>
    <row r="486" spans="1:32" s="11" customFormat="1" ht="12.75" customHeight="1" x14ac:dyDescent="0.2">
      <c r="A486" s="107"/>
      <c r="B486" s="52"/>
      <c r="C486" s="104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">
        <v>0</v>
      </c>
    </row>
    <row r="487" spans="1:32" s="11" customFormat="1" ht="12.75" customHeight="1" x14ac:dyDescent="0.2">
      <c r="A487" s="107"/>
      <c r="B487" s="52"/>
      <c r="C487" s="1046" t="s">
        <v>1</v>
      </c>
      <c r="D487" s="25" t="s">
        <v>4580</v>
      </c>
      <c r="E487" s="26">
        <v>4</v>
      </c>
      <c r="F487" s="537" t="s">
        <v>459</v>
      </c>
      <c r="G487" s="111" t="s">
        <v>198</v>
      </c>
      <c r="H487" s="25" t="s">
        <v>7002</v>
      </c>
      <c r="I487" s="27"/>
      <c r="J487" s="28"/>
      <c r="K487" s="110"/>
      <c r="L487" s="25" t="s">
        <v>6559</v>
      </c>
      <c r="M487" s="28">
        <v>4</v>
      </c>
      <c r="N487" s="28" t="s">
        <v>8360</v>
      </c>
      <c r="O487" s="110" t="s">
        <v>816</v>
      </c>
      <c r="P487" s="25" t="s">
        <v>6559</v>
      </c>
      <c r="Q487" s="27">
        <v>4</v>
      </c>
      <c r="R487" s="28" t="s">
        <v>8360</v>
      </c>
      <c r="S487" s="110" t="s">
        <v>816</v>
      </c>
      <c r="T487" s="25" t="s">
        <v>4580</v>
      </c>
      <c r="U487" s="28">
        <v>4</v>
      </c>
      <c r="V487" s="508" t="s">
        <v>459</v>
      </c>
      <c r="W487" s="110" t="s">
        <v>198</v>
      </c>
      <c r="X487" s="25"/>
      <c r="Y487" s="28"/>
      <c r="Z487" s="28"/>
      <c r="AA487" s="110"/>
      <c r="AB487" s="25"/>
      <c r="AC487" s="27"/>
      <c r="AD487" s="28"/>
      <c r="AE487" s="312"/>
      <c r="AF487" s="28" t="s">
        <v>1</v>
      </c>
    </row>
    <row r="488" spans="1:32" s="11" customFormat="1" ht="12.75" customHeight="1" x14ac:dyDescent="0.2">
      <c r="A488" s="107"/>
      <c r="B488" s="52"/>
      <c r="C488" s="1046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  <c r="AF488" s="28" t="s">
        <v>547</v>
      </c>
    </row>
    <row r="489" spans="1:32" s="11" customFormat="1" ht="12.75" customHeight="1" x14ac:dyDescent="0.2">
      <c r="A489" s="105">
        <v>1</v>
      </c>
      <c r="B489" s="51" t="s">
        <v>7119</v>
      </c>
      <c r="C489" s="1042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310"/>
      <c r="AF489" s="28" t="s">
        <v>0</v>
      </c>
    </row>
    <row r="490" spans="1:32" s="11" customFormat="1" ht="12.75" customHeight="1" x14ac:dyDescent="0.2">
      <c r="A490" s="107"/>
      <c r="B490" s="52" t="s">
        <v>412</v>
      </c>
      <c r="C490" s="1043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">
        <v>0</v>
      </c>
    </row>
    <row r="491" spans="1:32" s="11" customFormat="1" ht="12.75" customHeight="1" x14ac:dyDescent="0.2">
      <c r="A491" s="107"/>
      <c r="B491" s="52"/>
      <c r="C491" s="1046" t="s">
        <v>1</v>
      </c>
      <c r="D491" s="25" t="s">
        <v>817</v>
      </c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  <c r="AF491" s="28" t="s">
        <v>1</v>
      </c>
    </row>
    <row r="492" spans="1:32" s="11" customFormat="1" ht="12.75" customHeight="1" x14ac:dyDescent="0.2">
      <c r="A492" s="107"/>
      <c r="B492" s="52"/>
      <c r="C492" s="1046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  <c r="AF492" s="28" t="s">
        <v>547</v>
      </c>
    </row>
    <row r="493" spans="1:32" s="11" customFormat="1" ht="12.75" customHeight="1" x14ac:dyDescent="0.2">
      <c r="A493" s="105">
        <v>2</v>
      </c>
      <c r="B493" s="51" t="s">
        <v>8293</v>
      </c>
      <c r="C493" s="1042" t="s">
        <v>0</v>
      </c>
      <c r="D493" s="15" t="s">
        <v>10168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310"/>
      <c r="AF493" s="28" t="s">
        <v>0</v>
      </c>
    </row>
    <row r="494" spans="1:32" s="11" customFormat="1" ht="12.75" customHeight="1" x14ac:dyDescent="0.2">
      <c r="A494" s="107"/>
      <c r="B494" s="52" t="s">
        <v>412</v>
      </c>
      <c r="C494" s="104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">
        <v>0</v>
      </c>
    </row>
    <row r="495" spans="1:32" s="11" customFormat="1" ht="12.75" customHeight="1" x14ac:dyDescent="0.2">
      <c r="A495" s="107"/>
      <c r="B495" s="52"/>
      <c r="C495" s="1046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">
        <v>1</v>
      </c>
    </row>
    <row r="496" spans="1:32" s="11" customFormat="1" ht="12.75" customHeight="1" x14ac:dyDescent="0.2">
      <c r="A496" s="107"/>
      <c r="B496" s="52"/>
      <c r="C496" s="1046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  <c r="AF496" s="28" t="s">
        <v>547</v>
      </c>
    </row>
    <row r="497" spans="1:32" s="11" customFormat="1" ht="12.75" customHeight="1" x14ac:dyDescent="0.2">
      <c r="A497" s="105">
        <v>3</v>
      </c>
      <c r="B497" s="51" t="s">
        <v>8294</v>
      </c>
      <c r="C497" s="1042" t="s">
        <v>0</v>
      </c>
      <c r="D497" s="15"/>
      <c r="E497" s="16"/>
      <c r="F497" s="16"/>
      <c r="G497" s="115"/>
      <c r="H497" s="15"/>
      <c r="I497" s="17"/>
      <c r="J497" s="18"/>
      <c r="K497" s="114"/>
      <c r="L497" s="18"/>
      <c r="M497" s="18"/>
      <c r="N497" s="18"/>
      <c r="O497" s="114"/>
      <c r="P497" s="15"/>
      <c r="Q497" s="17"/>
      <c r="R497" s="18"/>
      <c r="S497" s="114"/>
      <c r="T497" s="15"/>
      <c r="U497" s="18"/>
      <c r="V497" s="18"/>
      <c r="W497" s="114"/>
      <c r="X497" s="15"/>
      <c r="Y497" s="18"/>
      <c r="Z497" s="18"/>
      <c r="AA497" s="114"/>
      <c r="AB497" s="15"/>
      <c r="AC497" s="17"/>
      <c r="AD497" s="18"/>
      <c r="AE497" s="310"/>
      <c r="AF497" s="28" t="s">
        <v>0</v>
      </c>
    </row>
    <row r="498" spans="1:32" s="11" customFormat="1" ht="12.75" customHeight="1" x14ac:dyDescent="0.2">
      <c r="A498" s="107"/>
      <c r="B498" s="52" t="s">
        <v>412</v>
      </c>
      <c r="C498" s="1043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">
        <v>0</v>
      </c>
    </row>
    <row r="499" spans="1:32" s="11" customFormat="1" ht="12.75" customHeight="1" x14ac:dyDescent="0.2">
      <c r="A499" s="107"/>
      <c r="B499" s="52"/>
      <c r="C499" s="1046" t="s">
        <v>1</v>
      </c>
      <c r="D499" s="25" t="s">
        <v>10112</v>
      </c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312"/>
      <c r="AF499" s="28" t="s">
        <v>1</v>
      </c>
    </row>
    <row r="500" spans="1:32" s="11" customFormat="1" ht="12.75" customHeight="1" x14ac:dyDescent="0.2">
      <c r="A500" s="107"/>
      <c r="B500" s="52"/>
      <c r="C500" s="1046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  <c r="AF500" s="28" t="s">
        <v>547</v>
      </c>
    </row>
    <row r="501" spans="1:32" s="11" customFormat="1" ht="12.75" customHeight="1" x14ac:dyDescent="0.2">
      <c r="A501" s="105">
        <v>4</v>
      </c>
      <c r="B501" s="51" t="s">
        <v>8323</v>
      </c>
      <c r="C501" s="1042" t="s">
        <v>0</v>
      </c>
      <c r="D501" s="15" t="s">
        <v>10168</v>
      </c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  <c r="AF501" s="28" t="s">
        <v>0</v>
      </c>
    </row>
    <row r="502" spans="1:32" s="11" customFormat="1" ht="12.75" customHeight="1" x14ac:dyDescent="0.2">
      <c r="A502" s="107"/>
      <c r="B502" s="52" t="s">
        <v>412</v>
      </c>
      <c r="C502" s="1043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">
        <v>0</v>
      </c>
    </row>
    <row r="503" spans="1:32" s="11" customFormat="1" ht="12.75" customHeight="1" x14ac:dyDescent="0.2">
      <c r="A503" s="107"/>
      <c r="B503" s="52"/>
      <c r="C503" s="1046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">
        <v>1</v>
      </c>
    </row>
    <row r="504" spans="1:32" s="11" customFormat="1" ht="12.75" customHeight="1" x14ac:dyDescent="0.2">
      <c r="A504" s="107"/>
      <c r="B504" s="52"/>
      <c r="C504" s="1046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">
        <v>547</v>
      </c>
    </row>
    <row r="505" spans="1:32" s="11" customFormat="1" ht="12.75" customHeight="1" x14ac:dyDescent="0.2">
      <c r="A505" s="105">
        <v>5</v>
      </c>
      <c r="B505" s="51" t="s">
        <v>8320</v>
      </c>
      <c r="C505" s="1042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  <c r="AF505" s="28" t="s">
        <v>0</v>
      </c>
    </row>
    <row r="506" spans="1:32" s="11" customFormat="1" ht="12.75" customHeight="1" x14ac:dyDescent="0.2">
      <c r="A506" s="107"/>
      <c r="B506" s="52" t="s">
        <v>412</v>
      </c>
      <c r="C506" s="1043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">
        <v>0</v>
      </c>
    </row>
    <row r="507" spans="1:32" s="11" customFormat="1" ht="12.75" customHeight="1" x14ac:dyDescent="0.2">
      <c r="A507" s="107"/>
      <c r="B507" s="52"/>
      <c r="C507" s="1046" t="s">
        <v>1</v>
      </c>
      <c r="D507" s="25" t="s">
        <v>7111</v>
      </c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">
        <v>1</v>
      </c>
    </row>
    <row r="508" spans="1:32" s="11" customFormat="1" ht="12.75" customHeight="1" x14ac:dyDescent="0.2">
      <c r="A508" s="107"/>
      <c r="B508" s="52"/>
      <c r="C508" s="1046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  <c r="AF508" s="28" t="s">
        <v>547</v>
      </c>
    </row>
    <row r="509" spans="1:32" s="11" customFormat="1" ht="12.75" customHeight="1" x14ac:dyDescent="0.2">
      <c r="A509" s="105">
        <v>6</v>
      </c>
      <c r="B509" s="51" t="s">
        <v>8338</v>
      </c>
      <c r="C509" s="1042" t="s">
        <v>0</v>
      </c>
      <c r="D509" s="15"/>
      <c r="E509" s="16"/>
      <c r="F509" s="16"/>
      <c r="G509" s="115"/>
      <c r="H509" s="15" t="s">
        <v>7138</v>
      </c>
      <c r="I509" s="17">
        <v>4</v>
      </c>
      <c r="J509" s="18"/>
      <c r="K509" s="114" t="s">
        <v>211</v>
      </c>
      <c r="L509" s="18"/>
      <c r="M509" s="18"/>
      <c r="N509" s="18"/>
      <c r="O509" s="114"/>
      <c r="P509" s="15" t="s">
        <v>7138</v>
      </c>
      <c r="Q509" s="17">
        <v>4</v>
      </c>
      <c r="R509" s="18"/>
      <c r="S509" s="114" t="s">
        <v>211</v>
      </c>
      <c r="T509" s="15"/>
      <c r="U509" s="18"/>
      <c r="V509" s="18"/>
      <c r="W509" s="114"/>
      <c r="X509" s="15" t="s">
        <v>7138</v>
      </c>
      <c r="Y509" s="18">
        <v>4</v>
      </c>
      <c r="Z509" s="18"/>
      <c r="AA509" s="114" t="s">
        <v>211</v>
      </c>
      <c r="AB509" s="15"/>
      <c r="AC509" s="17"/>
      <c r="AD509" s="18"/>
      <c r="AE509" s="310"/>
      <c r="AF509" s="28" t="s">
        <v>0</v>
      </c>
    </row>
    <row r="510" spans="1:32" s="11" customFormat="1" ht="12.75" customHeight="1" x14ac:dyDescent="0.2">
      <c r="A510" s="107"/>
      <c r="B510" s="52" t="s">
        <v>412</v>
      </c>
      <c r="C510" s="1043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">
        <v>0</v>
      </c>
    </row>
    <row r="511" spans="1:32" s="11" customFormat="1" ht="12.75" customHeight="1" x14ac:dyDescent="0.2">
      <c r="A511" s="107"/>
      <c r="B511" s="52"/>
      <c r="C511" s="1046" t="s">
        <v>1</v>
      </c>
      <c r="D511" s="25"/>
      <c r="E511" s="26"/>
      <c r="F511" s="26"/>
      <c r="G511" s="111"/>
      <c r="H511" s="25"/>
      <c r="I511" s="27"/>
      <c r="J511" s="28"/>
      <c r="K511" s="110"/>
      <c r="L511" s="25" t="s">
        <v>7138</v>
      </c>
      <c r="M511" s="28">
        <v>4</v>
      </c>
      <c r="N511" s="28"/>
      <c r="O511" s="110" t="s">
        <v>211</v>
      </c>
      <c r="P511" s="30"/>
      <c r="Q511" s="31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312"/>
      <c r="AF511" s="28" t="s">
        <v>1</v>
      </c>
    </row>
    <row r="512" spans="1:32" s="11" customFormat="1" ht="12.75" customHeight="1" x14ac:dyDescent="0.2">
      <c r="A512" s="107"/>
      <c r="B512" s="52"/>
      <c r="C512" s="1046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  <c r="AF512" s="28" t="s">
        <v>547</v>
      </c>
    </row>
    <row r="513" spans="1:32" s="11" customFormat="1" ht="12.75" customHeight="1" x14ac:dyDescent="0.2">
      <c r="A513" s="105">
        <v>7</v>
      </c>
      <c r="B513" s="51" t="s">
        <v>8460</v>
      </c>
      <c r="C513" s="1042" t="s">
        <v>0</v>
      </c>
      <c r="D513" s="15" t="s">
        <v>6559</v>
      </c>
      <c r="E513" s="16">
        <v>4</v>
      </c>
      <c r="F513" s="16"/>
      <c r="G513" s="115" t="s">
        <v>10155</v>
      </c>
      <c r="H513" s="15"/>
      <c r="I513" s="17"/>
      <c r="J513" s="18"/>
      <c r="K513" s="114"/>
      <c r="L513" s="18" t="s">
        <v>6559</v>
      </c>
      <c r="M513" s="18">
        <v>4</v>
      </c>
      <c r="N513" s="18"/>
      <c r="O513" s="114" t="s">
        <v>10155</v>
      </c>
      <c r="P513" s="15" t="s">
        <v>6559</v>
      </c>
      <c r="Q513" s="17">
        <v>4</v>
      </c>
      <c r="R513" s="18"/>
      <c r="S513" s="114" t="s">
        <v>10155</v>
      </c>
      <c r="T513" s="15"/>
      <c r="U513" s="17"/>
      <c r="V513" s="18"/>
      <c r="W513" s="114"/>
      <c r="X513" s="15"/>
      <c r="Y513" s="18"/>
      <c r="Z513" s="18"/>
      <c r="AA513" s="114"/>
      <c r="AB513" s="15"/>
      <c r="AC513" s="17"/>
      <c r="AD513" s="18"/>
      <c r="AE513" s="310"/>
      <c r="AF513" s="28" t="s">
        <v>0</v>
      </c>
    </row>
    <row r="514" spans="1:32" s="11" customFormat="1" ht="12.75" customHeight="1" x14ac:dyDescent="0.2">
      <c r="A514" s="107"/>
      <c r="B514" s="52" t="s">
        <v>412</v>
      </c>
      <c r="C514" s="104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">
        <v>0</v>
      </c>
    </row>
    <row r="515" spans="1:32" s="11" customFormat="1" ht="12.75" customHeight="1" x14ac:dyDescent="0.2">
      <c r="A515" s="107"/>
      <c r="B515" s="52"/>
      <c r="C515" s="1046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30"/>
      <c r="Q515" s="31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312"/>
      <c r="AF515" s="28" t="s">
        <v>1</v>
      </c>
    </row>
    <row r="516" spans="1:32" s="11" customFormat="1" ht="12.75" customHeight="1" x14ac:dyDescent="0.2">
      <c r="A516" s="107"/>
      <c r="B516" s="52"/>
      <c r="C516" s="1046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8"/>
      <c r="V516" s="28"/>
      <c r="W516" s="110"/>
      <c r="X516" s="25"/>
      <c r="Y516" s="33"/>
      <c r="Z516" s="33"/>
      <c r="AA516" s="116"/>
      <c r="AB516" s="25"/>
      <c r="AC516" s="27"/>
      <c r="AD516" s="28"/>
      <c r="AE516" s="312"/>
      <c r="AF516" s="28" t="s">
        <v>547</v>
      </c>
    </row>
    <row r="517" spans="1:32" s="11" customFormat="1" ht="12.75" customHeight="1" x14ac:dyDescent="0.2">
      <c r="A517" s="105">
        <v>8</v>
      </c>
      <c r="B517" s="51" t="s">
        <v>9871</v>
      </c>
      <c r="C517" s="1042" t="s">
        <v>0</v>
      </c>
      <c r="D517" s="15" t="s">
        <v>6556</v>
      </c>
      <c r="E517" s="16">
        <v>4</v>
      </c>
      <c r="F517" s="16"/>
      <c r="G517" s="115" t="s">
        <v>211</v>
      </c>
      <c r="H517" s="15"/>
      <c r="I517" s="17"/>
      <c r="J517" s="18"/>
      <c r="K517" s="114"/>
      <c r="L517" s="15" t="s">
        <v>6556</v>
      </c>
      <c r="M517" s="18">
        <v>4</v>
      </c>
      <c r="N517" s="18"/>
      <c r="O517" s="114" t="s">
        <v>211</v>
      </c>
      <c r="P517" s="34"/>
      <c r="Q517" s="35"/>
      <c r="R517" s="36"/>
      <c r="S517" s="114"/>
      <c r="T517" s="15" t="s">
        <v>6556</v>
      </c>
      <c r="U517" s="18">
        <v>4</v>
      </c>
      <c r="V517" s="18"/>
      <c r="W517" s="114" t="s">
        <v>211</v>
      </c>
      <c r="X517" s="18"/>
      <c r="Y517" s="18"/>
      <c r="Z517" s="18"/>
      <c r="AA517" s="114"/>
      <c r="AB517" s="15"/>
      <c r="AC517" s="17"/>
      <c r="AD517" s="18"/>
      <c r="AE517" s="310"/>
      <c r="AF517" s="28" t="s">
        <v>0</v>
      </c>
    </row>
    <row r="518" spans="1:32" s="11" customFormat="1" ht="12.75" customHeight="1" x14ac:dyDescent="0.2">
      <c r="A518" s="107"/>
      <c r="B518" s="52" t="s">
        <v>412</v>
      </c>
      <c r="C518" s="104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  <c r="AF518" s="28" t="s">
        <v>0</v>
      </c>
    </row>
    <row r="519" spans="1:32" s="11" customFormat="1" ht="12.75" customHeight="1" x14ac:dyDescent="0.2">
      <c r="A519" s="107"/>
      <c r="B519" s="52"/>
      <c r="C519" s="1046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312"/>
      <c r="AF519" s="28" t="s">
        <v>1</v>
      </c>
    </row>
    <row r="520" spans="1:32" s="11" customFormat="1" ht="12.75" customHeight="1" x14ac:dyDescent="0.2">
      <c r="A520" s="106"/>
      <c r="B520" s="52"/>
      <c r="C520" s="1047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25"/>
      <c r="Q520" s="27"/>
      <c r="R520" s="28"/>
      <c r="S520" s="110"/>
      <c r="T520" s="25"/>
      <c r="U520" s="28"/>
      <c r="V520" s="28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">
        <v>547</v>
      </c>
    </row>
    <row r="521" spans="1:32" s="11" customFormat="1" ht="12.75" customHeight="1" x14ac:dyDescent="0.2">
      <c r="A521" s="105">
        <v>9</v>
      </c>
      <c r="B521" s="51" t="s">
        <v>9880</v>
      </c>
      <c r="C521" s="1042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8"/>
      <c r="Q521" s="18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8"/>
      <c r="AD521" s="18"/>
      <c r="AE521" s="310"/>
      <c r="AF521" s="28" t="s">
        <v>0</v>
      </c>
    </row>
    <row r="522" spans="1:32" s="11" customFormat="1" ht="12.75" customHeight="1" x14ac:dyDescent="0.2">
      <c r="A522" s="107"/>
      <c r="B522" s="52" t="s">
        <v>412</v>
      </c>
      <c r="C522" s="104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2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">
        <v>0</v>
      </c>
    </row>
    <row r="523" spans="1:32" s="11" customFormat="1" ht="12.75" customHeight="1" x14ac:dyDescent="0.2">
      <c r="A523" s="107"/>
      <c r="B523" s="52"/>
      <c r="C523" s="1046" t="s">
        <v>1</v>
      </c>
      <c r="D523" s="25" t="s">
        <v>6556</v>
      </c>
      <c r="E523" s="26">
        <v>4</v>
      </c>
      <c r="F523" s="26"/>
      <c r="G523" s="111" t="s">
        <v>211</v>
      </c>
      <c r="H523" s="25" t="s">
        <v>6556</v>
      </c>
      <c r="I523" s="27">
        <v>4</v>
      </c>
      <c r="J523" s="28"/>
      <c r="K523" s="110" t="s">
        <v>211</v>
      </c>
      <c r="L523" s="25"/>
      <c r="M523" s="28"/>
      <c r="N523" s="28"/>
      <c r="O523" s="110"/>
      <c r="P523" s="25" t="s">
        <v>6556</v>
      </c>
      <c r="Q523" s="28">
        <v>4</v>
      </c>
      <c r="R523" s="28"/>
      <c r="S523" s="110" t="s">
        <v>211</v>
      </c>
      <c r="T523" s="25" t="s">
        <v>6556</v>
      </c>
      <c r="U523" s="28">
        <v>4</v>
      </c>
      <c r="V523" s="28"/>
      <c r="W523" s="110" t="s">
        <v>211</v>
      </c>
      <c r="X523" s="25"/>
      <c r="Y523" s="28"/>
      <c r="Z523" s="28"/>
      <c r="AA523" s="110"/>
      <c r="AB523" s="25"/>
      <c r="AC523" s="27"/>
      <c r="AD523" s="28"/>
      <c r="AE523" s="312"/>
      <c r="AF523" s="28" t="s">
        <v>1</v>
      </c>
    </row>
    <row r="524" spans="1:32" s="11" customFormat="1" ht="12.75" customHeight="1" x14ac:dyDescent="0.2">
      <c r="A524" s="107"/>
      <c r="B524" s="52"/>
      <c r="C524" s="1046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8"/>
      <c r="R524" s="28"/>
      <c r="S524" s="110"/>
      <c r="T524" s="25" t="s">
        <v>4572</v>
      </c>
      <c r="U524" s="28"/>
      <c r="V524" s="28"/>
      <c r="W524" s="110"/>
      <c r="X524" s="25"/>
      <c r="Y524" s="33"/>
      <c r="Z524" s="33"/>
      <c r="AA524" s="116"/>
      <c r="AB524" s="25"/>
      <c r="AC524" s="33"/>
      <c r="AD524" s="33"/>
      <c r="AE524" s="314"/>
      <c r="AF524" s="28" t="s">
        <v>547</v>
      </c>
    </row>
    <row r="525" spans="1:32" ht="15.75" customHeight="1" x14ac:dyDescent="0.3">
      <c r="A525" s="105">
        <v>10</v>
      </c>
      <c r="B525" s="51" t="s">
        <v>9902</v>
      </c>
      <c r="C525" s="1042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15"/>
      <c r="Q525" s="18"/>
      <c r="R525" s="18"/>
      <c r="S525" s="114"/>
      <c r="T525" s="18"/>
      <c r="U525" s="18"/>
      <c r="V525" s="18"/>
      <c r="W525" s="114"/>
      <c r="X525" s="15" t="s">
        <v>4580</v>
      </c>
      <c r="Y525" s="18">
        <v>5</v>
      </c>
      <c r="Z525" s="18"/>
      <c r="AA525" s="114" t="s">
        <v>5525</v>
      </c>
      <c r="AB525" s="15"/>
      <c r="AC525" s="18"/>
      <c r="AD525" s="18"/>
      <c r="AE525" s="310"/>
      <c r="AF525" s="28" t="s">
        <v>0</v>
      </c>
    </row>
    <row r="526" spans="1:32" ht="15.75" customHeight="1" x14ac:dyDescent="0.3">
      <c r="A526" s="107"/>
      <c r="B526" s="52" t="s">
        <v>412</v>
      </c>
      <c r="C526" s="1043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2"/>
      <c r="R526" s="22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">
        <v>0</v>
      </c>
    </row>
    <row r="527" spans="1:32" ht="15.75" customHeight="1" x14ac:dyDescent="0.3">
      <c r="A527" s="107"/>
      <c r="B527" s="52"/>
      <c r="C527" s="1046" t="s">
        <v>1</v>
      </c>
      <c r="D527" s="25"/>
      <c r="E527" s="26"/>
      <c r="F527" s="26"/>
      <c r="G527" s="111"/>
      <c r="H527" s="25" t="s">
        <v>6540</v>
      </c>
      <c r="I527" s="27">
        <v>5</v>
      </c>
      <c r="J527" s="28"/>
      <c r="K527" s="110" t="s">
        <v>9923</v>
      </c>
      <c r="L527" s="28" t="s">
        <v>6537</v>
      </c>
      <c r="M527" s="28">
        <v>5</v>
      </c>
      <c r="N527" s="28"/>
      <c r="O527" s="110" t="s">
        <v>202</v>
      </c>
      <c r="P527" s="25" t="s">
        <v>4580</v>
      </c>
      <c r="Q527" s="27">
        <v>5</v>
      </c>
      <c r="R527" s="28"/>
      <c r="S527" s="110" t="s">
        <v>5525</v>
      </c>
      <c r="T527" s="25" t="s">
        <v>6540</v>
      </c>
      <c r="U527" s="28">
        <v>5</v>
      </c>
      <c r="V527" s="28"/>
      <c r="W527" s="110" t="s">
        <v>9923</v>
      </c>
      <c r="X527" s="25"/>
      <c r="Y527" s="28"/>
      <c r="Z527" s="28"/>
      <c r="AA527" s="110"/>
      <c r="AB527" s="25"/>
      <c r="AC527" s="27"/>
      <c r="AD527" s="28"/>
      <c r="AE527" s="312"/>
      <c r="AF527" s="28" t="s">
        <v>1</v>
      </c>
    </row>
    <row r="528" spans="1:32" ht="15.75" customHeight="1" x14ac:dyDescent="0.3">
      <c r="A528" s="106"/>
      <c r="B528" s="52"/>
      <c r="C528" s="1047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7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33"/>
      <c r="AD528" s="33"/>
      <c r="AE528" s="314"/>
      <c r="AF528" s="28" t="s">
        <v>547</v>
      </c>
    </row>
    <row r="529" spans="1:32" ht="15.75" customHeight="1" x14ac:dyDescent="0.3">
      <c r="A529" s="105">
        <v>11</v>
      </c>
      <c r="B529" s="51" t="s">
        <v>9903</v>
      </c>
      <c r="C529" s="1042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">
        <v>0</v>
      </c>
    </row>
    <row r="530" spans="1:32" ht="15.75" customHeight="1" x14ac:dyDescent="0.3">
      <c r="A530" s="107"/>
      <c r="B530" s="52" t="s">
        <v>412</v>
      </c>
      <c r="C530" s="104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">
        <v>0</v>
      </c>
    </row>
    <row r="531" spans="1:32" ht="15.75" customHeight="1" x14ac:dyDescent="0.3">
      <c r="A531" s="107"/>
      <c r="B531" s="52"/>
      <c r="C531" s="1046" t="s">
        <v>1</v>
      </c>
      <c r="D531" s="25" t="s">
        <v>4580</v>
      </c>
      <c r="E531" s="26">
        <v>5</v>
      </c>
      <c r="F531" s="26"/>
      <c r="G531" s="111" t="s">
        <v>5525</v>
      </c>
      <c r="H531" s="25"/>
      <c r="I531" s="27"/>
      <c r="J531" s="28"/>
      <c r="K531" s="110"/>
      <c r="L531" s="25" t="s">
        <v>6537</v>
      </c>
      <c r="M531" s="28">
        <v>5</v>
      </c>
      <c r="N531" s="28"/>
      <c r="O531" s="110" t="s">
        <v>202</v>
      </c>
      <c r="P531" s="25" t="s">
        <v>6578</v>
      </c>
      <c r="Q531" s="27">
        <v>4</v>
      </c>
      <c r="R531" s="28"/>
      <c r="S531" s="110" t="s">
        <v>9923</v>
      </c>
      <c r="T531" s="25" t="s">
        <v>4580</v>
      </c>
      <c r="U531" s="28">
        <v>5</v>
      </c>
      <c r="V531" s="28"/>
      <c r="W531" s="110" t="s">
        <v>5525</v>
      </c>
      <c r="X531" s="25" t="s">
        <v>6578</v>
      </c>
      <c r="Y531" s="28">
        <v>4</v>
      </c>
      <c r="Z531" s="28"/>
      <c r="AA531" s="110" t="s">
        <v>9923</v>
      </c>
      <c r="AB531" s="25"/>
      <c r="AC531" s="27"/>
      <c r="AD531" s="28"/>
      <c r="AE531" s="312"/>
      <c r="AF531" s="28" t="s">
        <v>1</v>
      </c>
    </row>
    <row r="532" spans="1:32" ht="15.75" customHeight="1" x14ac:dyDescent="0.3">
      <c r="A532" s="107"/>
      <c r="B532" s="54"/>
      <c r="C532" s="1046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 t="s">
        <v>4572</v>
      </c>
      <c r="Y532" s="43"/>
      <c r="Z532" s="43"/>
      <c r="AA532" s="109"/>
      <c r="AB532" s="40"/>
      <c r="AC532" s="41"/>
      <c r="AD532" s="42"/>
      <c r="AE532" s="313"/>
      <c r="AF532" s="28" t="s">
        <v>547</v>
      </c>
    </row>
    <row r="533" spans="1:32" ht="15.75" customHeight="1" x14ac:dyDescent="0.3">
      <c r="A533" s="105">
        <v>12</v>
      </c>
      <c r="B533" s="51" t="s">
        <v>10152</v>
      </c>
      <c r="C533" s="1042" t="s">
        <v>0</v>
      </c>
      <c r="D533" s="15" t="s">
        <v>7238</v>
      </c>
      <c r="E533" s="16">
        <v>4</v>
      </c>
      <c r="F533" s="16"/>
      <c r="G533" s="115" t="s">
        <v>202</v>
      </c>
      <c r="H533" s="15"/>
      <c r="I533" s="17"/>
      <c r="J533" s="18"/>
      <c r="K533" s="114"/>
      <c r="L533" s="15" t="s">
        <v>7238</v>
      </c>
      <c r="M533" s="18">
        <v>4</v>
      </c>
      <c r="N533" s="18"/>
      <c r="O533" s="114" t="s">
        <v>202</v>
      </c>
      <c r="P533" s="34"/>
      <c r="Q533" s="35"/>
      <c r="R533" s="36"/>
      <c r="S533" s="114"/>
      <c r="T533" s="15" t="s">
        <v>7238</v>
      </c>
      <c r="U533" s="18">
        <v>4</v>
      </c>
      <c r="V533" s="18"/>
      <c r="W533" s="114" t="s">
        <v>202</v>
      </c>
      <c r="X533" s="18" t="s">
        <v>5473</v>
      </c>
      <c r="Y533" s="18">
        <v>5</v>
      </c>
      <c r="Z533" s="18"/>
      <c r="AA533" s="114" t="s">
        <v>8316</v>
      </c>
      <c r="AB533" s="15"/>
      <c r="AC533" s="17"/>
      <c r="AD533" s="18"/>
      <c r="AE533" s="310"/>
      <c r="AF533" s="28" t="s">
        <v>0</v>
      </c>
    </row>
    <row r="534" spans="1:32" ht="15.75" customHeight="1" x14ac:dyDescent="0.3">
      <c r="A534" s="107"/>
      <c r="B534" s="52" t="s">
        <v>412</v>
      </c>
      <c r="C534" s="104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">
        <v>0</v>
      </c>
    </row>
    <row r="535" spans="1:32" ht="15.75" customHeight="1" x14ac:dyDescent="0.3">
      <c r="A535" s="107"/>
      <c r="B535" s="52"/>
      <c r="C535" s="1046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 t="s">
        <v>5473</v>
      </c>
      <c r="Y535" s="28">
        <v>5</v>
      </c>
      <c r="Z535" s="28"/>
      <c r="AA535" s="110" t="s">
        <v>8316</v>
      </c>
      <c r="AB535" s="25"/>
      <c r="AC535" s="27"/>
      <c r="AD535" s="28"/>
      <c r="AE535" s="312"/>
      <c r="AF535" s="28" t="s">
        <v>1</v>
      </c>
    </row>
    <row r="536" spans="1:32" ht="15.75" customHeight="1" x14ac:dyDescent="0.3">
      <c r="A536" s="107"/>
      <c r="B536" s="52"/>
      <c r="C536" s="1046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">
        <v>547</v>
      </c>
    </row>
    <row r="537" spans="1:32" ht="15.75" customHeight="1" x14ac:dyDescent="0.3">
      <c r="A537" s="105">
        <v>12</v>
      </c>
      <c r="B537" s="51" t="s">
        <v>10153</v>
      </c>
      <c r="C537" s="1042" t="s">
        <v>0</v>
      </c>
      <c r="D537" s="15"/>
      <c r="E537" s="16"/>
      <c r="F537" s="16"/>
      <c r="G537" s="115"/>
      <c r="H537" s="15" t="s">
        <v>7238</v>
      </c>
      <c r="I537" s="17">
        <v>4</v>
      </c>
      <c r="J537" s="18"/>
      <c r="K537" s="114" t="s">
        <v>202</v>
      </c>
      <c r="L537" s="18"/>
      <c r="M537" s="18"/>
      <c r="N537" s="18"/>
      <c r="O537" s="114"/>
      <c r="P537" s="15" t="s">
        <v>7238</v>
      </c>
      <c r="Q537" s="17">
        <v>4</v>
      </c>
      <c r="R537" s="18"/>
      <c r="S537" s="114" t="s">
        <v>202</v>
      </c>
      <c r="T537" s="15"/>
      <c r="U537" s="18"/>
      <c r="V537" s="18"/>
      <c r="W537" s="114"/>
      <c r="X537" s="15" t="s">
        <v>7238</v>
      </c>
      <c r="Y537" s="18">
        <v>4</v>
      </c>
      <c r="Z537" s="18"/>
      <c r="AA537" s="114" t="s">
        <v>202</v>
      </c>
      <c r="AB537" s="15"/>
      <c r="AC537" s="17"/>
      <c r="AD537" s="18"/>
      <c r="AE537" s="310"/>
      <c r="AF537" s="28" t="s">
        <v>0</v>
      </c>
    </row>
    <row r="538" spans="1:32" ht="15.75" customHeight="1" x14ac:dyDescent="0.3">
      <c r="A538" s="107"/>
      <c r="B538" s="52" t="s">
        <v>412</v>
      </c>
      <c r="C538" s="104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 t="s">
        <v>5473</v>
      </c>
      <c r="Y538" s="24">
        <v>5</v>
      </c>
      <c r="Z538" s="24"/>
      <c r="AA538" s="112" t="s">
        <v>8316</v>
      </c>
      <c r="AB538" s="20"/>
      <c r="AC538" s="22"/>
      <c r="AD538" s="22"/>
      <c r="AE538" s="311"/>
      <c r="AF538" s="28" t="s">
        <v>0</v>
      </c>
    </row>
    <row r="539" spans="1:32" ht="15.75" customHeight="1" x14ac:dyDescent="0.3">
      <c r="A539" s="107"/>
      <c r="B539" s="52"/>
      <c r="C539" s="1046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5473</v>
      </c>
      <c r="Y539" s="28">
        <v>5</v>
      </c>
      <c r="Z539" s="28"/>
      <c r="AA539" s="110" t="s">
        <v>8316</v>
      </c>
      <c r="AB539" s="25"/>
      <c r="AC539" s="27"/>
      <c r="AD539" s="28"/>
      <c r="AE539" s="312"/>
      <c r="AF539" s="28" t="s">
        <v>1</v>
      </c>
    </row>
    <row r="540" spans="1:32" ht="15.75" customHeight="1" x14ac:dyDescent="0.3">
      <c r="A540" s="107"/>
      <c r="B540" s="54"/>
      <c r="C540" s="1046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7"/>
      <c r="V540" s="27"/>
      <c r="W540" s="110"/>
      <c r="X540" s="25"/>
      <c r="Y540" s="33"/>
      <c r="Z540" s="33"/>
      <c r="AA540" s="116"/>
      <c r="AB540" s="25"/>
      <c r="AC540" s="27"/>
      <c r="AD540" s="28"/>
      <c r="AE540" s="312"/>
      <c r="AF540" s="28" t="s">
        <v>547</v>
      </c>
    </row>
    <row r="541" spans="1:32" ht="15.75" customHeight="1" x14ac:dyDescent="0.3">
      <c r="A541" s="105">
        <v>13</v>
      </c>
      <c r="B541" s="51" t="s">
        <v>9870</v>
      </c>
      <c r="C541" s="1042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  <c r="AF541" s="28" t="s">
        <v>0</v>
      </c>
    </row>
    <row r="542" spans="1:32" ht="15.75" customHeight="1" x14ac:dyDescent="0.3">
      <c r="A542" s="107"/>
      <c r="B542" s="52" t="s">
        <v>412</v>
      </c>
      <c r="C542" s="104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">
        <v>0</v>
      </c>
    </row>
    <row r="543" spans="1:32" ht="15.75" customHeight="1" x14ac:dyDescent="0.3">
      <c r="A543" s="107"/>
      <c r="B543" s="52"/>
      <c r="C543" s="1046" t="s">
        <v>1</v>
      </c>
      <c r="D543" s="25" t="s">
        <v>7238</v>
      </c>
      <c r="E543" s="26">
        <v>4</v>
      </c>
      <c r="F543" s="26"/>
      <c r="G543" s="111" t="s">
        <v>202</v>
      </c>
      <c r="H543" s="25" t="s">
        <v>7238</v>
      </c>
      <c r="I543" s="27">
        <v>4</v>
      </c>
      <c r="J543" s="28"/>
      <c r="K543" s="110" t="s">
        <v>202</v>
      </c>
      <c r="L543" s="25"/>
      <c r="M543" s="28"/>
      <c r="N543" s="28"/>
      <c r="O543" s="110"/>
      <c r="P543" s="25" t="s">
        <v>7238</v>
      </c>
      <c r="Q543" s="27">
        <v>4</v>
      </c>
      <c r="R543" s="28"/>
      <c r="S543" s="110" t="s">
        <v>202</v>
      </c>
      <c r="T543" s="25" t="s">
        <v>7238</v>
      </c>
      <c r="U543" s="28">
        <v>4</v>
      </c>
      <c r="V543" s="28"/>
      <c r="W543" s="110" t="s">
        <v>202</v>
      </c>
      <c r="X543" s="25" t="s">
        <v>6530</v>
      </c>
      <c r="Y543" s="28">
        <v>5</v>
      </c>
      <c r="Z543" s="28"/>
      <c r="AA543" s="110" t="s">
        <v>202</v>
      </c>
      <c r="AB543" s="25"/>
      <c r="AC543" s="27"/>
      <c r="AD543" s="28"/>
      <c r="AE543" s="312"/>
      <c r="AF543" s="28" t="s">
        <v>1</v>
      </c>
    </row>
    <row r="544" spans="1:32" ht="15.75" customHeight="1" x14ac:dyDescent="0.3">
      <c r="A544" s="107"/>
      <c r="B544" s="52"/>
      <c r="C544" s="1046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313"/>
      <c r="AF544" s="28" t="s">
        <v>547</v>
      </c>
    </row>
    <row r="545" spans="1:32" ht="15.75" customHeight="1" x14ac:dyDescent="0.3">
      <c r="A545" s="105">
        <v>14</v>
      </c>
      <c r="B545" s="51" t="s">
        <v>9941</v>
      </c>
      <c r="C545" s="1042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310"/>
      <c r="AF545" s="28" t="s">
        <v>0</v>
      </c>
    </row>
    <row r="546" spans="1:32" ht="15.75" customHeight="1" x14ac:dyDescent="0.3">
      <c r="A546" s="107"/>
      <c r="B546" s="52" t="s">
        <v>412</v>
      </c>
      <c r="C546" s="104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">
        <v>0</v>
      </c>
    </row>
    <row r="547" spans="1:32" ht="15.75" customHeight="1" x14ac:dyDescent="0.3">
      <c r="A547" s="107"/>
      <c r="B547" s="52"/>
      <c r="C547" s="1046" t="s">
        <v>1</v>
      </c>
      <c r="D547" s="25" t="s">
        <v>7103</v>
      </c>
      <c r="E547" s="26">
        <v>4</v>
      </c>
      <c r="F547" s="26"/>
      <c r="G547" s="111" t="s">
        <v>216</v>
      </c>
      <c r="H547" s="25" t="s">
        <v>7103</v>
      </c>
      <c r="I547" s="27">
        <v>4</v>
      </c>
      <c r="J547" s="28"/>
      <c r="K547" s="110" t="s">
        <v>216</v>
      </c>
      <c r="L547" s="25" t="s">
        <v>7103</v>
      </c>
      <c r="M547" s="28">
        <v>4</v>
      </c>
      <c r="N547" s="28"/>
      <c r="O547" s="110" t="s">
        <v>216</v>
      </c>
      <c r="P547" s="25" t="s">
        <v>7103</v>
      </c>
      <c r="Q547" s="27">
        <v>4</v>
      </c>
      <c r="R547" s="28"/>
      <c r="S547" s="110" t="s">
        <v>216</v>
      </c>
      <c r="T547" s="25" t="s">
        <v>7103</v>
      </c>
      <c r="U547" s="28">
        <v>4</v>
      </c>
      <c r="V547" s="28"/>
      <c r="W547" s="110" t="s">
        <v>216</v>
      </c>
      <c r="X547" s="25" t="s">
        <v>6530</v>
      </c>
      <c r="Y547" s="28">
        <v>5</v>
      </c>
      <c r="Z547" s="28"/>
      <c r="AA547" s="110" t="s">
        <v>202</v>
      </c>
      <c r="AB547" s="25"/>
      <c r="AC547" s="27"/>
      <c r="AD547" s="28"/>
      <c r="AE547" s="312"/>
      <c r="AF547" s="28" t="s">
        <v>1</v>
      </c>
    </row>
    <row r="548" spans="1:32" ht="15.75" customHeight="1" x14ac:dyDescent="0.3">
      <c r="A548" s="107"/>
      <c r="B548" s="52"/>
      <c r="C548" s="1046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">
        <v>547</v>
      </c>
    </row>
    <row r="549" spans="1:32" ht="15.75" customHeight="1" x14ac:dyDescent="0.3">
      <c r="A549" s="105">
        <v>15</v>
      </c>
      <c r="B549" s="51" t="s">
        <v>9877</v>
      </c>
      <c r="C549" s="1042" t="s">
        <v>0</v>
      </c>
      <c r="D549" s="15"/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8"/>
      <c r="V549" s="18"/>
      <c r="W549" s="114"/>
      <c r="X549" s="15"/>
      <c r="Y549" s="18"/>
      <c r="Z549" s="18"/>
      <c r="AA549" s="114"/>
      <c r="AB549" s="15"/>
      <c r="AC549" s="17"/>
      <c r="AD549" s="18"/>
      <c r="AE549" s="310"/>
      <c r="AF549" s="28" t="s">
        <v>0</v>
      </c>
    </row>
    <row r="550" spans="1:32" ht="15.75" customHeight="1" x14ac:dyDescent="0.3">
      <c r="A550" s="107"/>
      <c r="B550" s="52" t="s">
        <v>412</v>
      </c>
      <c r="C550" s="104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">
        <v>0</v>
      </c>
    </row>
    <row r="551" spans="1:32" ht="15.75" customHeight="1" x14ac:dyDescent="0.3">
      <c r="A551" s="107"/>
      <c r="B551" s="52"/>
      <c r="C551" s="1046" t="s">
        <v>1</v>
      </c>
      <c r="D551" s="25" t="s">
        <v>7001</v>
      </c>
      <c r="E551" s="26">
        <v>4</v>
      </c>
      <c r="F551" s="26"/>
      <c r="G551" s="111" t="s">
        <v>10136</v>
      </c>
      <c r="H551" s="25" t="s">
        <v>7001</v>
      </c>
      <c r="I551" s="27">
        <v>4</v>
      </c>
      <c r="J551" s="28"/>
      <c r="K551" s="110" t="s">
        <v>10136</v>
      </c>
      <c r="L551" s="25" t="s">
        <v>7001</v>
      </c>
      <c r="M551" s="28">
        <v>4</v>
      </c>
      <c r="N551" s="28"/>
      <c r="O551" s="110" t="s">
        <v>10136</v>
      </c>
      <c r="P551" s="30" t="s">
        <v>7001</v>
      </c>
      <c r="Q551" s="31">
        <v>4</v>
      </c>
      <c r="R551" s="28"/>
      <c r="S551" s="110" t="s">
        <v>10136</v>
      </c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">
        <v>1</v>
      </c>
    </row>
    <row r="552" spans="1:32" ht="15.75" customHeight="1" x14ac:dyDescent="0.3">
      <c r="A552" s="107"/>
      <c r="B552" s="52"/>
      <c r="C552" s="1046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">
        <v>547</v>
      </c>
    </row>
    <row r="553" spans="1:32" ht="15.75" customHeight="1" x14ac:dyDescent="0.3">
      <c r="A553" s="105">
        <v>16</v>
      </c>
      <c r="B553" s="51" t="s">
        <v>9904</v>
      </c>
      <c r="C553" s="1042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">
        <v>0</v>
      </c>
    </row>
    <row r="554" spans="1:32" ht="15.75" customHeight="1" x14ac:dyDescent="0.3">
      <c r="A554" s="107"/>
      <c r="B554" s="52" t="s">
        <v>412</v>
      </c>
      <c r="C554" s="104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">
        <v>0</v>
      </c>
    </row>
    <row r="555" spans="1:32" ht="15.75" customHeight="1" x14ac:dyDescent="0.3">
      <c r="A555" s="107"/>
      <c r="B555" s="52"/>
      <c r="C555" s="1046" t="s">
        <v>1</v>
      </c>
      <c r="D555" s="25" t="s">
        <v>7001</v>
      </c>
      <c r="E555" s="26">
        <v>4</v>
      </c>
      <c r="F555" s="26"/>
      <c r="G555" s="111" t="s">
        <v>10108</v>
      </c>
      <c r="H555" s="25" t="s">
        <v>7001</v>
      </c>
      <c r="I555" s="27">
        <v>4</v>
      </c>
      <c r="J555" s="28"/>
      <c r="K555" s="110" t="s">
        <v>10108</v>
      </c>
      <c r="L555" s="25" t="s">
        <v>7001</v>
      </c>
      <c r="M555" s="28">
        <v>4</v>
      </c>
      <c r="N555" s="28"/>
      <c r="O555" s="110" t="s">
        <v>10108</v>
      </c>
      <c r="P555" s="30" t="s">
        <v>7001</v>
      </c>
      <c r="Q555" s="31">
        <v>4</v>
      </c>
      <c r="R555" s="28"/>
      <c r="S555" s="110" t="s">
        <v>10108</v>
      </c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312"/>
      <c r="AF555" s="28" t="s">
        <v>1</v>
      </c>
    </row>
    <row r="556" spans="1:32" ht="15.75" customHeight="1" x14ac:dyDescent="0.3">
      <c r="A556" s="107"/>
      <c r="B556" s="52"/>
      <c r="C556" s="1046"/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">
        <v>547</v>
      </c>
    </row>
    <row r="557" spans="1:32" ht="15.75" customHeight="1" x14ac:dyDescent="0.3">
      <c r="A557" s="105">
        <v>17</v>
      </c>
      <c r="B557" s="51" t="s">
        <v>9905</v>
      </c>
      <c r="C557" s="1042" t="s">
        <v>0</v>
      </c>
      <c r="D557" s="15" t="s">
        <v>6551</v>
      </c>
      <c r="E557" s="16">
        <v>4</v>
      </c>
      <c r="F557" s="16"/>
      <c r="G557" s="115" t="s">
        <v>216</v>
      </c>
      <c r="H557" s="15" t="s">
        <v>6551</v>
      </c>
      <c r="I557" s="17">
        <v>4</v>
      </c>
      <c r="J557" s="18"/>
      <c r="K557" s="114" t="s">
        <v>216</v>
      </c>
      <c r="L557" s="15" t="s">
        <v>7103</v>
      </c>
      <c r="M557" s="18">
        <v>4</v>
      </c>
      <c r="N557" s="18"/>
      <c r="O557" s="114" t="s">
        <v>9923</v>
      </c>
      <c r="P557" s="34" t="s">
        <v>7103</v>
      </c>
      <c r="Q557" s="35">
        <v>4</v>
      </c>
      <c r="R557" s="36"/>
      <c r="S557" s="114" t="s">
        <v>9923</v>
      </c>
      <c r="T557" s="15" t="s">
        <v>6551</v>
      </c>
      <c r="U557" s="18">
        <v>4</v>
      </c>
      <c r="V557" s="18"/>
      <c r="W557" s="114" t="s">
        <v>216</v>
      </c>
      <c r="X557" s="18" t="s">
        <v>6551</v>
      </c>
      <c r="Y557" s="18">
        <v>4</v>
      </c>
      <c r="Z557" s="18"/>
      <c r="AA557" s="114" t="s">
        <v>216</v>
      </c>
      <c r="AB557" s="15"/>
      <c r="AC557" s="17"/>
      <c r="AD557" s="18"/>
      <c r="AE557" s="310"/>
      <c r="AF557" s="28" t="s">
        <v>0</v>
      </c>
    </row>
    <row r="558" spans="1:32" ht="15.75" customHeight="1" x14ac:dyDescent="0.3">
      <c r="A558" s="107"/>
      <c r="B558" s="52" t="s">
        <v>412</v>
      </c>
      <c r="C558" s="104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">
        <v>0</v>
      </c>
    </row>
    <row r="559" spans="1:32" ht="15.75" customHeight="1" x14ac:dyDescent="0.3">
      <c r="A559" s="107"/>
      <c r="B559" s="52"/>
      <c r="C559" s="1046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 t="s">
        <v>6551</v>
      </c>
      <c r="Y559" s="28">
        <v>4</v>
      </c>
      <c r="Z559" s="28"/>
      <c r="AA559" s="110" t="s">
        <v>216</v>
      </c>
      <c r="AB559" s="25"/>
      <c r="AC559" s="27"/>
      <c r="AD559" s="28"/>
      <c r="AE559" s="312"/>
      <c r="AF559" s="28" t="s">
        <v>1</v>
      </c>
    </row>
    <row r="560" spans="1:32" ht="15.75" customHeight="1" x14ac:dyDescent="0.3">
      <c r="A560" s="107"/>
      <c r="B560" s="52"/>
      <c r="C560" s="1047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 t="s">
        <v>4572</v>
      </c>
      <c r="Y560" s="33"/>
      <c r="Z560" s="33"/>
      <c r="AA560" s="116"/>
      <c r="AB560" s="25"/>
      <c r="AC560" s="27"/>
      <c r="AD560" s="28"/>
      <c r="AE560" s="312"/>
      <c r="AF560" s="28" t="s">
        <v>547</v>
      </c>
    </row>
    <row r="561" spans="1:32" ht="15.75" customHeight="1" x14ac:dyDescent="0.3">
      <c r="A561" s="105">
        <v>18</v>
      </c>
      <c r="B561" s="51" t="s">
        <v>9978</v>
      </c>
      <c r="C561" s="1042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10151</v>
      </c>
      <c r="Y561" s="18">
        <v>4</v>
      </c>
      <c r="Z561" s="18"/>
      <c r="AA561" s="114" t="s">
        <v>10104</v>
      </c>
      <c r="AB561" s="15" t="s">
        <v>7006</v>
      </c>
      <c r="AC561" s="17">
        <v>4</v>
      </c>
      <c r="AD561" s="18"/>
      <c r="AE561" s="310" t="s">
        <v>216</v>
      </c>
      <c r="AF561" s="28" t="s">
        <v>0</v>
      </c>
    </row>
    <row r="562" spans="1:32" ht="15.75" customHeight="1" x14ac:dyDescent="0.3">
      <c r="A562" s="107"/>
      <c r="B562" s="52" t="s">
        <v>412</v>
      </c>
      <c r="C562" s="104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">
        <v>0</v>
      </c>
    </row>
    <row r="563" spans="1:32" ht="15.75" customHeight="1" x14ac:dyDescent="0.3">
      <c r="A563" s="107"/>
      <c r="B563" s="52"/>
      <c r="C563" s="1046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10151</v>
      </c>
      <c r="Y563" s="28">
        <v>4</v>
      </c>
      <c r="Z563" s="28"/>
      <c r="AA563" s="110" t="s">
        <v>10104</v>
      </c>
      <c r="AB563" s="25" t="s">
        <v>7006</v>
      </c>
      <c r="AC563" s="27">
        <v>4</v>
      </c>
      <c r="AD563" s="28"/>
      <c r="AE563" s="312" t="s">
        <v>216</v>
      </c>
      <c r="AF563" s="28" t="s">
        <v>1</v>
      </c>
    </row>
    <row r="564" spans="1:32" ht="15.75" customHeight="1" x14ac:dyDescent="0.3">
      <c r="A564" s="107"/>
      <c r="B564" s="52"/>
      <c r="C564" s="1047"/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  <c r="AF564" s="28" t="s">
        <v>547</v>
      </c>
    </row>
    <row r="565" spans="1:32" ht="15.75" customHeight="1" x14ac:dyDescent="0.3">
      <c r="A565" s="105">
        <v>1</v>
      </c>
      <c r="B565" s="51" t="s">
        <v>6576</v>
      </c>
      <c r="C565" s="1042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  <c r="AF565" s="28" t="s">
        <v>0</v>
      </c>
    </row>
    <row r="566" spans="1:32" ht="15.75" customHeight="1" x14ac:dyDescent="0.3">
      <c r="A566" s="107"/>
      <c r="B566" s="52" t="s">
        <v>6580</v>
      </c>
      <c r="C566" s="104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">
        <v>0</v>
      </c>
    </row>
    <row r="567" spans="1:32" ht="15.75" customHeight="1" x14ac:dyDescent="0.3">
      <c r="A567" s="107"/>
      <c r="B567" s="52"/>
      <c r="C567" s="1046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312"/>
      <c r="AF567" s="28" t="s">
        <v>1</v>
      </c>
    </row>
    <row r="568" spans="1:32" ht="15.75" customHeight="1" x14ac:dyDescent="0.3">
      <c r="A568" s="107"/>
      <c r="B568" s="52"/>
      <c r="C568" s="1046" t="s">
        <v>547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  <c r="AF568" s="28" t="s">
        <v>547</v>
      </c>
    </row>
    <row r="569" spans="1:32" ht="15.75" customHeight="1" x14ac:dyDescent="0.3">
      <c r="A569" s="105">
        <v>2</v>
      </c>
      <c r="B569" s="51" t="s">
        <v>7240</v>
      </c>
      <c r="C569" s="104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10132</v>
      </c>
      <c r="Y569" s="18">
        <v>4</v>
      </c>
      <c r="Z569" s="509"/>
      <c r="AA569" s="114" t="s">
        <v>303</v>
      </c>
      <c r="AB569" s="15" t="s">
        <v>10132</v>
      </c>
      <c r="AC569" s="17">
        <v>4</v>
      </c>
      <c r="AD569" s="509"/>
      <c r="AE569" s="310" t="s">
        <v>303</v>
      </c>
      <c r="AF569" s="28" t="s">
        <v>0</v>
      </c>
    </row>
    <row r="570" spans="1:32" ht="15.75" customHeight="1" x14ac:dyDescent="0.3">
      <c r="A570" s="107"/>
      <c r="B570" s="52" t="s">
        <v>6562</v>
      </c>
      <c r="C570" s="104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">
        <v>0</v>
      </c>
    </row>
    <row r="571" spans="1:32" ht="15.75" customHeight="1" x14ac:dyDescent="0.3">
      <c r="A571" s="107"/>
      <c r="B571" s="52"/>
      <c r="C571" s="1046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10132</v>
      </c>
      <c r="Y571" s="28">
        <v>4</v>
      </c>
      <c r="Z571" s="508"/>
      <c r="AA571" s="110" t="s">
        <v>303</v>
      </c>
      <c r="AB571" s="25" t="s">
        <v>10132</v>
      </c>
      <c r="AC571" s="27">
        <v>4</v>
      </c>
      <c r="AD571" s="508"/>
      <c r="AE571" s="312" t="s">
        <v>303</v>
      </c>
      <c r="AF571" s="28" t="s">
        <v>1</v>
      </c>
    </row>
    <row r="572" spans="1:32" ht="15.75" customHeight="1" x14ac:dyDescent="0.3">
      <c r="A572" s="107"/>
      <c r="B572" s="52"/>
      <c r="C572" s="1046" t="s">
        <v>547</v>
      </c>
      <c r="D572" s="40" t="s">
        <v>10132</v>
      </c>
      <c r="E572" s="41">
        <v>2</v>
      </c>
      <c r="F572" s="744"/>
      <c r="G572" s="108" t="s">
        <v>303</v>
      </c>
      <c r="H572" s="40" t="s">
        <v>10132</v>
      </c>
      <c r="I572" s="42">
        <v>2</v>
      </c>
      <c r="J572" s="744"/>
      <c r="K572" s="108" t="s">
        <v>303</v>
      </c>
      <c r="L572" s="40" t="s">
        <v>10132</v>
      </c>
      <c r="M572" s="42">
        <v>2</v>
      </c>
      <c r="N572" s="744"/>
      <c r="O572" s="108" t="s">
        <v>303</v>
      </c>
      <c r="P572" s="40" t="s">
        <v>10132</v>
      </c>
      <c r="Q572" s="41">
        <v>2</v>
      </c>
      <c r="R572" s="744"/>
      <c r="S572" s="108" t="s">
        <v>303</v>
      </c>
      <c r="T572" s="40" t="s">
        <v>10132</v>
      </c>
      <c r="U572" s="42">
        <v>2</v>
      </c>
      <c r="V572" s="744"/>
      <c r="W572" s="108" t="s">
        <v>303</v>
      </c>
      <c r="X572" s="40"/>
      <c r="Y572" s="43"/>
      <c r="Z572" s="43"/>
      <c r="AA572" s="109"/>
      <c r="AB572" s="40"/>
      <c r="AC572" s="41"/>
      <c r="AD572" s="42"/>
      <c r="AE572" s="313"/>
      <c r="AF572" s="28" t="s">
        <v>547</v>
      </c>
    </row>
    <row r="573" spans="1:32" ht="15.75" customHeight="1" x14ac:dyDescent="0.3">
      <c r="A573" s="105">
        <v>3</v>
      </c>
      <c r="B573" s="51" t="s">
        <v>8295</v>
      </c>
      <c r="C573" s="1042" t="s">
        <v>0</v>
      </c>
      <c r="D573" s="15" t="s">
        <v>7008</v>
      </c>
      <c r="E573" s="16"/>
      <c r="F573" s="16"/>
      <c r="G573" s="115"/>
      <c r="H573" s="15" t="s">
        <v>7008</v>
      </c>
      <c r="I573" s="17"/>
      <c r="J573" s="18"/>
      <c r="K573" s="114"/>
      <c r="L573" s="18" t="s">
        <v>7008</v>
      </c>
      <c r="M573" s="18"/>
      <c r="N573" s="18"/>
      <c r="O573" s="114"/>
      <c r="P573" s="15" t="s">
        <v>7008</v>
      </c>
      <c r="Q573" s="17"/>
      <c r="R573" s="18"/>
      <c r="S573" s="114"/>
      <c r="T573" s="15" t="s">
        <v>7008</v>
      </c>
      <c r="U573" s="18"/>
      <c r="V573" s="18"/>
      <c r="W573" s="114"/>
      <c r="X573" s="15"/>
      <c r="Y573" s="18"/>
      <c r="Z573" s="18"/>
      <c r="AA573" s="114"/>
      <c r="AB573" s="15"/>
      <c r="AC573" s="17"/>
      <c r="AD573" s="18"/>
      <c r="AE573" s="310"/>
      <c r="AF573" s="28" t="s">
        <v>0</v>
      </c>
    </row>
    <row r="574" spans="1:32" ht="15.75" customHeight="1" x14ac:dyDescent="0.3">
      <c r="A574" s="107"/>
      <c r="B574" s="52" t="s">
        <v>6577</v>
      </c>
      <c r="C574" s="104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">
        <v>0</v>
      </c>
    </row>
    <row r="575" spans="1:32" ht="15.75" customHeight="1" x14ac:dyDescent="0.3">
      <c r="A575" s="107"/>
      <c r="B575" s="52"/>
      <c r="C575" s="1046" t="s">
        <v>1</v>
      </c>
      <c r="D575" s="25" t="s">
        <v>7008</v>
      </c>
      <c r="E575" s="26"/>
      <c r="F575" s="26"/>
      <c r="G575" s="111"/>
      <c r="H575" s="25" t="s">
        <v>6555</v>
      </c>
      <c r="I575" s="27">
        <v>4</v>
      </c>
      <c r="J575" s="508"/>
      <c r="K575" s="110" t="s">
        <v>303</v>
      </c>
      <c r="L575" s="25" t="s">
        <v>6543</v>
      </c>
      <c r="M575" s="28">
        <v>4</v>
      </c>
      <c r="N575" s="508"/>
      <c r="O575" s="110" t="s">
        <v>315</v>
      </c>
      <c r="P575" s="30" t="s">
        <v>6543</v>
      </c>
      <c r="Q575" s="31">
        <v>4</v>
      </c>
      <c r="R575" s="508"/>
      <c r="S575" s="110" t="s">
        <v>315</v>
      </c>
      <c r="T575" s="25" t="s">
        <v>6555</v>
      </c>
      <c r="U575" s="28">
        <v>4</v>
      </c>
      <c r="V575" s="508"/>
      <c r="W575" s="110" t="s">
        <v>303</v>
      </c>
      <c r="X575" s="25"/>
      <c r="Y575" s="28"/>
      <c r="Z575" s="28"/>
      <c r="AA575" s="110"/>
      <c r="AB575" s="25"/>
      <c r="AC575" s="27"/>
      <c r="AD575" s="28"/>
      <c r="AE575" s="312"/>
      <c r="AF575" s="28" t="s">
        <v>1</v>
      </c>
    </row>
    <row r="576" spans="1:32" ht="15.75" customHeight="1" x14ac:dyDescent="0.3">
      <c r="A576" s="107"/>
      <c r="B576" s="52"/>
      <c r="C576" s="1046" t="s">
        <v>547</v>
      </c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 t="s">
        <v>9942</v>
      </c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312"/>
      <c r="AF576" s="28" t="s">
        <v>547</v>
      </c>
    </row>
    <row r="577" spans="1:32" ht="15.75" customHeight="1" x14ac:dyDescent="0.3">
      <c r="A577" s="105">
        <v>4</v>
      </c>
      <c r="B577" s="51" t="s">
        <v>8296</v>
      </c>
      <c r="C577" s="1042" t="s">
        <v>0</v>
      </c>
      <c r="D577" s="15" t="s">
        <v>7008</v>
      </c>
      <c r="E577" s="16"/>
      <c r="F577" s="16"/>
      <c r="G577" s="115"/>
      <c r="H577" s="15" t="s">
        <v>7008</v>
      </c>
      <c r="I577" s="17"/>
      <c r="J577" s="18"/>
      <c r="K577" s="114"/>
      <c r="L577" s="15" t="s">
        <v>7008</v>
      </c>
      <c r="M577" s="18"/>
      <c r="N577" s="18"/>
      <c r="O577" s="114"/>
      <c r="P577" s="34" t="s">
        <v>7008</v>
      </c>
      <c r="Q577" s="35"/>
      <c r="R577" s="36"/>
      <c r="S577" s="114"/>
      <c r="T577" s="15" t="s">
        <v>7008</v>
      </c>
      <c r="U577" s="18"/>
      <c r="V577" s="18"/>
      <c r="W577" s="114"/>
      <c r="X577" s="18"/>
      <c r="Y577" s="18"/>
      <c r="Z577" s="18"/>
      <c r="AA577" s="114"/>
      <c r="AB577" s="15"/>
      <c r="AC577" s="17"/>
      <c r="AD577" s="18"/>
      <c r="AE577" s="310"/>
      <c r="AF577" s="28" t="s">
        <v>0</v>
      </c>
    </row>
    <row r="578" spans="1:32" ht="15.75" customHeight="1" x14ac:dyDescent="0.3">
      <c r="A578" s="107"/>
      <c r="B578" s="52" t="s">
        <v>6562</v>
      </c>
      <c r="C578" s="104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">
        <v>0</v>
      </c>
    </row>
    <row r="579" spans="1:32" ht="15.75" customHeight="1" x14ac:dyDescent="0.3">
      <c r="A579" s="107"/>
      <c r="B579" s="52"/>
      <c r="C579" s="1046" t="s">
        <v>1</v>
      </c>
      <c r="D579" s="25" t="s">
        <v>7008</v>
      </c>
      <c r="E579" s="26"/>
      <c r="F579" s="26"/>
      <c r="G579" s="111"/>
      <c r="H579" s="25" t="s">
        <v>6578</v>
      </c>
      <c r="I579" s="27">
        <v>4</v>
      </c>
      <c r="J579" s="508"/>
      <c r="K579" s="110" t="s">
        <v>282</v>
      </c>
      <c r="L579" s="25" t="s">
        <v>6578</v>
      </c>
      <c r="M579" s="28">
        <v>4</v>
      </c>
      <c r="N579" s="508"/>
      <c r="O579" s="110" t="s">
        <v>282</v>
      </c>
      <c r="P579" s="25" t="s">
        <v>6578</v>
      </c>
      <c r="Q579" s="27">
        <v>4</v>
      </c>
      <c r="R579" s="508"/>
      <c r="S579" s="110" t="s">
        <v>282</v>
      </c>
      <c r="T579" s="25" t="s">
        <v>6578</v>
      </c>
      <c r="U579" s="28">
        <v>4</v>
      </c>
      <c r="V579" s="508"/>
      <c r="W579" s="110" t="s">
        <v>282</v>
      </c>
      <c r="X579" s="25"/>
      <c r="Y579" s="28"/>
      <c r="Z579" s="28"/>
      <c r="AA579" s="110"/>
      <c r="AB579" s="25"/>
      <c r="AC579" s="27"/>
      <c r="AD579" s="28"/>
      <c r="AE579" s="312"/>
      <c r="AF579" s="28" t="s">
        <v>1</v>
      </c>
    </row>
    <row r="580" spans="1:32" ht="15.75" customHeight="1" x14ac:dyDescent="0.3">
      <c r="A580" s="107"/>
      <c r="B580" s="52"/>
      <c r="C580" s="1046" t="s">
        <v>547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313"/>
      <c r="AF580" s="28" t="s">
        <v>547</v>
      </c>
    </row>
    <row r="581" spans="1:32" ht="15.75" customHeight="1" x14ac:dyDescent="0.3">
      <c r="A581" s="105">
        <v>5</v>
      </c>
      <c r="B581" s="51" t="s">
        <v>8324</v>
      </c>
      <c r="C581" s="1042" t="s">
        <v>0</v>
      </c>
      <c r="D581" s="15" t="s">
        <v>10115</v>
      </c>
      <c r="E581" s="16">
        <v>4</v>
      </c>
      <c r="F581" s="538"/>
      <c r="G581" s="115" t="s">
        <v>315</v>
      </c>
      <c r="H581" s="15" t="s">
        <v>10163</v>
      </c>
      <c r="I581" s="17">
        <v>4</v>
      </c>
      <c r="J581" s="509"/>
      <c r="K581" s="114" t="s">
        <v>306</v>
      </c>
      <c r="L581" s="15" t="s">
        <v>10163</v>
      </c>
      <c r="M581" s="18">
        <v>4</v>
      </c>
      <c r="N581" s="509"/>
      <c r="O581" s="114" t="s">
        <v>306</v>
      </c>
      <c r="P581" s="34" t="s">
        <v>10115</v>
      </c>
      <c r="Q581" s="35">
        <v>4</v>
      </c>
      <c r="R581" s="507"/>
      <c r="S581" s="114" t="s">
        <v>315</v>
      </c>
      <c r="T581" s="15" t="s">
        <v>10163</v>
      </c>
      <c r="U581" s="18">
        <v>4</v>
      </c>
      <c r="V581" s="509"/>
      <c r="W581" s="114" t="s">
        <v>306</v>
      </c>
      <c r="X581" s="18"/>
      <c r="Y581" s="18"/>
      <c r="Z581" s="18"/>
      <c r="AA581" s="114"/>
      <c r="AB581" s="15"/>
      <c r="AC581" s="17"/>
      <c r="AD581" s="18"/>
      <c r="AE581" s="310"/>
      <c r="AF581" s="28" t="s">
        <v>0</v>
      </c>
    </row>
    <row r="582" spans="1:32" ht="15.75" customHeight="1" x14ac:dyDescent="0.3">
      <c r="A582" s="107"/>
      <c r="B582" s="52" t="s">
        <v>6563</v>
      </c>
      <c r="C582" s="104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">
        <v>0</v>
      </c>
    </row>
    <row r="583" spans="1:32" ht="15.75" customHeight="1" x14ac:dyDescent="0.3">
      <c r="A583" s="107"/>
      <c r="B583" s="52"/>
      <c r="C583" s="1046" t="s">
        <v>1</v>
      </c>
      <c r="D583" s="25" t="s">
        <v>10163</v>
      </c>
      <c r="E583" s="26">
        <v>4</v>
      </c>
      <c r="F583" s="537"/>
      <c r="G583" s="111" t="s">
        <v>306</v>
      </c>
      <c r="H583" s="25"/>
      <c r="I583" s="27"/>
      <c r="J583" s="28"/>
      <c r="K583" s="110"/>
      <c r="L583" s="25"/>
      <c r="M583" s="28"/>
      <c r="N583" s="28"/>
      <c r="O583" s="110"/>
      <c r="P583" s="25" t="s">
        <v>10163</v>
      </c>
      <c r="Q583" s="27">
        <v>4</v>
      </c>
      <c r="R583" s="508"/>
      <c r="S583" s="110" t="s">
        <v>306</v>
      </c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">
        <v>1</v>
      </c>
    </row>
    <row r="584" spans="1:32" ht="15.75" customHeight="1" x14ac:dyDescent="0.3">
      <c r="A584" s="107"/>
      <c r="B584" s="52"/>
      <c r="C584" s="1046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">
        <v>547</v>
      </c>
    </row>
    <row r="585" spans="1:32" ht="15.75" customHeight="1" x14ac:dyDescent="0.3">
      <c r="A585" s="105">
        <v>6</v>
      </c>
      <c r="B585" s="51" t="s">
        <v>9863</v>
      </c>
      <c r="C585" s="1042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/>
      <c r="Y585" s="18"/>
      <c r="Z585" s="18"/>
      <c r="AA585" s="114"/>
      <c r="AB585" s="15" t="s">
        <v>6543</v>
      </c>
      <c r="AC585" s="17">
        <v>5</v>
      </c>
      <c r="AD585" s="509"/>
      <c r="AE585" s="310" t="s">
        <v>315</v>
      </c>
      <c r="AF585" s="28" t="s">
        <v>0</v>
      </c>
    </row>
    <row r="586" spans="1:32" ht="15.75" customHeight="1" x14ac:dyDescent="0.3">
      <c r="A586" s="107"/>
      <c r="B586" s="52" t="s">
        <v>6563</v>
      </c>
      <c r="C586" s="104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">
        <v>0</v>
      </c>
    </row>
    <row r="587" spans="1:32" ht="15.75" customHeight="1" x14ac:dyDescent="0.3">
      <c r="A587" s="107"/>
      <c r="B587" s="52"/>
      <c r="C587" s="1046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30"/>
      <c r="Q587" s="31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 t="s">
        <v>6543</v>
      </c>
      <c r="AC587" s="27">
        <v>5</v>
      </c>
      <c r="AD587" s="508"/>
      <c r="AE587" s="312" t="s">
        <v>315</v>
      </c>
      <c r="AF587" s="28" t="s">
        <v>1</v>
      </c>
    </row>
    <row r="588" spans="1:32" ht="15.75" customHeight="1" x14ac:dyDescent="0.3">
      <c r="A588" s="107"/>
      <c r="B588" s="52"/>
      <c r="C588" s="1046"/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30" t="s">
        <v>6543</v>
      </c>
      <c r="Q588" s="31">
        <v>3</v>
      </c>
      <c r="R588" s="510"/>
      <c r="S588" s="110" t="s">
        <v>315</v>
      </c>
      <c r="T588" s="25"/>
      <c r="U588" s="27"/>
      <c r="V588" s="27"/>
      <c r="W588" s="110"/>
      <c r="X588" s="25" t="s">
        <v>6543</v>
      </c>
      <c r="Y588" s="33">
        <v>3</v>
      </c>
      <c r="Z588" s="1021"/>
      <c r="AA588" s="116" t="s">
        <v>315</v>
      </c>
      <c r="AB588" s="25"/>
      <c r="AC588" s="27"/>
      <c r="AD588" s="28"/>
      <c r="AE588" s="312"/>
      <c r="AF588" s="28" t="s">
        <v>547</v>
      </c>
    </row>
    <row r="589" spans="1:32" ht="15.75" customHeight="1" x14ac:dyDescent="0.3">
      <c r="A589" s="105">
        <v>7</v>
      </c>
      <c r="B589" s="51" t="s">
        <v>9878</v>
      </c>
      <c r="C589" s="1042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7"/>
      <c r="V589" s="18"/>
      <c r="W589" s="114"/>
      <c r="X589" s="15"/>
      <c r="Y589" s="18"/>
      <c r="Z589" s="18"/>
      <c r="AA589" s="114"/>
      <c r="AB589" s="15" t="s">
        <v>6564</v>
      </c>
      <c r="AC589" s="17">
        <v>3</v>
      </c>
      <c r="AD589" s="509"/>
      <c r="AE589" s="310" t="s">
        <v>295</v>
      </c>
      <c r="AF589" s="28" t="s">
        <v>0</v>
      </c>
    </row>
    <row r="590" spans="1:32" ht="15.75" customHeight="1" x14ac:dyDescent="0.3">
      <c r="A590" s="107"/>
      <c r="B590" s="52" t="s">
        <v>9961</v>
      </c>
      <c r="C590" s="1043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2"/>
      <c r="V590" s="22"/>
      <c r="W590" s="112"/>
      <c r="X590" s="20"/>
      <c r="Y590" s="24"/>
      <c r="Z590" s="24"/>
      <c r="AA590" s="112"/>
      <c r="AB590" s="20" t="s">
        <v>9942</v>
      </c>
      <c r="AC590" s="22"/>
      <c r="AD590" s="22"/>
      <c r="AE590" s="311"/>
      <c r="AF590" s="28" t="s">
        <v>0</v>
      </c>
    </row>
    <row r="591" spans="1:32" ht="15.75" customHeight="1" x14ac:dyDescent="0.3">
      <c r="A591" s="107"/>
      <c r="B591" s="52"/>
      <c r="C591" s="1046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 t="s">
        <v>6531</v>
      </c>
      <c r="AC591" s="27">
        <v>4</v>
      </c>
      <c r="AD591" s="508"/>
      <c r="AE591" s="312" t="s">
        <v>596</v>
      </c>
      <c r="AF591" s="28" t="s">
        <v>1</v>
      </c>
    </row>
    <row r="592" spans="1:32" ht="15.75" customHeight="1" x14ac:dyDescent="0.3">
      <c r="A592" s="107"/>
      <c r="B592" s="52"/>
      <c r="C592" s="1046"/>
      <c r="D592" s="25" t="s">
        <v>6531</v>
      </c>
      <c r="E592" s="26">
        <v>3</v>
      </c>
      <c r="F592" s="537"/>
      <c r="G592" s="111" t="s">
        <v>596</v>
      </c>
      <c r="H592" s="25" t="s">
        <v>6543</v>
      </c>
      <c r="I592" s="28">
        <v>3</v>
      </c>
      <c r="J592" s="508"/>
      <c r="K592" s="110" t="s">
        <v>325</v>
      </c>
      <c r="L592" s="25" t="s">
        <v>6543</v>
      </c>
      <c r="M592" s="28">
        <v>3</v>
      </c>
      <c r="N592" s="508"/>
      <c r="O592" s="110" t="s">
        <v>325</v>
      </c>
      <c r="P592" s="30" t="s">
        <v>6543</v>
      </c>
      <c r="Q592" s="31">
        <v>3</v>
      </c>
      <c r="R592" s="510"/>
      <c r="S592" s="110" t="s">
        <v>325</v>
      </c>
      <c r="T592" s="25" t="s">
        <v>6543</v>
      </c>
      <c r="U592" s="28">
        <v>3</v>
      </c>
      <c r="V592" s="508"/>
      <c r="W592" s="110" t="s">
        <v>325</v>
      </c>
      <c r="X592" s="25" t="s">
        <v>6543</v>
      </c>
      <c r="Y592" s="33">
        <v>3</v>
      </c>
      <c r="Z592" s="1021"/>
      <c r="AA592" s="116" t="s">
        <v>325</v>
      </c>
      <c r="AB592" s="25" t="s">
        <v>9942</v>
      </c>
      <c r="AC592" s="27"/>
      <c r="AD592" s="28"/>
      <c r="AE592" s="312"/>
      <c r="AF592" s="28" t="s">
        <v>547</v>
      </c>
    </row>
    <row r="593" spans="1:32" ht="15.75" customHeight="1" x14ac:dyDescent="0.3">
      <c r="A593" s="105">
        <v>8</v>
      </c>
      <c r="B593" s="51" t="s">
        <v>9869</v>
      </c>
      <c r="C593" s="1042" t="s">
        <v>0</v>
      </c>
      <c r="D593" s="15" t="s">
        <v>7008</v>
      </c>
      <c r="E593" s="16"/>
      <c r="F593" s="16"/>
      <c r="G593" s="115"/>
      <c r="H593" s="15" t="s">
        <v>7008</v>
      </c>
      <c r="I593" s="17"/>
      <c r="J593" s="18"/>
      <c r="K593" s="114"/>
      <c r="L593" s="15" t="s">
        <v>7008</v>
      </c>
      <c r="M593" s="18"/>
      <c r="N593" s="18"/>
      <c r="O593" s="114"/>
      <c r="P593" s="34" t="s">
        <v>7008</v>
      </c>
      <c r="Q593" s="35"/>
      <c r="R593" s="36"/>
      <c r="S593" s="114"/>
      <c r="T593" s="15" t="s">
        <v>7008</v>
      </c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310"/>
      <c r="AF593" s="28" t="s">
        <v>0</v>
      </c>
    </row>
    <row r="594" spans="1:32" ht="15.75" customHeight="1" x14ac:dyDescent="0.3">
      <c r="A594" s="107"/>
      <c r="B594" s="52" t="s">
        <v>10101</v>
      </c>
      <c r="C594" s="104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  <c r="AF594" s="28" t="s">
        <v>0</v>
      </c>
    </row>
    <row r="595" spans="1:32" ht="15.75" customHeight="1" x14ac:dyDescent="0.3">
      <c r="A595" s="107"/>
      <c r="B595" s="52"/>
      <c r="C595" s="1046" t="s">
        <v>1</v>
      </c>
      <c r="D595" s="25" t="s">
        <v>7008</v>
      </c>
      <c r="E595" s="26"/>
      <c r="F595" s="26"/>
      <c r="G595" s="111"/>
      <c r="H595" s="25" t="s">
        <v>10183</v>
      </c>
      <c r="I595" s="27">
        <v>5</v>
      </c>
      <c r="J595" s="508"/>
      <c r="K595" s="110" t="s">
        <v>306</v>
      </c>
      <c r="L595" s="25" t="s">
        <v>10183</v>
      </c>
      <c r="M595" s="28">
        <v>5</v>
      </c>
      <c r="N595" s="508"/>
      <c r="O595" s="110" t="s">
        <v>306</v>
      </c>
      <c r="P595" s="25" t="s">
        <v>4580</v>
      </c>
      <c r="Q595" s="27">
        <v>4</v>
      </c>
      <c r="R595" s="508" t="s">
        <v>400</v>
      </c>
      <c r="S595" s="110" t="s">
        <v>604</v>
      </c>
      <c r="T595" s="25" t="s">
        <v>10183</v>
      </c>
      <c r="U595" s="28">
        <v>5</v>
      </c>
      <c r="V595" s="508"/>
      <c r="W595" s="110" t="s">
        <v>306</v>
      </c>
      <c r="X595" s="25"/>
      <c r="Y595" s="28"/>
      <c r="Z595" s="28"/>
      <c r="AA595" s="110"/>
      <c r="AB595" s="25"/>
      <c r="AC595" s="27"/>
      <c r="AD595" s="28"/>
      <c r="AE595" s="312"/>
      <c r="AF595" s="28" t="s">
        <v>1</v>
      </c>
    </row>
    <row r="596" spans="1:32" ht="15.75" customHeight="1" x14ac:dyDescent="0.3">
      <c r="A596" s="106"/>
      <c r="B596" s="52"/>
      <c r="C596" s="1047"/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25"/>
      <c r="Q596" s="27"/>
      <c r="R596" s="28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  <c r="AF596" s="28" t="s">
        <v>547</v>
      </c>
    </row>
    <row r="597" spans="1:32" ht="15.75" customHeight="1" x14ac:dyDescent="0.3">
      <c r="A597" s="105">
        <v>9</v>
      </c>
      <c r="B597" s="51"/>
      <c r="C597" s="1042"/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8"/>
      <c r="Q597" s="18"/>
      <c r="R597" s="18"/>
      <c r="S597" s="114"/>
      <c r="T597" s="15"/>
      <c r="U597" s="18"/>
      <c r="V597" s="18"/>
      <c r="W597" s="114"/>
      <c r="X597" s="15"/>
      <c r="Y597" s="18"/>
      <c r="Z597" s="18"/>
      <c r="AA597" s="114"/>
      <c r="AB597" s="15"/>
      <c r="AC597" s="18"/>
      <c r="AD597" s="18"/>
      <c r="AE597" s="310"/>
      <c r="AF597" s="28" t="s">
        <v>0</v>
      </c>
    </row>
    <row r="598" spans="1:32" ht="15.75" customHeight="1" x14ac:dyDescent="0.3">
      <c r="A598" s="107"/>
      <c r="B598" s="52"/>
      <c r="C598" s="1043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2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">
        <v>0</v>
      </c>
    </row>
    <row r="599" spans="1:32" ht="15.75" customHeight="1" x14ac:dyDescent="0.3">
      <c r="A599" s="107"/>
      <c r="B599" s="52"/>
      <c r="C599" s="1046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8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">
        <v>1</v>
      </c>
    </row>
    <row r="600" spans="1:32" ht="15.75" customHeight="1" x14ac:dyDescent="0.3">
      <c r="A600" s="107"/>
      <c r="B600" s="52"/>
      <c r="C600" s="1046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8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33"/>
      <c r="AD600" s="33"/>
      <c r="AE600" s="314"/>
      <c r="AF600" s="28" t="s">
        <v>547</v>
      </c>
    </row>
    <row r="601" spans="1:32" ht="15.75" customHeight="1" x14ac:dyDescent="0.3">
      <c r="A601" s="105">
        <v>1</v>
      </c>
      <c r="B601" s="51" t="s">
        <v>6572</v>
      </c>
      <c r="C601" s="1042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10114</v>
      </c>
      <c r="Y601" s="18">
        <v>3</v>
      </c>
      <c r="Z601" s="18"/>
      <c r="AA601" s="114" t="s">
        <v>287</v>
      </c>
      <c r="AB601" s="15" t="s">
        <v>10114</v>
      </c>
      <c r="AC601" s="17">
        <v>3</v>
      </c>
      <c r="AD601" s="18"/>
      <c r="AE601" s="310" t="s">
        <v>287</v>
      </c>
      <c r="AF601" s="28" t="s">
        <v>0</v>
      </c>
    </row>
    <row r="602" spans="1:32" ht="15.75" customHeight="1" x14ac:dyDescent="0.3">
      <c r="A602" s="107"/>
      <c r="B602" s="52" t="s">
        <v>412</v>
      </c>
      <c r="C602" s="104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">
        <v>0</v>
      </c>
    </row>
    <row r="603" spans="1:32" ht="15.75" customHeight="1" x14ac:dyDescent="0.3">
      <c r="A603" s="107"/>
      <c r="B603" s="52"/>
      <c r="C603" s="1046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 t="s">
        <v>10114</v>
      </c>
      <c r="Y603" s="28">
        <v>3</v>
      </c>
      <c r="Z603" s="28"/>
      <c r="AA603" s="110" t="s">
        <v>287</v>
      </c>
      <c r="AB603" s="25" t="s">
        <v>10114</v>
      </c>
      <c r="AC603" s="27">
        <v>3</v>
      </c>
      <c r="AD603" s="28"/>
      <c r="AE603" s="312" t="s">
        <v>287</v>
      </c>
      <c r="AF603" s="28" t="s">
        <v>1</v>
      </c>
    </row>
    <row r="604" spans="1:32" ht="15.75" customHeight="1" x14ac:dyDescent="0.3">
      <c r="A604" s="107"/>
      <c r="B604" s="52"/>
      <c r="C604" s="1046" t="s">
        <v>547</v>
      </c>
      <c r="D604" s="40"/>
      <c r="E604" s="41"/>
      <c r="F604" s="42"/>
      <c r="G604" s="108"/>
      <c r="H604" s="40" t="s">
        <v>10114</v>
      </c>
      <c r="I604" s="42">
        <v>3</v>
      </c>
      <c r="J604" s="42"/>
      <c r="K604" s="108" t="s">
        <v>287</v>
      </c>
      <c r="L604" s="40"/>
      <c r="M604" s="42"/>
      <c r="N604" s="42"/>
      <c r="O604" s="108"/>
      <c r="P604" s="40" t="s">
        <v>10114</v>
      </c>
      <c r="Q604" s="41">
        <v>3</v>
      </c>
      <c r="R604" s="42"/>
      <c r="S604" s="108" t="s">
        <v>287</v>
      </c>
      <c r="T604" s="40"/>
      <c r="U604" s="42"/>
      <c r="V604" s="42"/>
      <c r="W604" s="108"/>
      <c r="X604" s="40"/>
      <c r="Y604" s="43"/>
      <c r="Z604" s="43"/>
      <c r="AA604" s="109"/>
      <c r="AB604" s="40" t="s">
        <v>9942</v>
      </c>
      <c r="AC604" s="41"/>
      <c r="AD604" s="42"/>
      <c r="AE604" s="313"/>
      <c r="AF604" s="28" t="s">
        <v>547</v>
      </c>
    </row>
    <row r="605" spans="1:32" ht="15.75" customHeight="1" x14ac:dyDescent="0.3">
      <c r="A605" s="105">
        <v>2</v>
      </c>
      <c r="B605" s="51" t="s">
        <v>8297</v>
      </c>
      <c r="C605" s="1042" t="s">
        <v>0</v>
      </c>
      <c r="D605" s="15" t="s">
        <v>7111</v>
      </c>
      <c r="E605" s="16"/>
      <c r="F605" s="16"/>
      <c r="G605" s="115"/>
      <c r="H605" s="15" t="s">
        <v>7111</v>
      </c>
      <c r="I605" s="17"/>
      <c r="J605" s="18"/>
      <c r="K605" s="114"/>
      <c r="L605" s="15" t="s">
        <v>7111</v>
      </c>
      <c r="M605" s="18"/>
      <c r="N605" s="18"/>
      <c r="O605" s="114"/>
      <c r="P605" s="34" t="s">
        <v>7111</v>
      </c>
      <c r="Q605" s="35"/>
      <c r="R605" s="36"/>
      <c r="S605" s="114"/>
      <c r="T605" s="15" t="s">
        <v>7111</v>
      </c>
      <c r="U605" s="18"/>
      <c r="V605" s="18"/>
      <c r="W605" s="114"/>
      <c r="X605" s="18"/>
      <c r="Y605" s="18"/>
      <c r="Z605" s="18"/>
      <c r="AA605" s="114"/>
      <c r="AB605" s="15"/>
      <c r="AC605" s="17"/>
      <c r="AD605" s="18"/>
      <c r="AE605" s="310"/>
      <c r="AF605" s="28" t="s">
        <v>0</v>
      </c>
    </row>
    <row r="606" spans="1:32" ht="15.75" customHeight="1" x14ac:dyDescent="0.3">
      <c r="A606" s="107"/>
      <c r="B606" s="52" t="s">
        <v>412</v>
      </c>
      <c r="C606" s="104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">
        <v>0</v>
      </c>
    </row>
    <row r="607" spans="1:32" ht="15.75" customHeight="1" x14ac:dyDescent="0.3">
      <c r="A607" s="107"/>
      <c r="B607" s="52"/>
      <c r="C607" s="1046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">
        <v>1</v>
      </c>
    </row>
    <row r="608" spans="1:32" ht="15.75" customHeight="1" x14ac:dyDescent="0.3">
      <c r="A608" s="107"/>
      <c r="B608" s="52"/>
      <c r="C608" s="1046" t="s">
        <v>547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313"/>
      <c r="AF608" s="28" t="s">
        <v>547</v>
      </c>
    </row>
    <row r="609" spans="1:32" ht="15.75" customHeight="1" x14ac:dyDescent="0.3">
      <c r="A609" s="105">
        <v>3</v>
      </c>
      <c r="B609" s="51" t="s">
        <v>8298</v>
      </c>
      <c r="C609" s="1042" t="s">
        <v>0</v>
      </c>
      <c r="D609" s="15" t="s">
        <v>7111</v>
      </c>
      <c r="E609" s="16"/>
      <c r="F609" s="16"/>
      <c r="G609" s="115"/>
      <c r="H609" s="15" t="s">
        <v>7111</v>
      </c>
      <c r="I609" s="17"/>
      <c r="J609" s="18"/>
      <c r="K609" s="114"/>
      <c r="L609" s="18" t="s">
        <v>7111</v>
      </c>
      <c r="M609" s="18"/>
      <c r="N609" s="18"/>
      <c r="O609" s="114"/>
      <c r="P609" s="15" t="s">
        <v>7111</v>
      </c>
      <c r="Q609" s="17"/>
      <c r="R609" s="18"/>
      <c r="S609" s="114"/>
      <c r="T609" s="15" t="s">
        <v>7111</v>
      </c>
      <c r="U609" s="18"/>
      <c r="V609" s="18"/>
      <c r="W609" s="114"/>
      <c r="X609" s="15"/>
      <c r="Y609" s="18"/>
      <c r="Z609" s="18"/>
      <c r="AA609" s="114"/>
      <c r="AB609" s="15"/>
      <c r="AC609" s="17"/>
      <c r="AD609" s="18"/>
      <c r="AE609" s="310"/>
      <c r="AF609" s="28" t="s">
        <v>0</v>
      </c>
    </row>
    <row r="610" spans="1:32" ht="15.75" customHeight="1" x14ac:dyDescent="0.3">
      <c r="A610" s="107"/>
      <c r="B610" s="52" t="s">
        <v>412</v>
      </c>
      <c r="C610" s="104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">
        <v>0</v>
      </c>
    </row>
    <row r="611" spans="1:32" ht="15.75" customHeight="1" x14ac:dyDescent="0.3">
      <c r="A611" s="107"/>
      <c r="B611" s="52"/>
      <c r="C611" s="1046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30"/>
      <c r="Q611" s="31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  <c r="AF611" s="28" t="s">
        <v>1</v>
      </c>
    </row>
    <row r="612" spans="1:32" ht="15.75" customHeight="1" x14ac:dyDescent="0.3">
      <c r="A612" s="107"/>
      <c r="B612" s="52"/>
      <c r="C612" s="1046" t="s">
        <v>547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312"/>
      <c r="AF612" s="28" t="s">
        <v>547</v>
      </c>
    </row>
    <row r="613" spans="1:32" ht="15.75" customHeight="1" x14ac:dyDescent="0.3">
      <c r="A613" s="105">
        <v>4</v>
      </c>
      <c r="B613" s="51" t="s">
        <v>8299</v>
      </c>
      <c r="C613" s="1042" t="s">
        <v>0</v>
      </c>
      <c r="D613" s="15" t="s">
        <v>7111</v>
      </c>
      <c r="E613" s="16"/>
      <c r="F613" s="16"/>
      <c r="G613" s="115"/>
      <c r="H613" s="15" t="s">
        <v>7111</v>
      </c>
      <c r="I613" s="17"/>
      <c r="J613" s="18"/>
      <c r="K613" s="114"/>
      <c r="L613" s="15" t="s">
        <v>7111</v>
      </c>
      <c r="M613" s="18"/>
      <c r="N613" s="18"/>
      <c r="O613" s="114"/>
      <c r="P613" s="34" t="s">
        <v>7111</v>
      </c>
      <c r="Q613" s="35"/>
      <c r="R613" s="36"/>
      <c r="S613" s="114"/>
      <c r="T613" s="15" t="s">
        <v>7111</v>
      </c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  <c r="AF613" s="28" t="s">
        <v>0</v>
      </c>
    </row>
    <row r="614" spans="1:32" ht="15.75" customHeight="1" x14ac:dyDescent="0.3">
      <c r="A614" s="107"/>
      <c r="B614" s="52" t="s">
        <v>412</v>
      </c>
      <c r="C614" s="104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">
        <v>0</v>
      </c>
    </row>
    <row r="615" spans="1:32" ht="15.75" customHeight="1" x14ac:dyDescent="0.3">
      <c r="A615" s="107"/>
      <c r="B615" s="52"/>
      <c r="C615" s="1046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  <c r="AF615" s="28" t="s">
        <v>1</v>
      </c>
    </row>
    <row r="616" spans="1:32" ht="15.75" customHeight="1" x14ac:dyDescent="0.3">
      <c r="A616" s="107"/>
      <c r="B616" s="52"/>
      <c r="C616" s="1046" t="s">
        <v>547</v>
      </c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">
        <v>547</v>
      </c>
    </row>
    <row r="617" spans="1:32" ht="15.75" customHeight="1" x14ac:dyDescent="0.3">
      <c r="A617" s="105">
        <v>5</v>
      </c>
      <c r="B617" s="51" t="s">
        <v>9962</v>
      </c>
      <c r="C617" s="1042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7284</v>
      </c>
      <c r="Y617" s="18">
        <v>4</v>
      </c>
      <c r="Z617" s="18"/>
      <c r="AA617" s="114" t="s">
        <v>309</v>
      </c>
      <c r="AB617" s="15" t="s">
        <v>7284</v>
      </c>
      <c r="AC617" s="17">
        <v>4</v>
      </c>
      <c r="AD617" s="18"/>
      <c r="AE617" s="310" t="s">
        <v>309</v>
      </c>
      <c r="AF617" s="28" t="s">
        <v>0</v>
      </c>
    </row>
    <row r="618" spans="1:32" ht="15.75" customHeight="1" x14ac:dyDescent="0.3">
      <c r="A618" s="107"/>
      <c r="B618" s="52" t="s">
        <v>7328</v>
      </c>
      <c r="C618" s="104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">
        <v>0</v>
      </c>
    </row>
    <row r="619" spans="1:32" ht="15.75" customHeight="1" x14ac:dyDescent="0.3">
      <c r="A619" s="107"/>
      <c r="B619" s="52"/>
      <c r="C619" s="1046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 t="s">
        <v>7284</v>
      </c>
      <c r="Y619" s="28">
        <v>4</v>
      </c>
      <c r="Z619" s="28"/>
      <c r="AA619" s="110" t="s">
        <v>309</v>
      </c>
      <c r="AB619" s="25" t="s">
        <v>7284</v>
      </c>
      <c r="AC619" s="27">
        <v>4</v>
      </c>
      <c r="AD619" s="28"/>
      <c r="AE619" s="312" t="s">
        <v>309</v>
      </c>
      <c r="AF619" s="28" t="s">
        <v>1</v>
      </c>
    </row>
    <row r="620" spans="1:32" ht="15.75" customHeight="1" x14ac:dyDescent="0.3">
      <c r="A620" s="107"/>
      <c r="B620" s="52"/>
      <c r="C620" s="1046" t="s">
        <v>547</v>
      </c>
      <c r="D620" s="40" t="s">
        <v>7284</v>
      </c>
      <c r="E620" s="41">
        <v>2</v>
      </c>
      <c r="F620" s="42"/>
      <c r="G620" s="108" t="s">
        <v>309</v>
      </c>
      <c r="H620" s="40" t="s">
        <v>7284</v>
      </c>
      <c r="I620" s="42">
        <v>2</v>
      </c>
      <c r="J620" s="42"/>
      <c r="K620" s="108" t="s">
        <v>309</v>
      </c>
      <c r="L620" s="40" t="s">
        <v>7284</v>
      </c>
      <c r="M620" s="42">
        <v>2</v>
      </c>
      <c r="N620" s="42"/>
      <c r="O620" s="108" t="s">
        <v>309</v>
      </c>
      <c r="P620" s="40" t="s">
        <v>7284</v>
      </c>
      <c r="Q620" s="41">
        <v>2</v>
      </c>
      <c r="R620" s="42"/>
      <c r="S620" s="108" t="s">
        <v>309</v>
      </c>
      <c r="T620" s="40" t="s">
        <v>7284</v>
      </c>
      <c r="U620" s="42">
        <v>2</v>
      </c>
      <c r="V620" s="42"/>
      <c r="W620" s="108" t="s">
        <v>309</v>
      </c>
      <c r="X620" s="40"/>
      <c r="Y620" s="43"/>
      <c r="Z620" s="43"/>
      <c r="AA620" s="109"/>
      <c r="AB620" s="40"/>
      <c r="AC620" s="41"/>
      <c r="AD620" s="42"/>
      <c r="AE620" s="313"/>
      <c r="AF620" s="28" t="s">
        <v>547</v>
      </c>
    </row>
    <row r="621" spans="1:32" ht="15.75" customHeight="1" x14ac:dyDescent="0.3">
      <c r="A621" s="105">
        <v>6</v>
      </c>
      <c r="B621" s="51" t="s">
        <v>9963</v>
      </c>
      <c r="C621" s="1042" t="s">
        <v>0</v>
      </c>
      <c r="D621" s="15" t="s">
        <v>6555</v>
      </c>
      <c r="E621" s="16">
        <v>4</v>
      </c>
      <c r="F621" s="16"/>
      <c r="G621" s="115" t="s">
        <v>309</v>
      </c>
      <c r="H621" s="15" t="s">
        <v>6555</v>
      </c>
      <c r="I621" s="17">
        <v>4</v>
      </c>
      <c r="J621" s="18"/>
      <c r="K621" s="114" t="s">
        <v>309</v>
      </c>
      <c r="L621" s="18" t="s">
        <v>6555</v>
      </c>
      <c r="M621" s="18">
        <v>4</v>
      </c>
      <c r="N621" s="18"/>
      <c r="O621" s="114" t="s">
        <v>309</v>
      </c>
      <c r="P621" s="15" t="s">
        <v>6555</v>
      </c>
      <c r="Q621" s="17">
        <v>4</v>
      </c>
      <c r="R621" s="18"/>
      <c r="S621" s="114" t="s">
        <v>309</v>
      </c>
      <c r="T621" s="15" t="s">
        <v>6555</v>
      </c>
      <c r="U621" s="18">
        <v>4</v>
      </c>
      <c r="V621" s="18"/>
      <c r="W621" s="114" t="s">
        <v>309</v>
      </c>
      <c r="X621" s="15"/>
      <c r="Y621" s="18"/>
      <c r="Z621" s="18"/>
      <c r="AA621" s="114"/>
      <c r="AB621" s="15"/>
      <c r="AC621" s="17"/>
      <c r="AD621" s="18"/>
      <c r="AE621" s="310"/>
      <c r="AF621" s="28" t="s">
        <v>0</v>
      </c>
    </row>
    <row r="622" spans="1:32" ht="15.75" customHeight="1" x14ac:dyDescent="0.3">
      <c r="A622" s="107"/>
      <c r="B622" s="52" t="s">
        <v>7328</v>
      </c>
      <c r="C622" s="104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">
        <v>0</v>
      </c>
    </row>
    <row r="623" spans="1:32" ht="15.75" customHeight="1" x14ac:dyDescent="0.3">
      <c r="A623" s="107"/>
      <c r="B623" s="52"/>
      <c r="C623" s="1046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/>
      <c r="AC623" s="27"/>
      <c r="AD623" s="28"/>
      <c r="AE623" s="312"/>
      <c r="AF623" s="28" t="s">
        <v>1</v>
      </c>
    </row>
    <row r="624" spans="1:32" ht="15.75" customHeight="1" x14ac:dyDescent="0.3">
      <c r="A624" s="107"/>
      <c r="B624" s="52"/>
      <c r="C624" s="1046" t="s">
        <v>547</v>
      </c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">
        <v>547</v>
      </c>
    </row>
    <row r="625" spans="1:32" ht="15.75" customHeight="1" x14ac:dyDescent="0.3">
      <c r="A625" s="105">
        <v>7</v>
      </c>
      <c r="B625" s="51" t="s">
        <v>9964</v>
      </c>
      <c r="C625" s="1042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7"/>
      <c r="V625" s="18"/>
      <c r="W625" s="114"/>
      <c r="X625" s="15"/>
      <c r="Y625" s="18"/>
      <c r="Z625" s="18"/>
      <c r="AA625" s="114"/>
      <c r="AB625" s="15"/>
      <c r="AC625" s="17"/>
      <c r="AD625" s="18"/>
      <c r="AE625" s="310"/>
      <c r="AF625" s="28" t="s">
        <v>0</v>
      </c>
    </row>
    <row r="626" spans="1:32" ht="15.75" customHeight="1" x14ac:dyDescent="0.3">
      <c r="A626" s="107"/>
      <c r="B626" s="52" t="s">
        <v>7328</v>
      </c>
      <c r="C626" s="104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">
        <v>0</v>
      </c>
    </row>
    <row r="627" spans="1:32" ht="15.75" customHeight="1" x14ac:dyDescent="0.3">
      <c r="A627" s="107"/>
      <c r="B627" s="52"/>
      <c r="C627" s="1046" t="s">
        <v>1</v>
      </c>
      <c r="D627" s="25" t="s">
        <v>6552</v>
      </c>
      <c r="E627" s="26">
        <v>4</v>
      </c>
      <c r="F627" s="26"/>
      <c r="G627" s="111" t="s">
        <v>321</v>
      </c>
      <c r="H627" s="25" t="s">
        <v>6552</v>
      </c>
      <c r="I627" s="27">
        <v>4</v>
      </c>
      <c r="J627" s="28"/>
      <c r="K627" s="110" t="s">
        <v>321</v>
      </c>
      <c r="L627" s="25" t="s">
        <v>6552</v>
      </c>
      <c r="M627" s="28">
        <v>4</v>
      </c>
      <c r="N627" s="28"/>
      <c r="O627" s="110" t="s">
        <v>321</v>
      </c>
      <c r="P627" s="30" t="s">
        <v>6552</v>
      </c>
      <c r="Q627" s="31">
        <v>4</v>
      </c>
      <c r="R627" s="28"/>
      <c r="S627" s="110" t="s">
        <v>321</v>
      </c>
      <c r="T627" s="25" t="s">
        <v>6552</v>
      </c>
      <c r="U627" s="28">
        <v>4</v>
      </c>
      <c r="V627" s="28"/>
      <c r="W627" s="110" t="s">
        <v>321</v>
      </c>
      <c r="X627" s="25"/>
      <c r="Y627" s="28"/>
      <c r="Z627" s="28"/>
      <c r="AA627" s="110"/>
      <c r="AB627" s="25"/>
      <c r="AC627" s="27"/>
      <c r="AD627" s="28"/>
      <c r="AE627" s="312"/>
      <c r="AF627" s="28" t="s">
        <v>1</v>
      </c>
    </row>
    <row r="628" spans="1:32" ht="15.75" customHeight="1" x14ac:dyDescent="0.3">
      <c r="A628" s="107"/>
      <c r="B628" s="52"/>
      <c r="C628" s="1046" t="s">
        <v>547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">
        <v>547</v>
      </c>
    </row>
    <row r="629" spans="1:32" ht="15.75" customHeight="1" x14ac:dyDescent="0.3">
      <c r="A629" s="105">
        <v>8</v>
      </c>
      <c r="B629" s="51" t="s">
        <v>9915</v>
      </c>
      <c r="C629" s="1042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6567</v>
      </c>
      <c r="Y629" s="18">
        <v>5</v>
      </c>
      <c r="Z629" s="18"/>
      <c r="AA629" s="114" t="s">
        <v>321</v>
      </c>
      <c r="AB629" s="15" t="s">
        <v>6567</v>
      </c>
      <c r="AC629" s="17">
        <v>5</v>
      </c>
      <c r="AD629" s="18"/>
      <c r="AE629" s="310" t="s">
        <v>321</v>
      </c>
      <c r="AF629" s="28" t="s">
        <v>0</v>
      </c>
    </row>
    <row r="630" spans="1:32" ht="15.75" customHeight="1" x14ac:dyDescent="0.3">
      <c r="A630" s="107"/>
      <c r="B630" s="52" t="s">
        <v>7328</v>
      </c>
      <c r="C630" s="104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">
        <v>0</v>
      </c>
    </row>
    <row r="631" spans="1:32" ht="15.75" customHeight="1" x14ac:dyDescent="0.3">
      <c r="A631" s="107"/>
      <c r="B631" s="52"/>
      <c r="C631" s="1046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/>
      <c r="U631" s="28"/>
      <c r="V631" s="28"/>
      <c r="W631" s="110"/>
      <c r="X631" s="25" t="s">
        <v>6567</v>
      </c>
      <c r="Y631" s="28">
        <v>5</v>
      </c>
      <c r="Z631" s="28"/>
      <c r="AA631" s="110" t="s">
        <v>321</v>
      </c>
      <c r="AB631" s="25" t="s">
        <v>6540</v>
      </c>
      <c r="AC631" s="27">
        <v>4</v>
      </c>
      <c r="AD631" s="28"/>
      <c r="AE631" s="312" t="s">
        <v>321</v>
      </c>
      <c r="AF631" s="28" t="s">
        <v>1</v>
      </c>
    </row>
    <row r="632" spans="1:32" ht="15.75" customHeight="1" x14ac:dyDescent="0.3">
      <c r="A632" s="106"/>
      <c r="B632" s="52"/>
      <c r="C632" s="1047" t="s">
        <v>547</v>
      </c>
      <c r="D632" s="25" t="s">
        <v>6567</v>
      </c>
      <c r="E632" s="26">
        <v>3</v>
      </c>
      <c r="F632" s="26"/>
      <c r="G632" s="111" t="s">
        <v>321</v>
      </c>
      <c r="H632" s="25"/>
      <c r="I632" s="28"/>
      <c r="J632" s="28"/>
      <c r="K632" s="110"/>
      <c r="L632" s="25" t="s">
        <v>6567</v>
      </c>
      <c r="M632" s="28">
        <v>3</v>
      </c>
      <c r="N632" s="28"/>
      <c r="O632" s="110" t="s">
        <v>321</v>
      </c>
      <c r="P632" s="25"/>
      <c r="Q632" s="27"/>
      <c r="R632" s="28"/>
      <c r="S632" s="110"/>
      <c r="T632" s="25" t="s">
        <v>6567</v>
      </c>
      <c r="U632" s="28">
        <v>3</v>
      </c>
      <c r="V632" s="28"/>
      <c r="W632" s="110" t="s">
        <v>321</v>
      </c>
      <c r="X632" s="25"/>
      <c r="Y632" s="33"/>
      <c r="Z632" s="33"/>
      <c r="AA632" s="116"/>
      <c r="AB632" s="25" t="s">
        <v>9942</v>
      </c>
      <c r="AC632" s="27"/>
      <c r="AD632" s="28"/>
      <c r="AE632" s="312"/>
      <c r="AF632" s="28" t="s">
        <v>547</v>
      </c>
    </row>
    <row r="633" spans="1:32" ht="15.75" customHeight="1" x14ac:dyDescent="0.3">
      <c r="A633" s="105">
        <v>9</v>
      </c>
      <c r="B633" s="51" t="s">
        <v>9965</v>
      </c>
      <c r="C633" s="1042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8"/>
      <c r="Q633" s="18"/>
      <c r="R633" s="18"/>
      <c r="S633" s="114"/>
      <c r="T633" s="15"/>
      <c r="U633" s="18"/>
      <c r="V633" s="18"/>
      <c r="W633" s="114"/>
      <c r="X633" s="15" t="s">
        <v>6578</v>
      </c>
      <c r="Y633" s="18">
        <v>4</v>
      </c>
      <c r="Z633" s="18"/>
      <c r="AA633" s="114" t="s">
        <v>388</v>
      </c>
      <c r="AB633" s="15"/>
      <c r="AC633" s="18"/>
      <c r="AD633" s="18"/>
      <c r="AE633" s="310"/>
      <c r="AF633" s="28" t="s">
        <v>0</v>
      </c>
    </row>
    <row r="634" spans="1:32" ht="15.75" customHeight="1" x14ac:dyDescent="0.3">
      <c r="A634" s="107"/>
      <c r="B634" s="52" t="s">
        <v>8464</v>
      </c>
      <c r="C634" s="104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">
        <v>0</v>
      </c>
    </row>
    <row r="635" spans="1:32" ht="15.75" customHeight="1" x14ac:dyDescent="0.3">
      <c r="A635" s="107"/>
      <c r="B635" s="52"/>
      <c r="C635" s="1046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8"/>
      <c r="R635" s="28"/>
      <c r="S635" s="110"/>
      <c r="T635" s="25" t="s">
        <v>6578</v>
      </c>
      <c r="U635" s="28">
        <v>4</v>
      </c>
      <c r="V635" s="28"/>
      <c r="W635" s="110" t="s">
        <v>388</v>
      </c>
      <c r="X635" s="25" t="s">
        <v>6578</v>
      </c>
      <c r="Y635" s="28">
        <v>4</v>
      </c>
      <c r="Z635" s="28"/>
      <c r="AA635" s="110" t="s">
        <v>388</v>
      </c>
      <c r="AB635" s="25"/>
      <c r="AC635" s="27"/>
      <c r="AD635" s="28"/>
      <c r="AE635" s="312"/>
      <c r="AF635" s="28" t="s">
        <v>1</v>
      </c>
    </row>
    <row r="636" spans="1:32" ht="15.75" customHeight="1" x14ac:dyDescent="0.3">
      <c r="A636" s="107"/>
      <c r="B636" s="52"/>
      <c r="C636" s="1046" t="s">
        <v>547</v>
      </c>
      <c r="D636" s="25" t="s">
        <v>6578</v>
      </c>
      <c r="E636" s="26">
        <v>2</v>
      </c>
      <c r="F636" s="26"/>
      <c r="G636" s="111" t="s">
        <v>388</v>
      </c>
      <c r="H636" s="25" t="s">
        <v>6578</v>
      </c>
      <c r="I636" s="28">
        <v>2</v>
      </c>
      <c r="J636" s="28"/>
      <c r="K636" s="110" t="s">
        <v>388</v>
      </c>
      <c r="L636" s="25" t="s">
        <v>6578</v>
      </c>
      <c r="M636" s="28">
        <v>2</v>
      </c>
      <c r="N636" s="28"/>
      <c r="O636" s="110" t="s">
        <v>388</v>
      </c>
      <c r="P636" s="25" t="s">
        <v>6578</v>
      </c>
      <c r="Q636" s="28">
        <v>2</v>
      </c>
      <c r="R636" s="28"/>
      <c r="S636" s="110" t="s">
        <v>388</v>
      </c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">
        <v>547</v>
      </c>
    </row>
    <row r="637" spans="1:32" ht="15.75" customHeight="1" x14ac:dyDescent="0.3">
      <c r="A637" s="105">
        <v>10</v>
      </c>
      <c r="B637" s="51" t="s">
        <v>9966</v>
      </c>
      <c r="C637" s="104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15"/>
      <c r="Q637" s="18"/>
      <c r="R637" s="18"/>
      <c r="S637" s="114"/>
      <c r="T637" s="18"/>
      <c r="U637" s="18"/>
      <c r="V637" s="18"/>
      <c r="W637" s="114"/>
      <c r="X637" s="15" t="s">
        <v>6552</v>
      </c>
      <c r="Y637" s="18">
        <v>4</v>
      </c>
      <c r="Z637" s="18"/>
      <c r="AA637" s="114" t="s">
        <v>318</v>
      </c>
      <c r="AB637" s="15"/>
      <c r="AC637" s="18"/>
      <c r="AD637" s="18"/>
      <c r="AE637" s="310"/>
      <c r="AF637" s="28" t="s">
        <v>0</v>
      </c>
    </row>
    <row r="638" spans="1:32" ht="15.75" customHeight="1" x14ac:dyDescent="0.3">
      <c r="A638" s="107"/>
      <c r="B638" s="52" t="s">
        <v>841</v>
      </c>
      <c r="C638" s="104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2"/>
      <c r="R638" s="22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">
        <v>0</v>
      </c>
    </row>
    <row r="639" spans="1:32" ht="15.75" customHeight="1" x14ac:dyDescent="0.3">
      <c r="A639" s="107"/>
      <c r="B639" s="52"/>
      <c r="C639" s="1046" t="s">
        <v>1</v>
      </c>
      <c r="D639" s="25"/>
      <c r="E639" s="26"/>
      <c r="F639" s="26"/>
      <c r="G639" s="111"/>
      <c r="H639" s="25"/>
      <c r="I639" s="27"/>
      <c r="J639" s="28"/>
      <c r="K639" s="110"/>
      <c r="L639" s="28"/>
      <c r="M639" s="28"/>
      <c r="N639" s="28"/>
      <c r="O639" s="110"/>
      <c r="P639" s="25"/>
      <c r="Q639" s="27"/>
      <c r="R639" s="28"/>
      <c r="S639" s="110"/>
      <c r="T639" s="25" t="s">
        <v>6567</v>
      </c>
      <c r="U639" s="28">
        <v>5</v>
      </c>
      <c r="V639" s="28"/>
      <c r="W639" s="110" t="s">
        <v>315</v>
      </c>
      <c r="X639" s="25" t="s">
        <v>6552</v>
      </c>
      <c r="Y639" s="28">
        <v>4</v>
      </c>
      <c r="Z639" s="28"/>
      <c r="AA639" s="110" t="s">
        <v>318</v>
      </c>
      <c r="AB639" s="25"/>
      <c r="AC639" s="27"/>
      <c r="AD639" s="28"/>
      <c r="AE639" s="312"/>
      <c r="AF639" s="28" t="s">
        <v>1</v>
      </c>
    </row>
    <row r="640" spans="1:32" ht="15.75" customHeight="1" x14ac:dyDescent="0.3">
      <c r="A640" s="106"/>
      <c r="B640" s="52"/>
      <c r="C640" s="1047"/>
      <c r="D640" s="25" t="s">
        <v>10116</v>
      </c>
      <c r="E640" s="26">
        <v>3</v>
      </c>
      <c r="F640" s="26"/>
      <c r="G640" s="111" t="s">
        <v>295</v>
      </c>
      <c r="H640" s="25" t="s">
        <v>10116</v>
      </c>
      <c r="I640" s="28">
        <v>3</v>
      </c>
      <c r="J640" s="28"/>
      <c r="K640" s="110" t="s">
        <v>295</v>
      </c>
      <c r="L640" s="25" t="s">
        <v>10116</v>
      </c>
      <c r="M640" s="28">
        <v>3</v>
      </c>
      <c r="N640" s="28"/>
      <c r="O640" s="110" t="s">
        <v>295</v>
      </c>
      <c r="P640" s="25" t="s">
        <v>10116</v>
      </c>
      <c r="Q640" s="27">
        <v>3</v>
      </c>
      <c r="R640" s="27"/>
      <c r="S640" s="110" t="s">
        <v>295</v>
      </c>
      <c r="T640" s="25"/>
      <c r="U640" s="28"/>
      <c r="V640" s="28"/>
      <c r="W640" s="110"/>
      <c r="X640" s="25"/>
      <c r="Y640" s="33"/>
      <c r="Z640" s="33"/>
      <c r="AA640" s="116"/>
      <c r="AB640" s="25"/>
      <c r="AC640" s="33"/>
      <c r="AD640" s="33"/>
      <c r="AE640" s="314"/>
      <c r="AF640" s="28" t="s">
        <v>547</v>
      </c>
    </row>
    <row r="641" spans="1:32" ht="15.75" customHeight="1" x14ac:dyDescent="0.3">
      <c r="A641" s="105">
        <v>1</v>
      </c>
      <c r="B641" s="51" t="s">
        <v>7150</v>
      </c>
      <c r="C641" s="1042" t="s">
        <v>0</v>
      </c>
      <c r="D641" s="15" t="s">
        <v>10100</v>
      </c>
      <c r="E641" s="16"/>
      <c r="F641" s="16"/>
      <c r="G641" s="115"/>
      <c r="H641" s="15" t="s">
        <v>10100</v>
      </c>
      <c r="I641" s="17"/>
      <c r="J641" s="18"/>
      <c r="K641" s="114"/>
      <c r="L641" s="15" t="s">
        <v>10100</v>
      </c>
      <c r="M641" s="18"/>
      <c r="N641" s="18"/>
      <c r="O641" s="114"/>
      <c r="P641" s="34" t="s">
        <v>10100</v>
      </c>
      <c r="Q641" s="35"/>
      <c r="R641" s="36"/>
      <c r="S641" s="114"/>
      <c r="T641" s="15" t="s">
        <v>10100</v>
      </c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">
        <v>0</v>
      </c>
    </row>
    <row r="642" spans="1:32" ht="15.75" customHeight="1" x14ac:dyDescent="0.3">
      <c r="A642" s="107"/>
      <c r="B642" s="52"/>
      <c r="C642" s="104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">
        <v>0</v>
      </c>
    </row>
    <row r="643" spans="1:32" ht="15.75" customHeight="1" x14ac:dyDescent="0.3">
      <c r="A643" s="107"/>
      <c r="B643" s="52"/>
      <c r="C643" s="1046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/>
      <c r="Y643" s="28"/>
      <c r="Z643" s="28"/>
      <c r="AA643" s="110"/>
      <c r="AB643" s="25"/>
      <c r="AC643" s="27"/>
      <c r="AD643" s="28"/>
      <c r="AE643" s="312"/>
      <c r="AF643" s="28" t="s">
        <v>1</v>
      </c>
    </row>
    <row r="644" spans="1:32" ht="15.75" customHeight="1" x14ac:dyDescent="0.3">
      <c r="A644" s="107"/>
      <c r="B644" s="52"/>
      <c r="C644" s="1046" t="s">
        <v>547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">
        <v>547</v>
      </c>
    </row>
    <row r="645" spans="1:32" ht="15.75" customHeight="1" x14ac:dyDescent="0.3">
      <c r="A645" s="105">
        <v>2</v>
      </c>
      <c r="B645" s="51" t="s">
        <v>8302</v>
      </c>
      <c r="C645" s="1042" t="s">
        <v>0</v>
      </c>
      <c r="D645" s="15" t="s">
        <v>7144</v>
      </c>
      <c r="E645" s="16">
        <v>3</v>
      </c>
      <c r="F645" s="16" t="s">
        <v>573</v>
      </c>
      <c r="G645" s="115" t="s">
        <v>257</v>
      </c>
      <c r="H645" s="15" t="s">
        <v>7144</v>
      </c>
      <c r="I645" s="17">
        <v>4</v>
      </c>
      <c r="J645" s="18" t="s">
        <v>573</v>
      </c>
      <c r="K645" s="114" t="s">
        <v>257</v>
      </c>
      <c r="L645" s="15" t="s">
        <v>7144</v>
      </c>
      <c r="M645" s="18">
        <v>3</v>
      </c>
      <c r="N645" s="18" t="s">
        <v>573</v>
      </c>
      <c r="O645" s="114" t="s">
        <v>257</v>
      </c>
      <c r="P645" s="34" t="s">
        <v>7284</v>
      </c>
      <c r="Q645" s="35">
        <v>4</v>
      </c>
      <c r="R645" s="36" t="s">
        <v>570</v>
      </c>
      <c r="S645" s="114" t="s">
        <v>257</v>
      </c>
      <c r="T645" s="15" t="s">
        <v>7284</v>
      </c>
      <c r="U645" s="18">
        <v>4</v>
      </c>
      <c r="V645" s="18" t="s">
        <v>570</v>
      </c>
      <c r="W645" s="114" t="s">
        <v>257</v>
      </c>
      <c r="X645" s="18"/>
      <c r="Y645" s="18"/>
      <c r="Z645" s="18"/>
      <c r="AA645" s="114"/>
      <c r="AB645" s="15"/>
      <c r="AC645" s="17"/>
      <c r="AD645" s="18"/>
      <c r="AE645" s="310"/>
      <c r="AF645" s="28" t="s">
        <v>0</v>
      </c>
    </row>
    <row r="646" spans="1:32" ht="15.75" customHeight="1" x14ac:dyDescent="0.3">
      <c r="A646" s="107"/>
      <c r="B646" s="52"/>
      <c r="C646" s="1043"/>
      <c r="D646" s="20" t="s">
        <v>7244</v>
      </c>
      <c r="E646" s="21"/>
      <c r="F646" s="21"/>
      <c r="G646" s="113"/>
      <c r="H646" s="20"/>
      <c r="I646" s="22"/>
      <c r="J646" s="22"/>
      <c r="K646" s="112"/>
      <c r="L646" s="20" t="s">
        <v>4572</v>
      </c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">
        <v>0</v>
      </c>
    </row>
    <row r="647" spans="1:32" ht="15.75" customHeight="1" x14ac:dyDescent="0.3">
      <c r="A647" s="107"/>
      <c r="B647" s="52"/>
      <c r="C647" s="1046" t="s">
        <v>1</v>
      </c>
      <c r="D647" s="25" t="s">
        <v>7144</v>
      </c>
      <c r="E647" s="26">
        <v>4</v>
      </c>
      <c r="F647" s="26" t="s">
        <v>573</v>
      </c>
      <c r="G647" s="111" t="s">
        <v>257</v>
      </c>
      <c r="H647" s="25" t="s">
        <v>7144</v>
      </c>
      <c r="I647" s="27">
        <v>4</v>
      </c>
      <c r="J647" s="28" t="s">
        <v>573</v>
      </c>
      <c r="K647" s="110" t="s">
        <v>257</v>
      </c>
      <c r="L647" s="25" t="s">
        <v>7284</v>
      </c>
      <c r="M647" s="28">
        <v>4</v>
      </c>
      <c r="N647" s="28" t="s">
        <v>570</v>
      </c>
      <c r="O647" s="110" t="s">
        <v>257</v>
      </c>
      <c r="P647" s="25" t="s">
        <v>7284</v>
      </c>
      <c r="Q647" s="27">
        <v>4</v>
      </c>
      <c r="R647" s="28" t="s">
        <v>570</v>
      </c>
      <c r="S647" s="110" t="s">
        <v>257</v>
      </c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312"/>
      <c r="AF647" s="28" t="s">
        <v>1</v>
      </c>
    </row>
    <row r="648" spans="1:32" ht="15.75" customHeight="1" x14ac:dyDescent="0.3">
      <c r="A648" s="107"/>
      <c r="B648" s="52"/>
      <c r="C648" s="1046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  <c r="AF648" s="28" t="s">
        <v>547</v>
      </c>
    </row>
    <row r="649" spans="1:32" ht="15.75" customHeight="1" x14ac:dyDescent="0.3">
      <c r="A649" s="105">
        <v>1</v>
      </c>
      <c r="B649" s="51" t="s">
        <v>7142</v>
      </c>
      <c r="C649" s="1042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4583</v>
      </c>
      <c r="Y649" s="18">
        <v>5</v>
      </c>
      <c r="Z649" s="18"/>
      <c r="AA649" s="114" t="s">
        <v>332</v>
      </c>
      <c r="AB649" s="15"/>
      <c r="AC649" s="17"/>
      <c r="AD649" s="18"/>
      <c r="AE649" s="310"/>
      <c r="AF649" s="28" t="s">
        <v>0</v>
      </c>
    </row>
    <row r="650" spans="1:32" ht="15.75" customHeight="1" x14ac:dyDescent="0.3">
      <c r="A650" s="107"/>
      <c r="B650" s="52" t="s">
        <v>844</v>
      </c>
      <c r="C650" s="104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">
        <v>0</v>
      </c>
    </row>
    <row r="651" spans="1:32" ht="15.75" customHeight="1" x14ac:dyDescent="0.3">
      <c r="A651" s="107"/>
      <c r="B651" s="52"/>
      <c r="C651" s="1046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/>
      <c r="U651" s="28"/>
      <c r="V651" s="28"/>
      <c r="W651" s="110"/>
      <c r="X651" s="25" t="s">
        <v>4583</v>
      </c>
      <c r="Y651" s="28">
        <v>5</v>
      </c>
      <c r="Z651" s="28"/>
      <c r="AA651" s="110" t="s">
        <v>332</v>
      </c>
      <c r="AB651" s="25"/>
      <c r="AC651" s="27"/>
      <c r="AD651" s="28"/>
      <c r="AE651" s="312"/>
      <c r="AF651" s="28" t="s">
        <v>1</v>
      </c>
    </row>
    <row r="652" spans="1:32" ht="15.75" customHeight="1" x14ac:dyDescent="0.3">
      <c r="A652" s="107"/>
      <c r="B652" s="52"/>
      <c r="C652" s="1046" t="s">
        <v>547</v>
      </c>
      <c r="D652" s="40" t="s">
        <v>6525</v>
      </c>
      <c r="E652" s="41">
        <v>3</v>
      </c>
      <c r="F652" s="42"/>
      <c r="G652" s="108" t="s">
        <v>8304</v>
      </c>
      <c r="H652" s="40" t="s">
        <v>10159</v>
      </c>
      <c r="I652" s="42">
        <v>3</v>
      </c>
      <c r="J652" s="42"/>
      <c r="K652" s="108" t="s">
        <v>8304</v>
      </c>
      <c r="L652" s="40" t="s">
        <v>4603</v>
      </c>
      <c r="M652" s="42">
        <v>3</v>
      </c>
      <c r="N652" s="42"/>
      <c r="O652" s="108" t="s">
        <v>8304</v>
      </c>
      <c r="P652" s="40" t="s">
        <v>4603</v>
      </c>
      <c r="Q652" s="41">
        <v>3</v>
      </c>
      <c r="R652" s="42"/>
      <c r="S652" s="108" t="s">
        <v>8304</v>
      </c>
      <c r="T652" s="40" t="s">
        <v>10160</v>
      </c>
      <c r="U652" s="42">
        <v>3</v>
      </c>
      <c r="V652" s="42"/>
      <c r="W652" s="108" t="s">
        <v>8304</v>
      </c>
      <c r="X652" s="40"/>
      <c r="Y652" s="43"/>
      <c r="Z652" s="43"/>
      <c r="AA652" s="109"/>
      <c r="AB652" s="40"/>
      <c r="AC652" s="41"/>
      <c r="AD652" s="42"/>
      <c r="AE652" s="313"/>
      <c r="AF652" s="28" t="s">
        <v>547</v>
      </c>
    </row>
    <row r="653" spans="1:32" ht="15.75" customHeight="1" x14ac:dyDescent="0.3">
      <c r="A653" s="105">
        <v>2</v>
      </c>
      <c r="B653" s="51" t="s">
        <v>7143</v>
      </c>
      <c r="C653" s="1042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/>
      <c r="Y653" s="18"/>
      <c r="Z653" s="18"/>
      <c r="AA653" s="114"/>
      <c r="AB653" s="15"/>
      <c r="AC653" s="17"/>
      <c r="AD653" s="18"/>
      <c r="AE653" s="310"/>
      <c r="AF653" s="28" t="s">
        <v>0</v>
      </c>
    </row>
    <row r="654" spans="1:32" ht="15.75" customHeight="1" x14ac:dyDescent="0.3">
      <c r="A654" s="107"/>
      <c r="B654" s="52" t="s">
        <v>844</v>
      </c>
      <c r="C654" s="104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  <c r="AF654" s="28" t="s">
        <v>0</v>
      </c>
    </row>
    <row r="655" spans="1:32" ht="15.75" customHeight="1" x14ac:dyDescent="0.3">
      <c r="A655" s="107"/>
      <c r="B655" s="52"/>
      <c r="C655" s="1046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/>
      <c r="AC655" s="27"/>
      <c r="AD655" s="28"/>
      <c r="AE655" s="312"/>
      <c r="AF655" s="28" t="s">
        <v>1</v>
      </c>
    </row>
    <row r="656" spans="1:32" ht="15.75" customHeight="1" x14ac:dyDescent="0.3">
      <c r="A656" s="107"/>
      <c r="B656" s="52"/>
      <c r="C656" s="1046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">
        <v>547</v>
      </c>
    </row>
    <row r="657" spans="1:32" ht="15.75" customHeight="1" x14ac:dyDescent="0.3">
      <c r="A657" s="105">
        <v>3</v>
      </c>
      <c r="B657" s="51" t="s">
        <v>9888</v>
      </c>
      <c r="C657" s="1042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4584</v>
      </c>
      <c r="Y657" s="18">
        <v>5</v>
      </c>
      <c r="Z657" s="18"/>
      <c r="AA657" s="114" t="s">
        <v>337</v>
      </c>
      <c r="AB657" s="15"/>
      <c r="AC657" s="17"/>
      <c r="AD657" s="18"/>
      <c r="AE657" s="310"/>
      <c r="AF657" s="28" t="s">
        <v>0</v>
      </c>
    </row>
    <row r="658" spans="1:32" ht="15.75" customHeight="1" x14ac:dyDescent="0.3">
      <c r="A658" s="107"/>
      <c r="B658" s="52" t="s">
        <v>842</v>
      </c>
      <c r="C658" s="104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 t="s">
        <v>10161</v>
      </c>
      <c r="Y658" s="24"/>
      <c r="Z658" s="24"/>
      <c r="AA658" s="112"/>
      <c r="AB658" s="20"/>
      <c r="AC658" s="22"/>
      <c r="AD658" s="22"/>
      <c r="AE658" s="311"/>
      <c r="AF658" s="28" t="s">
        <v>0</v>
      </c>
    </row>
    <row r="659" spans="1:32" ht="15.75" customHeight="1" x14ac:dyDescent="0.3">
      <c r="A659" s="107"/>
      <c r="B659" s="52"/>
      <c r="C659" s="1046" t="s">
        <v>1</v>
      </c>
      <c r="D659" s="25" t="s">
        <v>4584</v>
      </c>
      <c r="E659" s="26">
        <v>5</v>
      </c>
      <c r="F659" s="26"/>
      <c r="G659" s="111" t="s">
        <v>337</v>
      </c>
      <c r="H659" s="25" t="s">
        <v>4584</v>
      </c>
      <c r="I659" s="27">
        <v>5</v>
      </c>
      <c r="J659" s="28"/>
      <c r="K659" s="110" t="s">
        <v>337</v>
      </c>
      <c r="L659" s="25" t="s">
        <v>4584</v>
      </c>
      <c r="M659" s="28">
        <v>5</v>
      </c>
      <c r="N659" s="28"/>
      <c r="O659" s="110" t="s">
        <v>337</v>
      </c>
      <c r="P659" s="30" t="s">
        <v>4584</v>
      </c>
      <c r="Q659" s="31">
        <v>5</v>
      </c>
      <c r="R659" s="28"/>
      <c r="S659" s="110" t="s">
        <v>337</v>
      </c>
      <c r="T659" s="25" t="s">
        <v>4584</v>
      </c>
      <c r="U659" s="28">
        <v>5</v>
      </c>
      <c r="V659" s="28"/>
      <c r="W659" s="110" t="s">
        <v>337</v>
      </c>
      <c r="X659" s="25"/>
      <c r="Y659" s="28"/>
      <c r="Z659" s="28"/>
      <c r="AA659" s="110"/>
      <c r="AB659" s="25"/>
      <c r="AC659" s="27"/>
      <c r="AD659" s="28"/>
      <c r="AE659" s="312"/>
      <c r="AF659" s="28" t="s">
        <v>1</v>
      </c>
    </row>
    <row r="660" spans="1:32" ht="15.75" customHeight="1" x14ac:dyDescent="0.3">
      <c r="A660" s="107"/>
      <c r="B660" s="52"/>
      <c r="C660" s="1046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">
        <v>547</v>
      </c>
    </row>
    <row r="661" spans="1:32" ht="15.75" customHeight="1" x14ac:dyDescent="0.3">
      <c r="A661" s="105">
        <v>4</v>
      </c>
      <c r="B661" s="51" t="s">
        <v>9889</v>
      </c>
      <c r="C661" s="1042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 t="s">
        <v>4584</v>
      </c>
      <c r="Y661" s="18">
        <v>5</v>
      </c>
      <c r="Z661" s="18"/>
      <c r="AA661" s="114" t="s">
        <v>337</v>
      </c>
      <c r="AB661" s="15"/>
      <c r="AC661" s="17"/>
      <c r="AD661" s="18"/>
      <c r="AE661" s="310"/>
      <c r="AF661" s="28" t="s">
        <v>0</v>
      </c>
    </row>
    <row r="662" spans="1:32" ht="15.75" customHeight="1" x14ac:dyDescent="0.3">
      <c r="A662" s="107"/>
      <c r="B662" s="52" t="s">
        <v>842</v>
      </c>
      <c r="C662" s="1043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 t="s">
        <v>10161</v>
      </c>
      <c r="Y662" s="24"/>
      <c r="Z662" s="24"/>
      <c r="AA662" s="112"/>
      <c r="AB662" s="20"/>
      <c r="AC662" s="22"/>
      <c r="AD662" s="22"/>
      <c r="AE662" s="311"/>
      <c r="AF662" s="28" t="s">
        <v>0</v>
      </c>
    </row>
    <row r="663" spans="1:32" ht="15.75" customHeight="1" x14ac:dyDescent="0.3">
      <c r="A663" s="107"/>
      <c r="B663" s="52"/>
      <c r="C663" s="1046" t="s">
        <v>1</v>
      </c>
      <c r="D663" s="25" t="s">
        <v>4584</v>
      </c>
      <c r="E663" s="26">
        <v>5</v>
      </c>
      <c r="F663" s="26"/>
      <c r="G663" s="111" t="s">
        <v>337</v>
      </c>
      <c r="H663" s="25" t="s">
        <v>4584</v>
      </c>
      <c r="I663" s="27">
        <v>5</v>
      </c>
      <c r="J663" s="28"/>
      <c r="K663" s="110" t="s">
        <v>337</v>
      </c>
      <c r="L663" s="25" t="s">
        <v>4584</v>
      </c>
      <c r="M663" s="28">
        <v>5</v>
      </c>
      <c r="N663" s="28"/>
      <c r="O663" s="110" t="s">
        <v>337</v>
      </c>
      <c r="P663" s="25" t="s">
        <v>4584</v>
      </c>
      <c r="Q663" s="27">
        <v>5</v>
      </c>
      <c r="R663" s="28"/>
      <c r="S663" s="110" t="s">
        <v>337</v>
      </c>
      <c r="T663" s="25" t="s">
        <v>4584</v>
      </c>
      <c r="U663" s="28">
        <v>5</v>
      </c>
      <c r="V663" s="28"/>
      <c r="W663" s="110" t="s">
        <v>337</v>
      </c>
      <c r="X663" s="25"/>
      <c r="Y663" s="28"/>
      <c r="Z663" s="28"/>
      <c r="AA663" s="110"/>
      <c r="AB663" s="25"/>
      <c r="AC663" s="27"/>
      <c r="AD663" s="28"/>
      <c r="AE663" s="312"/>
      <c r="AF663" s="28" t="s">
        <v>1</v>
      </c>
    </row>
    <row r="664" spans="1:32" ht="15.75" customHeight="1" x14ac:dyDescent="0.3">
      <c r="A664" s="107"/>
      <c r="B664" s="52"/>
      <c r="C664" s="1046"/>
      <c r="D664" s="40"/>
      <c r="E664" s="41"/>
      <c r="F664" s="42"/>
      <c r="G664" s="108"/>
      <c r="H664" s="40"/>
      <c r="I664" s="42"/>
      <c r="J664" s="42"/>
      <c r="K664" s="108"/>
      <c r="L664" s="40"/>
      <c r="M664" s="42"/>
      <c r="N664" s="42"/>
      <c r="O664" s="108"/>
      <c r="P664" s="40"/>
      <c r="Q664" s="41"/>
      <c r="R664" s="42"/>
      <c r="S664" s="108"/>
      <c r="T664" s="40"/>
      <c r="U664" s="42"/>
      <c r="V664" s="42"/>
      <c r="W664" s="108"/>
      <c r="X664" s="40"/>
      <c r="Y664" s="43"/>
      <c r="Z664" s="43"/>
      <c r="AA664" s="109"/>
      <c r="AB664" s="40"/>
      <c r="AC664" s="41"/>
      <c r="AD664" s="42"/>
      <c r="AE664" s="313"/>
      <c r="AF664" s="28" t="s">
        <v>547</v>
      </c>
    </row>
    <row r="665" spans="1:32" ht="15.75" customHeight="1" x14ac:dyDescent="0.3">
      <c r="A665" s="105">
        <v>5</v>
      </c>
      <c r="B665" s="51" t="s">
        <v>8285</v>
      </c>
      <c r="C665" s="1042" t="s">
        <v>0</v>
      </c>
      <c r="D665" s="15" t="s">
        <v>6837</v>
      </c>
      <c r="E665" s="16"/>
      <c r="F665" s="16"/>
      <c r="G665" s="115"/>
      <c r="H665" s="15" t="s">
        <v>6837</v>
      </c>
      <c r="I665" s="17"/>
      <c r="J665" s="18"/>
      <c r="K665" s="114"/>
      <c r="L665" s="15" t="s">
        <v>6837</v>
      </c>
      <c r="M665" s="18"/>
      <c r="N665" s="18"/>
      <c r="O665" s="114"/>
      <c r="P665" s="34" t="s">
        <v>6837</v>
      </c>
      <c r="Q665" s="35"/>
      <c r="R665" s="36"/>
      <c r="S665" s="114"/>
      <c r="T665" s="15" t="s">
        <v>6837</v>
      </c>
      <c r="U665" s="18"/>
      <c r="V665" s="18"/>
      <c r="W665" s="114"/>
      <c r="X665" s="18"/>
      <c r="Y665" s="18"/>
      <c r="Z665" s="18"/>
      <c r="AA665" s="114"/>
      <c r="AB665" s="15"/>
      <c r="AC665" s="17"/>
      <c r="AD665" s="18"/>
      <c r="AE665" s="310"/>
      <c r="AF665" s="28" t="s">
        <v>0</v>
      </c>
    </row>
    <row r="666" spans="1:32" ht="15.75" customHeight="1" x14ac:dyDescent="0.3">
      <c r="A666" s="107"/>
      <c r="B666" s="52" t="s">
        <v>412</v>
      </c>
      <c r="C666" s="1043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">
        <v>0</v>
      </c>
    </row>
    <row r="667" spans="1:32" ht="15.75" customHeight="1" x14ac:dyDescent="0.3">
      <c r="A667" s="107"/>
      <c r="B667" s="52"/>
      <c r="C667" s="1046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/>
      <c r="U667" s="28"/>
      <c r="V667" s="28"/>
      <c r="W667" s="110"/>
      <c r="X667" s="25"/>
      <c r="Y667" s="28"/>
      <c r="Z667" s="28"/>
      <c r="AA667" s="110"/>
      <c r="AB667" s="25"/>
      <c r="AC667" s="27"/>
      <c r="AD667" s="28"/>
      <c r="AE667" s="312"/>
      <c r="AF667" s="28" t="s">
        <v>1</v>
      </c>
    </row>
    <row r="668" spans="1:32" ht="15.75" customHeight="1" x14ac:dyDescent="0.3">
      <c r="A668" s="107"/>
      <c r="B668" s="52"/>
      <c r="C668" s="1046"/>
      <c r="D668" s="40"/>
      <c r="E668" s="41"/>
      <c r="F668" s="42"/>
      <c r="G668" s="108"/>
      <c r="H668" s="40"/>
      <c r="I668" s="42"/>
      <c r="J668" s="42"/>
      <c r="K668" s="108"/>
      <c r="L668" s="40"/>
      <c r="M668" s="42"/>
      <c r="N668" s="42"/>
      <c r="O668" s="108"/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313"/>
      <c r="AF668" s="28" t="s">
        <v>547</v>
      </c>
    </row>
    <row r="669" spans="1:32" ht="15.75" customHeight="1" x14ac:dyDescent="0.3">
      <c r="A669" s="105">
        <v>6</v>
      </c>
      <c r="B669" s="51" t="s">
        <v>8456</v>
      </c>
      <c r="C669" s="1042" t="s">
        <v>0</v>
      </c>
      <c r="D669" s="15"/>
      <c r="E669" s="16"/>
      <c r="F669" s="16"/>
      <c r="G669" s="115"/>
      <c r="H669" s="15"/>
      <c r="I669" s="17"/>
      <c r="J669" s="18"/>
      <c r="K669" s="114"/>
      <c r="L669" s="18"/>
      <c r="M669" s="18"/>
      <c r="N669" s="18"/>
      <c r="O669" s="114"/>
      <c r="P669" s="15"/>
      <c r="Q669" s="17"/>
      <c r="R669" s="18"/>
      <c r="S669" s="114"/>
      <c r="T669" s="15"/>
      <c r="U669" s="18"/>
      <c r="V669" s="18"/>
      <c r="W669" s="114"/>
      <c r="X669" s="15" t="s">
        <v>6549</v>
      </c>
      <c r="Y669" s="18">
        <v>4</v>
      </c>
      <c r="Z669" s="18"/>
      <c r="AA669" s="114" t="s">
        <v>257</v>
      </c>
      <c r="AB669" s="15"/>
      <c r="AC669" s="17"/>
      <c r="AD669" s="18"/>
      <c r="AE669" s="310"/>
      <c r="AF669" s="28" t="s">
        <v>0</v>
      </c>
    </row>
    <row r="670" spans="1:32" ht="15.75" customHeight="1" x14ac:dyDescent="0.3">
      <c r="A670" s="107"/>
      <c r="B670" s="52" t="s">
        <v>844</v>
      </c>
      <c r="C670" s="1043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20"/>
      <c r="Q670" s="24"/>
      <c r="R670" s="24"/>
      <c r="S670" s="112"/>
      <c r="T670" s="20"/>
      <c r="U670" s="24"/>
      <c r="V670" s="22"/>
      <c r="W670" s="112"/>
      <c r="X670" s="20"/>
      <c r="Y670" s="24"/>
      <c r="Z670" s="24"/>
      <c r="AA670" s="112"/>
      <c r="AB670" s="20"/>
      <c r="AC670" s="22"/>
      <c r="AD670" s="22"/>
      <c r="AE670" s="311"/>
      <c r="AF670" s="28" t="s">
        <v>0</v>
      </c>
    </row>
    <row r="671" spans="1:32" ht="15.75" customHeight="1" x14ac:dyDescent="0.3">
      <c r="A671" s="107"/>
      <c r="B671" s="52"/>
      <c r="C671" s="1046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30"/>
      <c r="Q671" s="31"/>
      <c r="R671" s="28"/>
      <c r="S671" s="110"/>
      <c r="T671" s="25" t="s">
        <v>6549</v>
      </c>
      <c r="U671" s="28">
        <v>4</v>
      </c>
      <c r="V671" s="28"/>
      <c r="W671" s="110" t="s">
        <v>257</v>
      </c>
      <c r="X671" s="25" t="s">
        <v>6549</v>
      </c>
      <c r="Y671" s="28">
        <v>4</v>
      </c>
      <c r="Z671" s="28"/>
      <c r="AA671" s="110" t="s">
        <v>257</v>
      </c>
      <c r="AB671" s="25"/>
      <c r="AC671" s="27"/>
      <c r="AD671" s="28"/>
      <c r="AE671" s="312"/>
      <c r="AF671" s="28" t="s">
        <v>1</v>
      </c>
    </row>
    <row r="672" spans="1:32" ht="15.75" customHeight="1" x14ac:dyDescent="0.3">
      <c r="A672" s="107"/>
      <c r="B672" s="52"/>
      <c r="C672" s="1046" t="s">
        <v>547</v>
      </c>
      <c r="D672" s="25"/>
      <c r="E672" s="26"/>
      <c r="F672" s="26"/>
      <c r="G672" s="111"/>
      <c r="H672" s="25"/>
      <c r="I672" s="28"/>
      <c r="J672" s="28"/>
      <c r="K672" s="110"/>
      <c r="L672" s="25"/>
      <c r="M672" s="28"/>
      <c r="N672" s="28"/>
      <c r="O672" s="110"/>
      <c r="P672" s="30"/>
      <c r="Q672" s="31"/>
      <c r="R672" s="32"/>
      <c r="S672" s="110"/>
      <c r="T672" s="25"/>
      <c r="U672" s="27"/>
      <c r="V672" s="27"/>
      <c r="W672" s="110"/>
      <c r="X672" s="25"/>
      <c r="Y672" s="33"/>
      <c r="Z672" s="33"/>
      <c r="AA672" s="116"/>
      <c r="AB672" s="25"/>
      <c r="AC672" s="27"/>
      <c r="AD672" s="28"/>
      <c r="AE672" s="312"/>
      <c r="AF672" s="28" t="s">
        <v>547</v>
      </c>
    </row>
    <row r="673" spans="1:32" ht="15.75" customHeight="1" x14ac:dyDescent="0.3">
      <c r="A673" s="105">
        <v>7</v>
      </c>
      <c r="B673" s="51" t="s">
        <v>8457</v>
      </c>
      <c r="C673" s="1042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7"/>
      <c r="V673" s="18"/>
      <c r="W673" s="114"/>
      <c r="X673" s="15" t="s">
        <v>6549</v>
      </c>
      <c r="Y673" s="18">
        <v>4</v>
      </c>
      <c r="Z673" s="18"/>
      <c r="AA673" s="114" t="s">
        <v>237</v>
      </c>
      <c r="AB673" s="15"/>
      <c r="AC673" s="17"/>
      <c r="AD673" s="18"/>
      <c r="AE673" s="310"/>
      <c r="AF673" s="28" t="s">
        <v>0</v>
      </c>
    </row>
    <row r="674" spans="1:32" ht="15.75" customHeight="1" x14ac:dyDescent="0.3">
      <c r="A674" s="107"/>
      <c r="B674" s="52" t="s">
        <v>844</v>
      </c>
      <c r="C674" s="1043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311"/>
      <c r="AF674" s="28" t="s">
        <v>0</v>
      </c>
    </row>
    <row r="675" spans="1:32" ht="15.75" customHeight="1" x14ac:dyDescent="0.3">
      <c r="A675" s="107"/>
      <c r="B675" s="52"/>
      <c r="C675" s="1046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/>
      <c r="Q675" s="31"/>
      <c r="R675" s="28"/>
      <c r="S675" s="110"/>
      <c r="T675" s="25" t="s">
        <v>6549</v>
      </c>
      <c r="U675" s="28">
        <v>4</v>
      </c>
      <c r="V675" s="28"/>
      <c r="W675" s="110" t="s">
        <v>237</v>
      </c>
      <c r="X675" s="25" t="s">
        <v>6549</v>
      </c>
      <c r="Y675" s="28">
        <v>4</v>
      </c>
      <c r="Z675" s="28"/>
      <c r="AA675" s="110" t="s">
        <v>237</v>
      </c>
      <c r="AB675" s="25"/>
      <c r="AC675" s="27"/>
      <c r="AD675" s="28"/>
      <c r="AE675" s="312"/>
      <c r="AF675" s="28" t="s">
        <v>1</v>
      </c>
    </row>
    <row r="676" spans="1:32" ht="15.75" customHeight="1" x14ac:dyDescent="0.3">
      <c r="A676" s="107"/>
      <c r="B676" s="52"/>
      <c r="C676" s="1046" t="s">
        <v>547</v>
      </c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30"/>
      <c r="Q676" s="31"/>
      <c r="R676" s="32"/>
      <c r="S676" s="110"/>
      <c r="T676" s="25"/>
      <c r="U676" s="28"/>
      <c r="V676" s="28"/>
      <c r="W676" s="110"/>
      <c r="X676" s="25"/>
      <c r="Y676" s="33"/>
      <c r="Z676" s="33"/>
      <c r="AA676" s="116"/>
      <c r="AB676" s="25"/>
      <c r="AC676" s="27"/>
      <c r="AD676" s="28"/>
      <c r="AE676" s="312"/>
      <c r="AF676" s="28" t="s">
        <v>547</v>
      </c>
    </row>
    <row r="677" spans="1:32" ht="15.75" customHeight="1" x14ac:dyDescent="0.3">
      <c r="A677" s="105">
        <v>8</v>
      </c>
      <c r="B677" s="51" t="s">
        <v>8348</v>
      </c>
      <c r="C677" s="1042" t="s">
        <v>0</v>
      </c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34"/>
      <c r="Q677" s="35"/>
      <c r="R677" s="36"/>
      <c r="S677" s="114"/>
      <c r="T677" s="15"/>
      <c r="U677" s="18"/>
      <c r="V677" s="18"/>
      <c r="W677" s="114"/>
      <c r="X677" s="18" t="s">
        <v>7129</v>
      </c>
      <c r="Y677" s="18">
        <v>4</v>
      </c>
      <c r="Z677" s="18"/>
      <c r="AA677" s="114" t="s">
        <v>246</v>
      </c>
      <c r="AB677" s="15"/>
      <c r="AC677" s="17"/>
      <c r="AD677" s="18"/>
      <c r="AE677" s="310"/>
      <c r="AF677" s="28" t="s">
        <v>0</v>
      </c>
    </row>
    <row r="678" spans="1:32" ht="15.75" customHeight="1" x14ac:dyDescent="0.3">
      <c r="A678" s="107"/>
      <c r="B678" s="52" t="s">
        <v>837</v>
      </c>
      <c r="C678" s="1043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11"/>
      <c r="AF678" s="28" t="s">
        <v>0</v>
      </c>
    </row>
    <row r="679" spans="1:32" ht="15.75" customHeight="1" x14ac:dyDescent="0.3">
      <c r="A679" s="107"/>
      <c r="B679" s="52"/>
      <c r="C679" s="1046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 t="s">
        <v>6551</v>
      </c>
      <c r="U679" s="28">
        <v>2</v>
      </c>
      <c r="V679" s="28"/>
      <c r="W679" s="110" t="s">
        <v>6570</v>
      </c>
      <c r="X679" s="25" t="s">
        <v>7129</v>
      </c>
      <c r="Y679" s="28">
        <v>4</v>
      </c>
      <c r="Z679" s="28"/>
      <c r="AA679" s="110" t="s">
        <v>246</v>
      </c>
      <c r="AB679" s="25"/>
      <c r="AC679" s="27"/>
      <c r="AD679" s="28"/>
      <c r="AE679" s="312"/>
      <c r="AF679" s="28" t="s">
        <v>1</v>
      </c>
    </row>
    <row r="680" spans="1:32" ht="15.75" customHeight="1" x14ac:dyDescent="0.3">
      <c r="A680" s="106"/>
      <c r="B680" s="52"/>
      <c r="C680" s="1047" t="s">
        <v>547</v>
      </c>
      <c r="D680" s="25" t="s">
        <v>6551</v>
      </c>
      <c r="E680" s="26">
        <v>2</v>
      </c>
      <c r="F680" s="26"/>
      <c r="G680" s="111" t="s">
        <v>246</v>
      </c>
      <c r="H680" s="25" t="s">
        <v>6551</v>
      </c>
      <c r="I680" s="28">
        <v>2</v>
      </c>
      <c r="J680" s="28"/>
      <c r="K680" s="110" t="s">
        <v>246</v>
      </c>
      <c r="L680" s="25" t="s">
        <v>6551</v>
      </c>
      <c r="M680" s="28">
        <v>2</v>
      </c>
      <c r="N680" s="28"/>
      <c r="O680" s="110" t="s">
        <v>246</v>
      </c>
      <c r="P680" s="25"/>
      <c r="Q680" s="27"/>
      <c r="R680" s="28"/>
      <c r="S680" s="110"/>
      <c r="T680" s="25" t="s">
        <v>4572</v>
      </c>
      <c r="U680" s="28"/>
      <c r="V680" s="28"/>
      <c r="W680" s="110"/>
      <c r="X680" s="25"/>
      <c r="Y680" s="33"/>
      <c r="Z680" s="33"/>
      <c r="AA680" s="116"/>
      <c r="AB680" s="25"/>
      <c r="AC680" s="27"/>
      <c r="AD680" s="28"/>
      <c r="AE680" s="312"/>
      <c r="AF680" s="28" t="s">
        <v>547</v>
      </c>
    </row>
    <row r="681" spans="1:32" ht="15.75" customHeight="1" x14ac:dyDescent="0.3">
      <c r="A681" s="105">
        <v>9</v>
      </c>
      <c r="B681" s="51" t="s">
        <v>8405</v>
      </c>
      <c r="C681" s="1042" t="s">
        <v>0</v>
      </c>
      <c r="D681" s="15"/>
      <c r="E681" s="16"/>
      <c r="F681" s="16"/>
      <c r="G681" s="115"/>
      <c r="H681" s="15"/>
      <c r="I681" s="17"/>
      <c r="J681" s="18"/>
      <c r="K681" s="114"/>
      <c r="L681" s="18"/>
      <c r="M681" s="18"/>
      <c r="N681" s="18"/>
      <c r="O681" s="114"/>
      <c r="P681" s="18"/>
      <c r="Q681" s="18"/>
      <c r="R681" s="18"/>
      <c r="S681" s="114"/>
      <c r="T681" s="15"/>
      <c r="U681" s="18"/>
      <c r="V681" s="18"/>
      <c r="W681" s="114"/>
      <c r="X681" s="15" t="s">
        <v>6549</v>
      </c>
      <c r="Y681" s="18">
        <v>4</v>
      </c>
      <c r="Z681" s="18"/>
      <c r="AA681" s="114" t="s">
        <v>232</v>
      </c>
      <c r="AB681" s="15"/>
      <c r="AC681" s="18"/>
      <c r="AD681" s="18"/>
      <c r="AE681" s="310"/>
      <c r="AF681" s="28" t="s">
        <v>0</v>
      </c>
    </row>
    <row r="682" spans="1:32" ht="15.75" customHeight="1" x14ac:dyDescent="0.3">
      <c r="A682" s="107"/>
      <c r="B682" s="52" t="s">
        <v>844</v>
      </c>
      <c r="C682" s="1043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20"/>
      <c r="Q682" s="24"/>
      <c r="R682" s="22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11"/>
      <c r="AF682" s="28" t="s">
        <v>0</v>
      </c>
    </row>
    <row r="683" spans="1:32" ht="15.75" customHeight="1" x14ac:dyDescent="0.3">
      <c r="A683" s="107"/>
      <c r="B683" s="52"/>
      <c r="C683" s="1046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8"/>
      <c r="R683" s="28"/>
      <c r="S683" s="110"/>
      <c r="T683" s="25" t="s">
        <v>6549</v>
      </c>
      <c r="U683" s="28">
        <v>4</v>
      </c>
      <c r="V683" s="28"/>
      <c r="W683" s="110" t="s">
        <v>232</v>
      </c>
      <c r="X683" s="25" t="s">
        <v>6549</v>
      </c>
      <c r="Y683" s="28">
        <v>4</v>
      </c>
      <c r="Z683" s="28"/>
      <c r="AA683" s="110" t="s">
        <v>232</v>
      </c>
      <c r="AB683" s="25"/>
      <c r="AC683" s="27"/>
      <c r="AD683" s="28"/>
      <c r="AE683" s="312"/>
      <c r="AF683" s="28" t="s">
        <v>1</v>
      </c>
    </row>
    <row r="684" spans="1:32" ht="15.75" customHeight="1" x14ac:dyDescent="0.3">
      <c r="A684" s="107"/>
      <c r="B684" s="52"/>
      <c r="C684" s="1046" t="s">
        <v>547</v>
      </c>
      <c r="D684" s="25"/>
      <c r="E684" s="26"/>
      <c r="F684" s="26"/>
      <c r="G684" s="111"/>
      <c r="H684" s="25"/>
      <c r="I684" s="28"/>
      <c r="J684" s="28"/>
      <c r="K684" s="110"/>
      <c r="L684" s="25"/>
      <c r="M684" s="28"/>
      <c r="N684" s="28"/>
      <c r="O684" s="110"/>
      <c r="P684" s="25"/>
      <c r="Q684" s="28"/>
      <c r="R684" s="28"/>
      <c r="S684" s="110"/>
      <c r="T684" s="25"/>
      <c r="U684" s="28"/>
      <c r="V684" s="28"/>
      <c r="W684" s="110"/>
      <c r="X684" s="25"/>
      <c r="Y684" s="33"/>
      <c r="Z684" s="33"/>
      <c r="AA684" s="116"/>
      <c r="AB684" s="25"/>
      <c r="AC684" s="33"/>
      <c r="AD684" s="33"/>
      <c r="AE684" s="314"/>
      <c r="AF684" s="28" t="s">
        <v>547</v>
      </c>
    </row>
    <row r="685" spans="1:32" ht="15.75" customHeight="1" x14ac:dyDescent="0.3">
      <c r="A685" s="105">
        <v>10</v>
      </c>
      <c r="B685" s="51" t="s">
        <v>8498</v>
      </c>
      <c r="C685" s="1042" t="s">
        <v>0</v>
      </c>
      <c r="D685" s="15"/>
      <c r="E685" s="16"/>
      <c r="F685" s="16"/>
      <c r="G685" s="115"/>
      <c r="H685" s="15"/>
      <c r="I685" s="17"/>
      <c r="J685" s="18"/>
      <c r="K685" s="114"/>
      <c r="L685" s="15"/>
      <c r="M685" s="18"/>
      <c r="N685" s="18"/>
      <c r="O685" s="114"/>
      <c r="P685" s="15"/>
      <c r="Q685" s="18"/>
      <c r="R685" s="18"/>
      <c r="S685" s="114"/>
      <c r="T685" s="18"/>
      <c r="U685" s="18"/>
      <c r="V685" s="18"/>
      <c r="W685" s="114"/>
      <c r="X685" s="15" t="s">
        <v>6545</v>
      </c>
      <c r="Y685" s="18">
        <v>4</v>
      </c>
      <c r="Z685" s="18"/>
      <c r="AA685" s="114" t="s">
        <v>269</v>
      </c>
      <c r="AB685" s="15"/>
      <c r="AC685" s="18"/>
      <c r="AD685" s="18"/>
      <c r="AE685" s="310"/>
      <c r="AF685" s="28" t="s">
        <v>0</v>
      </c>
    </row>
    <row r="686" spans="1:32" ht="15.75" customHeight="1" x14ac:dyDescent="0.3">
      <c r="A686" s="107"/>
      <c r="B686" s="52" t="s">
        <v>842</v>
      </c>
      <c r="C686" s="1043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2"/>
      <c r="R686" s="22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311"/>
      <c r="AF686" s="28" t="s">
        <v>0</v>
      </c>
    </row>
    <row r="687" spans="1:32" ht="15.75" customHeight="1" x14ac:dyDescent="0.3">
      <c r="A687" s="107"/>
      <c r="B687" s="52"/>
      <c r="C687" s="1046" t="s">
        <v>1</v>
      </c>
      <c r="D687" s="25"/>
      <c r="E687" s="26"/>
      <c r="F687" s="26"/>
      <c r="G687" s="111"/>
      <c r="H687" s="25"/>
      <c r="I687" s="27"/>
      <c r="J687" s="28"/>
      <c r="K687" s="110"/>
      <c r="L687" s="28"/>
      <c r="M687" s="28"/>
      <c r="N687" s="28"/>
      <c r="O687" s="110"/>
      <c r="P687" s="25" t="s">
        <v>6545</v>
      </c>
      <c r="Q687" s="27">
        <v>4</v>
      </c>
      <c r="R687" s="28"/>
      <c r="S687" s="110" t="s">
        <v>269</v>
      </c>
      <c r="T687" s="25" t="s">
        <v>6545</v>
      </c>
      <c r="U687" s="28">
        <v>4</v>
      </c>
      <c r="V687" s="28"/>
      <c r="W687" s="110" t="s">
        <v>269</v>
      </c>
      <c r="X687" s="25" t="s">
        <v>6545</v>
      </c>
      <c r="Y687" s="28">
        <v>4</v>
      </c>
      <c r="Z687" s="28"/>
      <c r="AA687" s="110" t="s">
        <v>269</v>
      </c>
      <c r="AB687" s="25"/>
      <c r="AC687" s="27"/>
      <c r="AD687" s="28"/>
      <c r="AE687" s="312"/>
      <c r="AF687" s="28" t="s">
        <v>1</v>
      </c>
    </row>
    <row r="688" spans="1:32" ht="15.75" customHeight="1" x14ac:dyDescent="0.3">
      <c r="A688" s="106"/>
      <c r="B688" s="52"/>
      <c r="C688" s="1047" t="s">
        <v>547</v>
      </c>
      <c r="D688" s="25"/>
      <c r="E688" s="26"/>
      <c r="F688" s="26"/>
      <c r="G688" s="111"/>
      <c r="H688" s="25"/>
      <c r="I688" s="28"/>
      <c r="J688" s="28"/>
      <c r="K688" s="110"/>
      <c r="L688" s="25"/>
      <c r="M688" s="28"/>
      <c r="N688" s="28"/>
      <c r="O688" s="110"/>
      <c r="P688" s="25"/>
      <c r="Q688" s="27"/>
      <c r="R688" s="27"/>
      <c r="S688" s="110"/>
      <c r="T688" s="25"/>
      <c r="U688" s="28"/>
      <c r="V688" s="28"/>
      <c r="W688" s="110"/>
      <c r="X688" s="25"/>
      <c r="Y688" s="33"/>
      <c r="Z688" s="33"/>
      <c r="AA688" s="116"/>
      <c r="AB688" s="25"/>
      <c r="AC688" s="33"/>
      <c r="AD688" s="33"/>
      <c r="AE688" s="314"/>
      <c r="AF688" s="28" t="s">
        <v>547</v>
      </c>
    </row>
    <row r="689" spans="1:32" ht="15.75" customHeight="1" x14ac:dyDescent="0.3">
      <c r="A689" s="105">
        <v>11</v>
      </c>
      <c r="B689" s="51" t="s">
        <v>8500</v>
      </c>
      <c r="C689" s="1042" t="s">
        <v>0</v>
      </c>
      <c r="D689" s="15"/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34"/>
      <c r="Q689" s="35"/>
      <c r="R689" s="36"/>
      <c r="S689" s="114"/>
      <c r="T689" s="15"/>
      <c r="U689" s="18"/>
      <c r="V689" s="18"/>
      <c r="W689" s="114"/>
      <c r="X689" s="18" t="s">
        <v>6551</v>
      </c>
      <c r="Y689" s="18">
        <v>4</v>
      </c>
      <c r="Z689" s="18"/>
      <c r="AA689" s="114" t="s">
        <v>280</v>
      </c>
      <c r="AB689" s="15"/>
      <c r="AC689" s="17"/>
      <c r="AD689" s="18"/>
      <c r="AE689" s="310"/>
      <c r="AF689" s="28" t="s">
        <v>0</v>
      </c>
    </row>
    <row r="690" spans="1:32" ht="15.75" customHeight="1" x14ac:dyDescent="0.3">
      <c r="A690" s="107"/>
      <c r="B690" s="52" t="s">
        <v>842</v>
      </c>
      <c r="C690" s="1043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37"/>
      <c r="Q690" s="38"/>
      <c r="R690" s="39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311"/>
      <c r="AF690" s="28" t="s">
        <v>0</v>
      </c>
    </row>
    <row r="691" spans="1:32" ht="15.75" customHeight="1" x14ac:dyDescent="0.3">
      <c r="A691" s="107"/>
      <c r="B691" s="52"/>
      <c r="C691" s="1046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25" t="s">
        <v>6551</v>
      </c>
      <c r="Q691" s="27">
        <v>4</v>
      </c>
      <c r="R691" s="28"/>
      <c r="S691" s="110" t="s">
        <v>280</v>
      </c>
      <c r="T691" s="25" t="s">
        <v>6551</v>
      </c>
      <c r="U691" s="28">
        <v>4</v>
      </c>
      <c r="V691" s="28"/>
      <c r="W691" s="110" t="s">
        <v>280</v>
      </c>
      <c r="X691" s="25" t="s">
        <v>6551</v>
      </c>
      <c r="Y691" s="28">
        <v>4</v>
      </c>
      <c r="Z691" s="28"/>
      <c r="AA691" s="110" t="s">
        <v>280</v>
      </c>
      <c r="AB691" s="25"/>
      <c r="AC691" s="27"/>
      <c r="AD691" s="28"/>
      <c r="AE691" s="312"/>
      <c r="AF691" s="28" t="s">
        <v>1</v>
      </c>
    </row>
    <row r="692" spans="1:32" ht="15.75" customHeight="1" x14ac:dyDescent="0.3">
      <c r="A692" s="107"/>
      <c r="B692" s="54"/>
      <c r="C692" s="1046" t="s">
        <v>547</v>
      </c>
      <c r="D692" s="40"/>
      <c r="E692" s="41"/>
      <c r="F692" s="42"/>
      <c r="G692" s="108"/>
      <c r="H692" s="40"/>
      <c r="I692" s="42"/>
      <c r="J692" s="42"/>
      <c r="K692" s="108"/>
      <c r="L692" s="40"/>
      <c r="M692" s="42"/>
      <c r="N692" s="42"/>
      <c r="O692" s="108"/>
      <c r="P692" s="40"/>
      <c r="Q692" s="41"/>
      <c r="R692" s="42"/>
      <c r="S692" s="108"/>
      <c r="T692" s="40"/>
      <c r="U692" s="42"/>
      <c r="V692" s="42"/>
      <c r="W692" s="108"/>
      <c r="X692" s="40"/>
      <c r="Y692" s="43"/>
      <c r="Z692" s="43"/>
      <c r="AA692" s="109"/>
      <c r="AB692" s="40"/>
      <c r="AC692" s="41"/>
      <c r="AD692" s="42"/>
      <c r="AE692" s="313"/>
      <c r="AF692" s="28" t="s">
        <v>547</v>
      </c>
    </row>
    <row r="693" spans="1:32" ht="15.75" customHeight="1" x14ac:dyDescent="0.3">
      <c r="A693" s="105">
        <v>12</v>
      </c>
      <c r="B693" s="51" t="s">
        <v>8499</v>
      </c>
      <c r="C693" s="1042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5473</v>
      </c>
      <c r="Y693" s="18">
        <v>5</v>
      </c>
      <c r="Z693" s="18"/>
      <c r="AA693" s="114" t="s">
        <v>219</v>
      </c>
      <c r="AB693" s="15"/>
      <c r="AC693" s="17"/>
      <c r="AD693" s="18"/>
      <c r="AE693" s="310"/>
      <c r="AF693" s="28" t="s">
        <v>0</v>
      </c>
    </row>
    <row r="694" spans="1:32" ht="15.75" customHeight="1" x14ac:dyDescent="0.3">
      <c r="A694" s="107"/>
      <c r="B694" s="52" t="s">
        <v>842</v>
      </c>
      <c r="C694" s="1043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311"/>
      <c r="AF694" s="28" t="s">
        <v>0</v>
      </c>
    </row>
    <row r="695" spans="1:32" ht="15.75" customHeight="1" x14ac:dyDescent="0.3">
      <c r="A695" s="107"/>
      <c r="B695" s="52"/>
      <c r="C695" s="1046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 t="s">
        <v>5473</v>
      </c>
      <c r="Q695" s="27">
        <v>5</v>
      </c>
      <c r="R695" s="28"/>
      <c r="S695" s="110" t="s">
        <v>219</v>
      </c>
      <c r="T695" s="25" t="s">
        <v>5473</v>
      </c>
      <c r="U695" s="28">
        <v>5</v>
      </c>
      <c r="V695" s="28"/>
      <c r="W695" s="110" t="s">
        <v>219</v>
      </c>
      <c r="X695" s="25" t="s">
        <v>5473</v>
      </c>
      <c r="Y695" s="28">
        <v>5</v>
      </c>
      <c r="Z695" s="28"/>
      <c r="AA695" s="110" t="s">
        <v>219</v>
      </c>
      <c r="AB695" s="25"/>
      <c r="AC695" s="27"/>
      <c r="AD695" s="28"/>
      <c r="AE695" s="312"/>
      <c r="AF695" s="28" t="s">
        <v>1</v>
      </c>
    </row>
    <row r="696" spans="1:32" ht="15.75" customHeight="1" x14ac:dyDescent="0.3">
      <c r="A696" s="107"/>
      <c r="B696" s="52"/>
      <c r="C696" s="1046" t="s">
        <v>547</v>
      </c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313"/>
      <c r="AF696" s="28" t="s">
        <v>547</v>
      </c>
    </row>
    <row r="697" spans="1:32" ht="15.75" customHeight="1" x14ac:dyDescent="0.3">
      <c r="A697" s="105">
        <v>13</v>
      </c>
      <c r="B697" s="51" t="s">
        <v>8501</v>
      </c>
      <c r="C697" s="1042" t="s">
        <v>0</v>
      </c>
      <c r="D697" s="15"/>
      <c r="E697" s="16"/>
      <c r="F697" s="16"/>
      <c r="G697" s="115"/>
      <c r="H697" s="15"/>
      <c r="I697" s="17"/>
      <c r="J697" s="18"/>
      <c r="K697" s="114"/>
      <c r="L697" s="18"/>
      <c r="M697" s="18"/>
      <c r="N697" s="18"/>
      <c r="O697" s="114"/>
      <c r="P697" s="15"/>
      <c r="Q697" s="17"/>
      <c r="R697" s="18"/>
      <c r="S697" s="114"/>
      <c r="T697" s="15"/>
      <c r="U697" s="18"/>
      <c r="V697" s="18"/>
      <c r="W697" s="114"/>
      <c r="X697" s="15" t="s">
        <v>5473</v>
      </c>
      <c r="Y697" s="18">
        <v>5</v>
      </c>
      <c r="Z697" s="18"/>
      <c r="AA697" s="114" t="s">
        <v>219</v>
      </c>
      <c r="AB697" s="15" t="s">
        <v>5473</v>
      </c>
      <c r="AC697" s="17">
        <v>5</v>
      </c>
      <c r="AD697" s="18"/>
      <c r="AE697" s="310" t="s">
        <v>219</v>
      </c>
      <c r="AF697" s="28" t="s">
        <v>0</v>
      </c>
    </row>
    <row r="698" spans="1:32" ht="15.75" customHeight="1" x14ac:dyDescent="0.3">
      <c r="A698" s="107"/>
      <c r="B698" s="52" t="s">
        <v>842</v>
      </c>
      <c r="C698" s="1043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20"/>
      <c r="Q698" s="24"/>
      <c r="R698" s="24"/>
      <c r="S698" s="112"/>
      <c r="T698" s="20"/>
      <c r="U698" s="24"/>
      <c r="V698" s="22"/>
      <c r="W698" s="112"/>
      <c r="X698" s="20"/>
      <c r="Y698" s="24"/>
      <c r="Z698" s="24"/>
      <c r="AA698" s="112"/>
      <c r="AB698" s="20" t="s">
        <v>4572</v>
      </c>
      <c r="AC698" s="22"/>
      <c r="AD698" s="22"/>
      <c r="AE698" s="311"/>
      <c r="AF698" s="28" t="s">
        <v>0</v>
      </c>
    </row>
    <row r="699" spans="1:32" ht="15.75" customHeight="1" x14ac:dyDescent="0.3">
      <c r="A699" s="107"/>
      <c r="B699" s="52"/>
      <c r="C699" s="1046" t="s">
        <v>1</v>
      </c>
      <c r="D699" s="25"/>
      <c r="E699" s="26"/>
      <c r="F699" s="26"/>
      <c r="G699" s="111"/>
      <c r="H699" s="25"/>
      <c r="I699" s="27"/>
      <c r="J699" s="28"/>
      <c r="K699" s="110"/>
      <c r="L699" s="25"/>
      <c r="M699" s="28"/>
      <c r="N699" s="28"/>
      <c r="O699" s="110"/>
      <c r="P699" s="30" t="s">
        <v>5473</v>
      </c>
      <c r="Q699" s="31">
        <v>5</v>
      </c>
      <c r="R699" s="28"/>
      <c r="S699" s="110" t="s">
        <v>219</v>
      </c>
      <c r="T699" s="25" t="s">
        <v>5473</v>
      </c>
      <c r="U699" s="28">
        <v>5</v>
      </c>
      <c r="V699" s="28"/>
      <c r="W699" s="110" t="s">
        <v>219</v>
      </c>
      <c r="X699" s="25" t="s">
        <v>5473</v>
      </c>
      <c r="Y699" s="28">
        <v>5</v>
      </c>
      <c r="Z699" s="28"/>
      <c r="AA699" s="110" t="s">
        <v>219</v>
      </c>
      <c r="AB699" s="25"/>
      <c r="AC699" s="27"/>
      <c r="AD699" s="28"/>
      <c r="AE699" s="312"/>
      <c r="AF699" s="28" t="s">
        <v>1</v>
      </c>
    </row>
    <row r="700" spans="1:32" ht="15.75" customHeight="1" x14ac:dyDescent="0.3">
      <c r="A700" s="107"/>
      <c r="B700" s="54"/>
      <c r="C700" s="1046" t="s">
        <v>547</v>
      </c>
      <c r="D700" s="25"/>
      <c r="E700" s="26"/>
      <c r="F700" s="26"/>
      <c r="G700" s="111"/>
      <c r="H700" s="25"/>
      <c r="I700" s="28"/>
      <c r="J700" s="28"/>
      <c r="K700" s="110"/>
      <c r="L700" s="25"/>
      <c r="M700" s="28"/>
      <c r="N700" s="28"/>
      <c r="O700" s="110"/>
      <c r="P700" s="30"/>
      <c r="Q700" s="31"/>
      <c r="R700" s="32"/>
      <c r="S700" s="110"/>
      <c r="T700" s="25"/>
      <c r="U700" s="27"/>
      <c r="V700" s="27"/>
      <c r="W700" s="110"/>
      <c r="X700" s="25"/>
      <c r="Y700" s="33"/>
      <c r="Z700" s="33"/>
      <c r="AA700" s="116"/>
      <c r="AB700" s="25"/>
      <c r="AC700" s="27"/>
      <c r="AD700" s="28"/>
      <c r="AE700" s="312"/>
      <c r="AF700" s="28" t="s">
        <v>547</v>
      </c>
    </row>
    <row r="701" spans="1:32" ht="15.75" customHeight="1" x14ac:dyDescent="0.3">
      <c r="A701" s="105">
        <v>14</v>
      </c>
      <c r="B701" s="51" t="s">
        <v>9954</v>
      </c>
      <c r="C701" s="1042" t="s">
        <v>0</v>
      </c>
      <c r="D701" s="15"/>
      <c r="E701" s="16"/>
      <c r="F701" s="16"/>
      <c r="G701" s="115"/>
      <c r="H701" s="15"/>
      <c r="I701" s="17"/>
      <c r="J701" s="18"/>
      <c r="K701" s="114"/>
      <c r="L701" s="15"/>
      <c r="M701" s="18"/>
      <c r="N701" s="18"/>
      <c r="O701" s="114"/>
      <c r="P701" s="34"/>
      <c r="Q701" s="35"/>
      <c r="R701" s="36"/>
      <c r="S701" s="114"/>
      <c r="T701" s="15"/>
      <c r="U701" s="18"/>
      <c r="V701" s="18"/>
      <c r="W701" s="114"/>
      <c r="X701" s="18" t="s">
        <v>6559</v>
      </c>
      <c r="Y701" s="18">
        <v>4</v>
      </c>
      <c r="Z701" s="18"/>
      <c r="AA701" s="114" t="s">
        <v>270</v>
      </c>
      <c r="AB701" s="15"/>
      <c r="AC701" s="17"/>
      <c r="AD701" s="18"/>
      <c r="AE701" s="310"/>
      <c r="AF701" s="28" t="s">
        <v>0</v>
      </c>
    </row>
    <row r="702" spans="1:32" ht="15.75" customHeight="1" x14ac:dyDescent="0.3">
      <c r="A702" s="107"/>
      <c r="B702" s="52" t="s">
        <v>844</v>
      </c>
      <c r="C702" s="1043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37"/>
      <c r="Q702" s="38"/>
      <c r="R702" s="39"/>
      <c r="S702" s="112"/>
      <c r="T702" s="20"/>
      <c r="U702" s="22"/>
      <c r="V702" s="22"/>
      <c r="W702" s="112"/>
      <c r="X702" s="20"/>
      <c r="Y702" s="24"/>
      <c r="Z702" s="24"/>
      <c r="AA702" s="112"/>
      <c r="AB702" s="20"/>
      <c r="AC702" s="22"/>
      <c r="AD702" s="22"/>
      <c r="AE702" s="311"/>
      <c r="AF702" s="28" t="s">
        <v>0</v>
      </c>
    </row>
    <row r="703" spans="1:32" ht="15.75" customHeight="1" x14ac:dyDescent="0.3">
      <c r="A703" s="107"/>
      <c r="B703" s="52"/>
      <c r="C703" s="1046" t="s">
        <v>1</v>
      </c>
      <c r="D703" s="25"/>
      <c r="E703" s="26"/>
      <c r="F703" s="26"/>
      <c r="G703" s="111"/>
      <c r="H703" s="25"/>
      <c r="I703" s="27"/>
      <c r="J703" s="28"/>
      <c r="K703" s="110"/>
      <c r="L703" s="25"/>
      <c r="M703" s="28"/>
      <c r="N703" s="28"/>
      <c r="O703" s="110"/>
      <c r="P703" s="25"/>
      <c r="Q703" s="27"/>
      <c r="R703" s="28"/>
      <c r="S703" s="110"/>
      <c r="T703" s="25" t="s">
        <v>6559</v>
      </c>
      <c r="U703" s="28">
        <v>4</v>
      </c>
      <c r="V703" s="28"/>
      <c r="W703" s="110" t="s">
        <v>270</v>
      </c>
      <c r="X703" s="25" t="s">
        <v>6559</v>
      </c>
      <c r="Y703" s="28">
        <v>4</v>
      </c>
      <c r="Z703" s="28"/>
      <c r="AA703" s="110" t="s">
        <v>270</v>
      </c>
      <c r="AB703" s="25"/>
      <c r="AC703" s="27"/>
      <c r="AD703" s="28"/>
      <c r="AE703" s="312"/>
      <c r="AF703" s="28" t="s">
        <v>1</v>
      </c>
    </row>
    <row r="704" spans="1:32" ht="15.75" customHeight="1" x14ac:dyDescent="0.3">
      <c r="A704" s="107"/>
      <c r="B704" s="52"/>
      <c r="C704" s="1046" t="s">
        <v>547</v>
      </c>
      <c r="D704" s="40"/>
      <c r="E704" s="41"/>
      <c r="F704" s="42"/>
      <c r="G704" s="108"/>
      <c r="H704" s="40"/>
      <c r="I704" s="42"/>
      <c r="J704" s="42"/>
      <c r="K704" s="108"/>
      <c r="L704" s="40"/>
      <c r="M704" s="42"/>
      <c r="N704" s="42"/>
      <c r="O704" s="108"/>
      <c r="P704" s="40"/>
      <c r="Q704" s="41"/>
      <c r="R704" s="42"/>
      <c r="S704" s="108"/>
      <c r="T704" s="40"/>
      <c r="U704" s="42"/>
      <c r="V704" s="42"/>
      <c r="W704" s="108"/>
      <c r="X704" s="40" t="s">
        <v>4572</v>
      </c>
      <c r="Y704" s="43"/>
      <c r="Z704" s="43"/>
      <c r="AA704" s="109"/>
      <c r="AB704" s="40"/>
      <c r="AC704" s="41"/>
      <c r="AD704" s="42"/>
      <c r="AE704" s="313"/>
      <c r="AF704" s="28" t="s">
        <v>547</v>
      </c>
    </row>
    <row r="705" spans="1:32" ht="15.75" customHeight="1" x14ac:dyDescent="0.3">
      <c r="A705" s="105">
        <v>15</v>
      </c>
      <c r="B705" s="51" t="s">
        <v>9890</v>
      </c>
      <c r="C705" s="1042" t="s">
        <v>0</v>
      </c>
      <c r="D705" s="15" t="s">
        <v>6540</v>
      </c>
      <c r="E705" s="16">
        <v>5</v>
      </c>
      <c r="F705" s="16"/>
      <c r="G705" s="115" t="s">
        <v>259</v>
      </c>
      <c r="H705" s="15" t="s">
        <v>6540</v>
      </c>
      <c r="I705" s="17">
        <v>5</v>
      </c>
      <c r="J705" s="18"/>
      <c r="K705" s="114" t="s">
        <v>259</v>
      </c>
      <c r="L705" s="15" t="s">
        <v>7129</v>
      </c>
      <c r="M705" s="18">
        <v>4</v>
      </c>
      <c r="N705" s="18"/>
      <c r="O705" s="114" t="s">
        <v>259</v>
      </c>
      <c r="P705" s="34" t="s">
        <v>7129</v>
      </c>
      <c r="Q705" s="35">
        <v>4</v>
      </c>
      <c r="R705" s="36"/>
      <c r="S705" s="114" t="s">
        <v>259</v>
      </c>
      <c r="T705" s="15" t="s">
        <v>7129</v>
      </c>
      <c r="U705" s="18">
        <v>4</v>
      </c>
      <c r="V705" s="18"/>
      <c r="W705" s="114" t="s">
        <v>259</v>
      </c>
      <c r="X705" s="18" t="s">
        <v>7129</v>
      </c>
      <c r="Y705" s="18">
        <v>4</v>
      </c>
      <c r="Z705" s="18"/>
      <c r="AA705" s="114" t="s">
        <v>259</v>
      </c>
      <c r="AB705" s="15"/>
      <c r="AC705" s="17"/>
      <c r="AD705" s="18"/>
      <c r="AE705" s="310"/>
      <c r="AF705" s="28" t="s">
        <v>0</v>
      </c>
    </row>
    <row r="706" spans="1:32" ht="15.75" customHeight="1" x14ac:dyDescent="0.3">
      <c r="A706" s="107"/>
      <c r="B706" s="52" t="s">
        <v>9891</v>
      </c>
      <c r="C706" s="1043"/>
      <c r="D706" s="20"/>
      <c r="E706" s="21"/>
      <c r="F706" s="21"/>
      <c r="G706" s="113"/>
      <c r="H706" s="20" t="s">
        <v>4572</v>
      </c>
      <c r="I706" s="22"/>
      <c r="J706" s="22"/>
      <c r="K706" s="112"/>
      <c r="L706" s="20"/>
      <c r="M706" s="22"/>
      <c r="N706" s="22"/>
      <c r="O706" s="112"/>
      <c r="P706" s="37"/>
      <c r="Q706" s="38"/>
      <c r="R706" s="39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311"/>
      <c r="AF706" s="28" t="s">
        <v>0</v>
      </c>
    </row>
    <row r="707" spans="1:32" ht="15.75" customHeight="1" x14ac:dyDescent="0.3">
      <c r="A707" s="107"/>
      <c r="B707" s="52"/>
      <c r="C707" s="1046" t="s">
        <v>1</v>
      </c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25"/>
      <c r="Q707" s="27"/>
      <c r="R707" s="28"/>
      <c r="S707" s="110"/>
      <c r="T707" s="25"/>
      <c r="U707" s="28"/>
      <c r="V707" s="28"/>
      <c r="W707" s="110"/>
      <c r="X707" s="25" t="s">
        <v>7129</v>
      </c>
      <c r="Y707" s="28">
        <v>4</v>
      </c>
      <c r="Z707" s="28"/>
      <c r="AA707" s="110" t="s">
        <v>259</v>
      </c>
      <c r="AB707" s="25"/>
      <c r="AC707" s="27"/>
      <c r="AD707" s="28"/>
      <c r="AE707" s="312"/>
      <c r="AF707" s="28" t="s">
        <v>1</v>
      </c>
    </row>
    <row r="708" spans="1:32" ht="15.75" customHeight="1" x14ac:dyDescent="0.3">
      <c r="A708" s="107"/>
      <c r="B708" s="52"/>
      <c r="C708" s="1046" t="s">
        <v>547</v>
      </c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313"/>
      <c r="AF708" s="28" t="s">
        <v>547</v>
      </c>
    </row>
    <row r="709" spans="1:32" ht="15.75" customHeight="1" x14ac:dyDescent="0.3">
      <c r="A709" s="105">
        <v>16</v>
      </c>
      <c r="B709" s="51" t="s">
        <v>9960</v>
      </c>
      <c r="C709" s="1042" t="s">
        <v>0</v>
      </c>
      <c r="D709" s="15"/>
      <c r="E709" s="16"/>
      <c r="F709" s="16"/>
      <c r="G709" s="115"/>
      <c r="H709" s="15"/>
      <c r="I709" s="17"/>
      <c r="J709" s="18"/>
      <c r="K709" s="114"/>
      <c r="L709" s="18"/>
      <c r="M709" s="18"/>
      <c r="N709" s="18"/>
      <c r="O709" s="114"/>
      <c r="P709" s="15"/>
      <c r="Q709" s="17"/>
      <c r="R709" s="18"/>
      <c r="S709" s="114"/>
      <c r="T709" s="15"/>
      <c r="U709" s="18"/>
      <c r="V709" s="18"/>
      <c r="W709" s="114"/>
      <c r="X709" s="15" t="s">
        <v>7000</v>
      </c>
      <c r="Y709" s="18">
        <v>4</v>
      </c>
      <c r="Z709" s="18"/>
      <c r="AA709" s="114" t="s">
        <v>229</v>
      </c>
      <c r="AB709" s="15"/>
      <c r="AC709" s="17"/>
      <c r="AD709" s="18"/>
      <c r="AE709" s="310"/>
      <c r="AF709" s="28" t="s">
        <v>0</v>
      </c>
    </row>
    <row r="710" spans="1:32" ht="15.75" customHeight="1" x14ac:dyDescent="0.3">
      <c r="A710" s="107"/>
      <c r="B710" s="52" t="s">
        <v>844</v>
      </c>
      <c r="C710" s="1043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20"/>
      <c r="Q710" s="24"/>
      <c r="R710" s="24"/>
      <c r="S710" s="112"/>
      <c r="T710" s="20"/>
      <c r="U710" s="24"/>
      <c r="V710" s="22"/>
      <c r="W710" s="112"/>
      <c r="X710" s="20"/>
      <c r="Y710" s="24"/>
      <c r="Z710" s="24"/>
      <c r="AA710" s="112"/>
      <c r="AB710" s="20"/>
      <c r="AC710" s="22"/>
      <c r="AD710" s="22"/>
      <c r="AE710" s="311"/>
      <c r="AF710" s="28" t="s">
        <v>0</v>
      </c>
    </row>
    <row r="711" spans="1:32" ht="15.75" customHeight="1" x14ac:dyDescent="0.3">
      <c r="A711" s="107"/>
      <c r="B711" s="52"/>
      <c r="C711" s="1046" t="s">
        <v>1</v>
      </c>
      <c r="D711" s="25"/>
      <c r="E711" s="26"/>
      <c r="F711" s="26"/>
      <c r="G711" s="111"/>
      <c r="H711" s="25"/>
      <c r="I711" s="27"/>
      <c r="J711" s="28"/>
      <c r="K711" s="110"/>
      <c r="L711" s="25"/>
      <c r="M711" s="28"/>
      <c r="N711" s="28"/>
      <c r="O711" s="110"/>
      <c r="P711" s="30"/>
      <c r="Q711" s="31"/>
      <c r="R711" s="28"/>
      <c r="S711" s="110"/>
      <c r="T711" s="25" t="s">
        <v>7000</v>
      </c>
      <c r="U711" s="28">
        <v>4</v>
      </c>
      <c r="V711" s="28"/>
      <c r="W711" s="110" t="s">
        <v>229</v>
      </c>
      <c r="X711" s="25" t="s">
        <v>7000</v>
      </c>
      <c r="Y711" s="28">
        <v>4</v>
      </c>
      <c r="Z711" s="28"/>
      <c r="AA711" s="110" t="s">
        <v>229</v>
      </c>
      <c r="AB711" s="25"/>
      <c r="AC711" s="27"/>
      <c r="AD711" s="28"/>
      <c r="AE711" s="312"/>
      <c r="AF711" s="28" t="s">
        <v>1</v>
      </c>
    </row>
    <row r="712" spans="1:32" ht="15.75" customHeight="1" x14ac:dyDescent="0.3">
      <c r="A712" s="107"/>
      <c r="B712" s="52"/>
      <c r="C712" s="1046" t="s">
        <v>547</v>
      </c>
      <c r="D712" s="25"/>
      <c r="E712" s="26"/>
      <c r="F712" s="26"/>
      <c r="G712" s="111"/>
      <c r="H712" s="25" t="s">
        <v>7000</v>
      </c>
      <c r="I712" s="28">
        <v>2</v>
      </c>
      <c r="J712" s="28"/>
      <c r="K712" s="110" t="s">
        <v>229</v>
      </c>
      <c r="L712" s="25" t="s">
        <v>7000</v>
      </c>
      <c r="M712" s="28">
        <v>2</v>
      </c>
      <c r="N712" s="28"/>
      <c r="O712" s="110" t="s">
        <v>229</v>
      </c>
      <c r="P712" s="30" t="s">
        <v>7000</v>
      </c>
      <c r="Q712" s="31">
        <v>2</v>
      </c>
      <c r="R712" s="32"/>
      <c r="S712" s="110" t="s">
        <v>229</v>
      </c>
      <c r="T712" s="25"/>
      <c r="U712" s="27"/>
      <c r="V712" s="27"/>
      <c r="W712" s="110"/>
      <c r="X712" s="25"/>
      <c r="Y712" s="33"/>
      <c r="Z712" s="33"/>
      <c r="AA712" s="116"/>
      <c r="AB712" s="25"/>
      <c r="AC712" s="27"/>
      <c r="AD712" s="28"/>
      <c r="AE712" s="312"/>
      <c r="AF712" s="28" t="s">
        <v>547</v>
      </c>
    </row>
    <row r="713" spans="1:32" ht="15.75" customHeight="1" x14ac:dyDescent="0.3">
      <c r="A713" s="105">
        <v>17</v>
      </c>
      <c r="B713" s="51" t="s">
        <v>10105</v>
      </c>
      <c r="C713" s="1042" t="s">
        <v>0</v>
      </c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7"/>
      <c r="R713" s="18"/>
      <c r="S713" s="114"/>
      <c r="T713" s="15"/>
      <c r="U713" s="17"/>
      <c r="V713" s="18"/>
      <c r="W713" s="114"/>
      <c r="X713" s="15" t="s">
        <v>6531</v>
      </c>
      <c r="Y713" s="18">
        <v>5</v>
      </c>
      <c r="Z713" s="18"/>
      <c r="AA713" s="114" t="s">
        <v>273</v>
      </c>
      <c r="AB713" s="15"/>
      <c r="AC713" s="17"/>
      <c r="AD713" s="18"/>
      <c r="AE713" s="310"/>
      <c r="AF713" s="28" t="s">
        <v>0</v>
      </c>
    </row>
    <row r="714" spans="1:32" ht="15.75" customHeight="1" x14ac:dyDescent="0.3">
      <c r="A714" s="107"/>
      <c r="B714" s="52" t="s">
        <v>10162</v>
      </c>
      <c r="C714" s="1043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2"/>
      <c r="V714" s="22"/>
      <c r="W714" s="112"/>
      <c r="X714" s="20"/>
      <c r="Y714" s="24"/>
      <c r="Z714" s="24"/>
      <c r="AA714" s="112"/>
      <c r="AB714" s="20"/>
      <c r="AC714" s="22"/>
      <c r="AD714" s="22"/>
      <c r="AE714" s="311"/>
      <c r="AF714" s="28" t="s">
        <v>0</v>
      </c>
    </row>
    <row r="715" spans="1:32" ht="15.75" customHeight="1" x14ac:dyDescent="0.3">
      <c r="A715" s="107"/>
      <c r="B715" s="52"/>
      <c r="C715" s="1046" t="s">
        <v>1</v>
      </c>
      <c r="D715" s="25" t="s">
        <v>6531</v>
      </c>
      <c r="E715" s="26">
        <v>5</v>
      </c>
      <c r="F715" s="26"/>
      <c r="G715" s="111" t="s">
        <v>273</v>
      </c>
      <c r="H715" s="25" t="s">
        <v>6531</v>
      </c>
      <c r="I715" s="27">
        <v>5</v>
      </c>
      <c r="J715" s="28"/>
      <c r="K715" s="110" t="s">
        <v>273</v>
      </c>
      <c r="L715" s="25" t="s">
        <v>6531</v>
      </c>
      <c r="M715" s="28">
        <v>5</v>
      </c>
      <c r="N715" s="28"/>
      <c r="O715" s="110" t="s">
        <v>273</v>
      </c>
      <c r="P715" s="30" t="s">
        <v>6531</v>
      </c>
      <c r="Q715" s="31">
        <v>5</v>
      </c>
      <c r="R715" s="28"/>
      <c r="S715" s="110" t="s">
        <v>273</v>
      </c>
      <c r="T715" s="25" t="s">
        <v>6531</v>
      </c>
      <c r="U715" s="28">
        <v>5</v>
      </c>
      <c r="V715" s="28"/>
      <c r="W715" s="110" t="s">
        <v>273</v>
      </c>
      <c r="X715" s="25" t="s">
        <v>6531</v>
      </c>
      <c r="Y715" s="28">
        <v>5</v>
      </c>
      <c r="Z715" s="28"/>
      <c r="AA715" s="110" t="s">
        <v>273</v>
      </c>
      <c r="AB715" s="25"/>
      <c r="AC715" s="27"/>
      <c r="AD715" s="28"/>
      <c r="AE715" s="312"/>
      <c r="AF715" s="28" t="s">
        <v>1</v>
      </c>
    </row>
    <row r="716" spans="1:32" ht="15.75" customHeight="1" x14ac:dyDescent="0.3">
      <c r="A716" s="107"/>
      <c r="B716" s="52"/>
      <c r="C716" s="1046" t="s">
        <v>547</v>
      </c>
      <c r="D716" s="25"/>
      <c r="E716" s="26"/>
      <c r="F716" s="26"/>
      <c r="G716" s="111"/>
      <c r="H716" s="25"/>
      <c r="I716" s="28"/>
      <c r="J716" s="28"/>
      <c r="K716" s="110"/>
      <c r="L716" s="25"/>
      <c r="M716" s="28"/>
      <c r="N716" s="28"/>
      <c r="O716" s="110"/>
      <c r="P716" s="30"/>
      <c r="Q716" s="31"/>
      <c r="R716" s="32"/>
      <c r="S716" s="110"/>
      <c r="T716" s="25"/>
      <c r="U716" s="28"/>
      <c r="V716" s="28"/>
      <c r="W716" s="110"/>
      <c r="X716" s="25"/>
      <c r="Y716" s="33"/>
      <c r="Z716" s="33"/>
      <c r="AA716" s="116"/>
      <c r="AB716" s="25"/>
      <c r="AC716" s="27"/>
      <c r="AD716" s="28"/>
      <c r="AE716" s="312"/>
      <c r="AF716" s="28" t="s">
        <v>547</v>
      </c>
    </row>
    <row r="717" spans="1:32" ht="15.75" customHeight="1" x14ac:dyDescent="0.3">
      <c r="A717" s="665">
        <v>1</v>
      </c>
      <c r="B717" s="666" t="s">
        <v>5638</v>
      </c>
      <c r="C717" s="1035" t="s">
        <v>0</v>
      </c>
      <c r="D717" s="667"/>
      <c r="E717" s="668"/>
      <c r="F717" s="668"/>
      <c r="G717" s="669"/>
      <c r="H717" s="667"/>
      <c r="I717" s="670"/>
      <c r="J717" s="671"/>
      <c r="K717" s="672"/>
      <c r="L717" s="667"/>
      <c r="M717" s="670"/>
      <c r="N717" s="671"/>
      <c r="O717" s="672"/>
      <c r="P717" s="673"/>
      <c r="Q717" s="674"/>
      <c r="R717" s="671"/>
      <c r="S717" s="672"/>
      <c r="T717" s="667"/>
      <c r="U717" s="670"/>
      <c r="V717" s="671"/>
      <c r="W717" s="672"/>
      <c r="X717" s="671"/>
      <c r="Y717" s="671"/>
      <c r="Z717" s="671"/>
      <c r="AA717" s="672"/>
      <c r="AB717" s="667"/>
      <c r="AC717" s="670"/>
      <c r="AD717" s="671"/>
      <c r="AE717" s="675"/>
      <c r="AF717" s="28" t="s">
        <v>0</v>
      </c>
    </row>
    <row r="718" spans="1:32" ht="15.75" customHeight="1" x14ac:dyDescent="0.3">
      <c r="A718" s="678"/>
      <c r="B718" s="679"/>
      <c r="C718" s="1036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5"/>
      <c r="Q718" s="686"/>
      <c r="R718" s="687"/>
      <c r="S718" s="684"/>
      <c r="T718" s="680"/>
      <c r="U718" s="683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  <c r="AF718" s="28" t="s">
        <v>0</v>
      </c>
    </row>
    <row r="719" spans="1:32" ht="15.75" customHeight="1" x14ac:dyDescent="0.3">
      <c r="A719" s="678"/>
      <c r="B719" s="679"/>
      <c r="C719" s="1040" t="s">
        <v>1</v>
      </c>
      <c r="D719" s="689"/>
      <c r="E719" s="690"/>
      <c r="F719" s="690"/>
      <c r="G719" s="691"/>
      <c r="H719" s="689"/>
      <c r="I719" s="692"/>
      <c r="J719" s="693"/>
      <c r="K719" s="694"/>
      <c r="L719" s="689"/>
      <c r="M719" s="693"/>
      <c r="N719" s="693"/>
      <c r="O719" s="694"/>
      <c r="P719" s="667"/>
      <c r="Q719" s="670"/>
      <c r="R719" s="671"/>
      <c r="S719" s="672"/>
      <c r="T719" s="689"/>
      <c r="U719" s="693"/>
      <c r="V719" s="671"/>
      <c r="W719" s="694"/>
      <c r="X719" s="689"/>
      <c r="Y719" s="693"/>
      <c r="Z719" s="693"/>
      <c r="AA719" s="694"/>
      <c r="AB719" s="689"/>
      <c r="AC719" s="692"/>
      <c r="AD719" s="693"/>
      <c r="AE719" s="695"/>
      <c r="AF719" s="28" t="s">
        <v>1</v>
      </c>
    </row>
    <row r="720" spans="1:32" ht="15.75" customHeight="1" x14ac:dyDescent="0.3">
      <c r="A720" s="678"/>
      <c r="B720" s="679"/>
      <c r="C720" s="1040"/>
      <c r="D720" s="696"/>
      <c r="E720" s="697"/>
      <c r="F720" s="698"/>
      <c r="G720" s="699"/>
      <c r="H720" s="696"/>
      <c r="I720" s="698"/>
      <c r="J720" s="698"/>
      <c r="K720" s="699"/>
      <c r="L720" s="696"/>
      <c r="M720" s="698"/>
      <c r="N720" s="698"/>
      <c r="O720" s="699"/>
      <c r="P720" s="696"/>
      <c r="Q720" s="697"/>
      <c r="R720" s="698"/>
      <c r="S720" s="699"/>
      <c r="T720" s="696"/>
      <c r="U720" s="698"/>
      <c r="V720" s="698"/>
      <c r="W720" s="699"/>
      <c r="X720" s="696"/>
      <c r="Y720" s="700"/>
      <c r="Z720" s="700"/>
      <c r="AA720" s="701"/>
      <c r="AB720" s="696"/>
      <c r="AC720" s="697"/>
      <c r="AD720" s="698"/>
      <c r="AE720" s="702"/>
      <c r="AF720" s="28" t="s">
        <v>547</v>
      </c>
    </row>
    <row r="721" spans="1:32" ht="15.75" customHeight="1" x14ac:dyDescent="0.3">
      <c r="A721" s="665">
        <v>2</v>
      </c>
      <c r="B721" s="666" t="s">
        <v>4562</v>
      </c>
      <c r="C721" s="1035" t="s">
        <v>0</v>
      </c>
      <c r="D721" s="667"/>
      <c r="E721" s="668"/>
      <c r="F721" s="668"/>
      <c r="G721" s="669"/>
      <c r="H721" s="667"/>
      <c r="I721" s="670"/>
      <c r="J721" s="671"/>
      <c r="K721" s="672"/>
      <c r="L721" s="667"/>
      <c r="M721" s="670"/>
      <c r="N721" s="671"/>
      <c r="O721" s="672"/>
      <c r="P721" s="667"/>
      <c r="Q721" s="670"/>
      <c r="R721" s="671"/>
      <c r="S721" s="672"/>
      <c r="T721" s="667"/>
      <c r="U721" s="671"/>
      <c r="V721" s="671"/>
      <c r="W721" s="672"/>
      <c r="X721" s="671"/>
      <c r="Y721" s="671"/>
      <c r="Z721" s="671"/>
      <c r="AA721" s="672"/>
      <c r="AB721" s="667"/>
      <c r="AC721" s="670"/>
      <c r="AD721" s="671"/>
      <c r="AE721" s="675"/>
      <c r="AF721" s="28" t="s">
        <v>0</v>
      </c>
    </row>
    <row r="722" spans="1:32" ht="15.75" customHeight="1" x14ac:dyDescent="0.3">
      <c r="A722" s="678"/>
      <c r="B722" s="679"/>
      <c r="C722" s="1036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703"/>
      <c r="S722" s="684"/>
      <c r="T722" s="696"/>
      <c r="U722" s="698"/>
      <c r="V722" s="704"/>
      <c r="W722" s="699"/>
      <c r="X722" s="696"/>
      <c r="Y722" s="697"/>
      <c r="Z722" s="697"/>
      <c r="AA722" s="699"/>
      <c r="AB722" s="696"/>
      <c r="AC722" s="698"/>
      <c r="AD722" s="698"/>
      <c r="AE722" s="702"/>
      <c r="AF722" s="28" t="s">
        <v>0</v>
      </c>
    </row>
    <row r="723" spans="1:32" ht="15.75" customHeight="1" x14ac:dyDescent="0.3">
      <c r="A723" s="678"/>
      <c r="B723" s="679"/>
      <c r="C723" s="1040" t="s">
        <v>1</v>
      </c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67"/>
      <c r="Q723" s="670"/>
      <c r="R723" s="671"/>
      <c r="S723" s="672"/>
      <c r="T723" s="689"/>
      <c r="U723" s="693"/>
      <c r="V723" s="693"/>
      <c r="W723" s="694"/>
      <c r="X723" s="689"/>
      <c r="Y723" s="693"/>
      <c r="Z723" s="693"/>
      <c r="AA723" s="694"/>
      <c r="AB723" s="689"/>
      <c r="AC723" s="692"/>
      <c r="AD723" s="693"/>
      <c r="AE723" s="695"/>
      <c r="AF723" s="28" t="s">
        <v>1</v>
      </c>
    </row>
    <row r="724" spans="1:32" ht="15.75" customHeight="1" x14ac:dyDescent="0.3">
      <c r="A724" s="678"/>
      <c r="B724" s="679"/>
      <c r="C724" s="1040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  <c r="AF724" s="28" t="s">
        <v>547</v>
      </c>
    </row>
    <row r="725" spans="1:32" ht="15.75" customHeight="1" x14ac:dyDescent="0.3">
      <c r="A725" s="665">
        <v>3</v>
      </c>
      <c r="B725" s="666" t="s">
        <v>4563</v>
      </c>
      <c r="C725" s="1035" t="s">
        <v>0</v>
      </c>
      <c r="D725" s="667"/>
      <c r="E725" s="668"/>
      <c r="F725" s="668"/>
      <c r="G725" s="669"/>
      <c r="H725" s="667"/>
      <c r="I725" s="670"/>
      <c r="J725" s="671"/>
      <c r="K725" s="672"/>
      <c r="L725" s="671"/>
      <c r="M725" s="671"/>
      <c r="N725" s="671"/>
      <c r="O725" s="672"/>
      <c r="P725" s="667"/>
      <c r="Q725" s="670"/>
      <c r="R725" s="671"/>
      <c r="S725" s="672"/>
      <c r="T725" s="667"/>
      <c r="U725" s="671"/>
      <c r="V725" s="671"/>
      <c r="W725" s="672"/>
      <c r="X725" s="667"/>
      <c r="Y725" s="671"/>
      <c r="Z725" s="671"/>
      <c r="AA725" s="672"/>
      <c r="AB725" s="667"/>
      <c r="AC725" s="670"/>
      <c r="AD725" s="671"/>
      <c r="AE725" s="675"/>
      <c r="AF725" s="28" t="s">
        <v>0</v>
      </c>
    </row>
    <row r="726" spans="1:32" ht="15.75" customHeight="1" x14ac:dyDescent="0.3">
      <c r="A726" s="678"/>
      <c r="B726" s="679"/>
      <c r="C726" s="1036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684"/>
      <c r="P726" s="680"/>
      <c r="Q726" s="687"/>
      <c r="R726" s="687"/>
      <c r="S726" s="684"/>
      <c r="T726" s="680"/>
      <c r="U726" s="687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  <c r="AF726" s="28" t="s">
        <v>0</v>
      </c>
    </row>
    <row r="727" spans="1:32" ht="15.75" customHeight="1" x14ac:dyDescent="0.3">
      <c r="A727" s="678"/>
      <c r="B727" s="679"/>
      <c r="C727" s="1040" t="s">
        <v>1</v>
      </c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705"/>
      <c r="Q727" s="706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  <c r="AF727" s="28" t="s">
        <v>1</v>
      </c>
    </row>
    <row r="728" spans="1:32" ht="15.75" customHeight="1" x14ac:dyDescent="0.3">
      <c r="A728" s="678"/>
      <c r="B728" s="679"/>
      <c r="C728" s="1040"/>
      <c r="D728" s="689"/>
      <c r="E728" s="690"/>
      <c r="F728" s="690"/>
      <c r="G728" s="691"/>
      <c r="H728" s="689"/>
      <c r="I728" s="693"/>
      <c r="J728" s="693"/>
      <c r="K728" s="694"/>
      <c r="L728" s="689"/>
      <c r="M728" s="693"/>
      <c r="N728" s="693"/>
      <c r="O728" s="694"/>
      <c r="P728" s="705"/>
      <c r="Q728" s="706"/>
      <c r="R728" s="707"/>
      <c r="S728" s="694"/>
      <c r="T728" s="689"/>
      <c r="U728" s="692"/>
      <c r="V728" s="692"/>
      <c r="W728" s="694"/>
      <c r="X728" s="689"/>
      <c r="Y728" s="708"/>
      <c r="Z728" s="708"/>
      <c r="AA728" s="709"/>
      <c r="AB728" s="689"/>
      <c r="AC728" s="692"/>
      <c r="AD728" s="693"/>
      <c r="AE728" s="695"/>
      <c r="AF728" s="28" t="s">
        <v>547</v>
      </c>
    </row>
    <row r="729" spans="1:32" ht="15.75" customHeight="1" x14ac:dyDescent="0.3">
      <c r="A729" s="665">
        <v>4</v>
      </c>
      <c r="B729" s="666" t="s">
        <v>4564</v>
      </c>
      <c r="C729" s="1035" t="s">
        <v>0</v>
      </c>
      <c r="D729" s="667"/>
      <c r="E729" s="668"/>
      <c r="F729" s="668"/>
      <c r="G729" s="669"/>
      <c r="H729" s="667"/>
      <c r="I729" s="670"/>
      <c r="J729" s="671"/>
      <c r="K729" s="672"/>
      <c r="L729" s="667"/>
      <c r="M729" s="671"/>
      <c r="N729" s="671"/>
      <c r="O729" s="672"/>
      <c r="P729" s="673"/>
      <c r="Q729" s="674"/>
      <c r="R729" s="671"/>
      <c r="S729" s="710"/>
      <c r="T729" s="667"/>
      <c r="U729" s="671"/>
      <c r="V729" s="671"/>
      <c r="W729" s="710"/>
      <c r="X729" s="671"/>
      <c r="Y729" s="671"/>
      <c r="Z729" s="671"/>
      <c r="AA729" s="672"/>
      <c r="AB729" s="667"/>
      <c r="AC729" s="670"/>
      <c r="AD729" s="671"/>
      <c r="AE729" s="675"/>
      <c r="AF729" s="28" t="s">
        <v>0</v>
      </c>
    </row>
    <row r="730" spans="1:32" ht="15.75" customHeight="1" x14ac:dyDescent="0.3">
      <c r="A730" s="678"/>
      <c r="B730" s="679"/>
      <c r="C730" s="1036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5"/>
      <c r="Q730" s="686"/>
      <c r="R730" s="687"/>
      <c r="S730" s="684"/>
      <c r="T730" s="680"/>
      <c r="U730" s="683"/>
      <c r="V730" s="683"/>
      <c r="W730" s="711"/>
      <c r="X730" s="680"/>
      <c r="Y730" s="687"/>
      <c r="Z730" s="687"/>
      <c r="AA730" s="684"/>
      <c r="AB730" s="680"/>
      <c r="AC730" s="683"/>
      <c r="AD730" s="683"/>
      <c r="AE730" s="688"/>
      <c r="AF730" s="28" t="s">
        <v>0</v>
      </c>
    </row>
    <row r="731" spans="1:32" ht="15.75" customHeight="1" x14ac:dyDescent="0.3">
      <c r="A731" s="678"/>
      <c r="B731" s="679"/>
      <c r="C731" s="1040" t="s">
        <v>1</v>
      </c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689"/>
      <c r="Q731" s="692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  <c r="AF731" s="28" t="s">
        <v>1</v>
      </c>
    </row>
    <row r="732" spans="1:32" ht="15.75" customHeight="1" x14ac:dyDescent="0.3">
      <c r="A732" s="678"/>
      <c r="B732" s="679"/>
      <c r="C732" s="1040"/>
      <c r="D732" s="696"/>
      <c r="E732" s="697"/>
      <c r="F732" s="698"/>
      <c r="G732" s="699"/>
      <c r="H732" s="696"/>
      <c r="I732" s="698"/>
      <c r="J732" s="698"/>
      <c r="K732" s="699"/>
      <c r="L732" s="696"/>
      <c r="M732" s="698"/>
      <c r="N732" s="698"/>
      <c r="O732" s="699"/>
      <c r="P732" s="696"/>
      <c r="Q732" s="697"/>
      <c r="R732" s="698"/>
      <c r="S732" s="699"/>
      <c r="T732" s="696"/>
      <c r="U732" s="698"/>
      <c r="V732" s="698"/>
      <c r="W732" s="699"/>
      <c r="X732" s="696"/>
      <c r="Y732" s="700"/>
      <c r="Z732" s="700"/>
      <c r="AA732" s="701"/>
      <c r="AB732" s="696"/>
      <c r="AC732" s="697"/>
      <c r="AD732" s="698"/>
      <c r="AE732" s="702"/>
      <c r="AF732" s="28" t="s">
        <v>547</v>
      </c>
    </row>
    <row r="733" spans="1:32" ht="15.75" customHeight="1" x14ac:dyDescent="0.3">
      <c r="A733" s="665">
        <v>5</v>
      </c>
      <c r="B733" s="666" t="s">
        <v>5639</v>
      </c>
      <c r="C733" s="1035" t="s">
        <v>0</v>
      </c>
      <c r="D733" s="667"/>
      <c r="E733" s="668"/>
      <c r="F733" s="668"/>
      <c r="G733" s="669"/>
      <c r="H733" s="667"/>
      <c r="I733" s="670"/>
      <c r="J733" s="671"/>
      <c r="K733" s="712"/>
      <c r="L733" s="667"/>
      <c r="M733" s="671"/>
      <c r="N733" s="671"/>
      <c r="O733" s="712"/>
      <c r="P733" s="673"/>
      <c r="Q733" s="674"/>
      <c r="R733" s="671"/>
      <c r="S733" s="713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  <c r="AF733" s="28" t="s">
        <v>0</v>
      </c>
    </row>
    <row r="734" spans="1:32" ht="15.75" customHeight="1" x14ac:dyDescent="0.3">
      <c r="A734" s="678"/>
      <c r="B734" s="679"/>
      <c r="C734" s="1036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714"/>
      <c r="P734" s="685"/>
      <c r="Q734" s="686"/>
      <c r="R734" s="703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  <c r="AF734" s="28" t="s">
        <v>0</v>
      </c>
    </row>
    <row r="735" spans="1:32" ht="15.75" customHeight="1" x14ac:dyDescent="0.3">
      <c r="A735" s="678"/>
      <c r="B735" s="679"/>
      <c r="C735" s="1040" t="s">
        <v>1</v>
      </c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89"/>
      <c r="Q735" s="692"/>
      <c r="R735" s="671"/>
      <c r="S735" s="694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  <c r="AF735" s="28" t="s">
        <v>1</v>
      </c>
    </row>
    <row r="736" spans="1:32" ht="15.75" customHeight="1" x14ac:dyDescent="0.3">
      <c r="A736" s="678"/>
      <c r="B736" s="679"/>
      <c r="C736" s="1040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  <c r="AF736" s="28" t="s">
        <v>547</v>
      </c>
    </row>
    <row r="737" spans="1:32" ht="15.75" customHeight="1" x14ac:dyDescent="0.3">
      <c r="A737" s="665">
        <v>6</v>
      </c>
      <c r="B737" s="666" t="s">
        <v>4568</v>
      </c>
      <c r="C737" s="1035" t="s">
        <v>0</v>
      </c>
      <c r="D737" s="667"/>
      <c r="E737" s="668"/>
      <c r="F737" s="668"/>
      <c r="G737" s="669"/>
      <c r="H737" s="667"/>
      <c r="I737" s="670"/>
      <c r="J737" s="671"/>
      <c r="K737" s="672"/>
      <c r="L737" s="671"/>
      <c r="M737" s="671"/>
      <c r="N737" s="671"/>
      <c r="O737" s="712"/>
      <c r="P737" s="667"/>
      <c r="Q737" s="670"/>
      <c r="R737" s="671"/>
      <c r="S737" s="710"/>
      <c r="T737" s="667"/>
      <c r="U737" s="671"/>
      <c r="V737" s="671"/>
      <c r="W737" s="712"/>
      <c r="X737" s="667"/>
      <c r="Y737" s="671"/>
      <c r="Z737" s="671"/>
      <c r="AA737" s="672"/>
      <c r="AB737" s="667"/>
      <c r="AC737" s="670"/>
      <c r="AD737" s="671"/>
      <c r="AE737" s="675"/>
      <c r="AF737" s="28" t="s">
        <v>0</v>
      </c>
    </row>
    <row r="738" spans="1:32" ht="15.75" customHeight="1" x14ac:dyDescent="0.3">
      <c r="A738" s="678"/>
      <c r="B738" s="679"/>
      <c r="C738" s="1036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0"/>
      <c r="Q738" s="687"/>
      <c r="R738" s="687"/>
      <c r="S738" s="684"/>
      <c r="T738" s="680"/>
      <c r="U738" s="687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  <c r="AF738" s="28" t="s">
        <v>0</v>
      </c>
    </row>
    <row r="739" spans="1:32" ht="15.75" customHeight="1" x14ac:dyDescent="0.3">
      <c r="A739" s="678"/>
      <c r="B739" s="679"/>
      <c r="C739" s="1040" t="s">
        <v>1</v>
      </c>
      <c r="D739" s="689"/>
      <c r="E739" s="690"/>
      <c r="F739" s="690"/>
      <c r="G739" s="691"/>
      <c r="H739" s="689"/>
      <c r="I739" s="692"/>
      <c r="J739" s="693"/>
      <c r="K739" s="694"/>
      <c r="L739" s="689"/>
      <c r="M739" s="693"/>
      <c r="N739" s="693"/>
      <c r="O739" s="694"/>
      <c r="P739" s="705"/>
      <c r="Q739" s="706"/>
      <c r="R739" s="671"/>
      <c r="S739" s="694"/>
      <c r="T739" s="689"/>
      <c r="U739" s="693"/>
      <c r="V739" s="671"/>
      <c r="W739" s="694"/>
      <c r="X739" s="689"/>
      <c r="Y739" s="693"/>
      <c r="Z739" s="693"/>
      <c r="AA739" s="694"/>
      <c r="AB739" s="689"/>
      <c r="AC739" s="692"/>
      <c r="AD739" s="693"/>
      <c r="AE739" s="695"/>
      <c r="AF739" s="28" t="s">
        <v>1</v>
      </c>
    </row>
    <row r="740" spans="1:32" ht="15.75" customHeight="1" x14ac:dyDescent="0.3">
      <c r="A740" s="678"/>
      <c r="B740" s="679"/>
      <c r="C740" s="1040"/>
      <c r="D740" s="689"/>
      <c r="E740" s="690"/>
      <c r="F740" s="690"/>
      <c r="G740" s="691"/>
      <c r="H740" s="689"/>
      <c r="I740" s="693"/>
      <c r="J740" s="693"/>
      <c r="K740" s="694"/>
      <c r="L740" s="689"/>
      <c r="M740" s="693"/>
      <c r="N740" s="693"/>
      <c r="O740" s="694"/>
      <c r="P740" s="705"/>
      <c r="Q740" s="706"/>
      <c r="R740" s="707"/>
      <c r="S740" s="694"/>
      <c r="T740" s="689"/>
      <c r="U740" s="692"/>
      <c r="V740" s="692"/>
      <c r="W740" s="694"/>
      <c r="X740" s="689"/>
      <c r="Y740" s="708"/>
      <c r="Z740" s="708"/>
      <c r="AA740" s="709"/>
      <c r="AB740" s="689"/>
      <c r="AC740" s="692"/>
      <c r="AD740" s="693"/>
      <c r="AE740" s="695"/>
      <c r="AF740" s="28" t="s">
        <v>547</v>
      </c>
    </row>
    <row r="741" spans="1:32" ht="15.75" customHeight="1" x14ac:dyDescent="0.3">
      <c r="A741" s="665">
        <v>7</v>
      </c>
      <c r="B741" s="666" t="s">
        <v>4565</v>
      </c>
      <c r="C741" s="1035" t="s">
        <v>0</v>
      </c>
      <c r="D741" s="667"/>
      <c r="E741" s="668"/>
      <c r="F741" s="668"/>
      <c r="G741" s="669"/>
      <c r="H741" s="667"/>
      <c r="I741" s="670"/>
      <c r="J741" s="671"/>
      <c r="K741" s="672"/>
      <c r="L741" s="667"/>
      <c r="M741" s="671"/>
      <c r="N741" s="671"/>
      <c r="O741" s="672"/>
      <c r="P741" s="667"/>
      <c r="Q741" s="670"/>
      <c r="R741" s="671"/>
      <c r="S741" s="672"/>
      <c r="T741" s="667"/>
      <c r="U741" s="671"/>
      <c r="V741" s="671"/>
      <c r="W741" s="672"/>
      <c r="X741" s="671"/>
      <c r="Y741" s="671"/>
      <c r="Z741" s="671"/>
      <c r="AA741" s="672"/>
      <c r="AB741" s="667"/>
      <c r="AC741" s="670"/>
      <c r="AD741" s="671"/>
      <c r="AE741" s="675"/>
      <c r="AF741" s="28" t="s">
        <v>0</v>
      </c>
    </row>
    <row r="742" spans="1:32" ht="15.75" customHeight="1" x14ac:dyDescent="0.3">
      <c r="A742" s="678"/>
      <c r="B742" s="679"/>
      <c r="C742" s="1036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5"/>
      <c r="Q742" s="686"/>
      <c r="R742" s="687"/>
      <c r="S742" s="684"/>
      <c r="T742" s="680"/>
      <c r="U742" s="683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  <c r="AF742" s="28" t="s">
        <v>0</v>
      </c>
    </row>
    <row r="743" spans="1:32" ht="15.75" customHeight="1" x14ac:dyDescent="0.3">
      <c r="A743" s="678"/>
      <c r="B743" s="679"/>
      <c r="C743" s="1040" t="s">
        <v>1</v>
      </c>
      <c r="D743" s="689"/>
      <c r="E743" s="690"/>
      <c r="F743" s="690"/>
      <c r="G743" s="691"/>
      <c r="H743" s="689"/>
      <c r="I743" s="692"/>
      <c r="J743" s="693"/>
      <c r="K743" s="694"/>
      <c r="L743" s="689"/>
      <c r="M743" s="693"/>
      <c r="N743" s="693"/>
      <c r="O743" s="694"/>
      <c r="P743" s="667"/>
      <c r="Q743" s="670"/>
      <c r="R743" s="671"/>
      <c r="S743" s="672"/>
      <c r="T743" s="689"/>
      <c r="U743" s="693"/>
      <c r="V743" s="671"/>
      <c r="W743" s="694"/>
      <c r="X743" s="689"/>
      <c r="Y743" s="693"/>
      <c r="Z743" s="693"/>
      <c r="AA743" s="694"/>
      <c r="AB743" s="689"/>
      <c r="AC743" s="692"/>
      <c r="AD743" s="693"/>
      <c r="AE743" s="695"/>
      <c r="AF743" s="28" t="s">
        <v>1</v>
      </c>
    </row>
    <row r="744" spans="1:32" ht="15.75" customHeight="1" x14ac:dyDescent="0.3">
      <c r="A744" s="678"/>
      <c r="B744" s="679"/>
      <c r="C744" s="1040"/>
      <c r="D744" s="696"/>
      <c r="E744" s="697"/>
      <c r="F744" s="698"/>
      <c r="G744" s="699"/>
      <c r="H744" s="696"/>
      <c r="I744" s="698"/>
      <c r="J744" s="698"/>
      <c r="K744" s="699"/>
      <c r="L744" s="696"/>
      <c r="M744" s="698"/>
      <c r="N744" s="698"/>
      <c r="O744" s="699"/>
      <c r="P744" s="696"/>
      <c r="Q744" s="697"/>
      <c r="R744" s="698"/>
      <c r="S744" s="699"/>
      <c r="T744" s="696"/>
      <c r="U744" s="698"/>
      <c r="V744" s="698"/>
      <c r="W744" s="699"/>
      <c r="X744" s="696"/>
      <c r="Y744" s="700"/>
      <c r="Z744" s="700"/>
      <c r="AA744" s="701"/>
      <c r="AB744" s="696"/>
      <c r="AC744" s="697"/>
      <c r="AD744" s="698"/>
      <c r="AE744" s="702"/>
      <c r="AF744" s="28" t="s">
        <v>547</v>
      </c>
    </row>
    <row r="745" spans="1:32" ht="15.75" customHeight="1" x14ac:dyDescent="0.3">
      <c r="A745" s="665">
        <v>8</v>
      </c>
      <c r="B745" s="666" t="s">
        <v>5640</v>
      </c>
      <c r="C745" s="1035" t="s">
        <v>0</v>
      </c>
      <c r="D745" s="667"/>
      <c r="E745" s="668"/>
      <c r="F745" s="668"/>
      <c r="G745" s="669"/>
      <c r="H745" s="667"/>
      <c r="I745" s="670"/>
      <c r="J745" s="671"/>
      <c r="K745" s="672"/>
      <c r="L745" s="667"/>
      <c r="M745" s="671"/>
      <c r="N745" s="671"/>
      <c r="O745" s="672"/>
      <c r="P745" s="673"/>
      <c r="Q745" s="674"/>
      <c r="R745" s="671"/>
      <c r="S745" s="672"/>
      <c r="T745" s="667"/>
      <c r="U745" s="671"/>
      <c r="V745" s="671"/>
      <c r="W745" s="672"/>
      <c r="X745" s="671"/>
      <c r="Y745" s="671"/>
      <c r="Z745" s="671"/>
      <c r="AA745" s="672"/>
      <c r="AB745" s="667"/>
      <c r="AC745" s="670"/>
      <c r="AD745" s="671"/>
      <c r="AE745" s="675"/>
      <c r="AF745" s="28" t="s">
        <v>0</v>
      </c>
    </row>
    <row r="746" spans="1:32" ht="15.75" customHeight="1" x14ac:dyDescent="0.3">
      <c r="A746" s="678"/>
      <c r="B746" s="679"/>
      <c r="C746" s="1036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5"/>
      <c r="Q746" s="686"/>
      <c r="R746" s="703"/>
      <c r="S746" s="684"/>
      <c r="T746" s="680"/>
      <c r="U746" s="683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  <c r="AF746" s="28" t="s">
        <v>0</v>
      </c>
    </row>
    <row r="747" spans="1:32" ht="15.75" customHeight="1" x14ac:dyDescent="0.3">
      <c r="A747" s="678"/>
      <c r="B747" s="679"/>
      <c r="C747" s="1040" t="s">
        <v>1</v>
      </c>
      <c r="D747" s="689"/>
      <c r="E747" s="690"/>
      <c r="F747" s="690"/>
      <c r="G747" s="691"/>
      <c r="H747" s="689"/>
      <c r="I747" s="692"/>
      <c r="J747" s="671"/>
      <c r="K747" s="694"/>
      <c r="L747" s="689"/>
      <c r="M747" s="693"/>
      <c r="N747" s="671"/>
      <c r="O747" s="694"/>
      <c r="P747" s="689"/>
      <c r="Q747" s="692"/>
      <c r="R747" s="671"/>
      <c r="S747" s="694"/>
      <c r="T747" s="689"/>
      <c r="U747" s="693"/>
      <c r="V747" s="693"/>
      <c r="W747" s="694"/>
      <c r="X747" s="689"/>
      <c r="Y747" s="693"/>
      <c r="Z747" s="693"/>
      <c r="AA747" s="694"/>
      <c r="AB747" s="689"/>
      <c r="AC747" s="692"/>
      <c r="AD747" s="693"/>
      <c r="AE747" s="695"/>
      <c r="AF747" s="28" t="s">
        <v>1</v>
      </c>
    </row>
    <row r="748" spans="1:32" ht="15.75" customHeight="1" x14ac:dyDescent="0.3">
      <c r="A748" s="678"/>
      <c r="B748" s="679"/>
      <c r="C748" s="1040"/>
      <c r="D748" s="696"/>
      <c r="E748" s="697"/>
      <c r="F748" s="698"/>
      <c r="G748" s="699"/>
      <c r="H748" s="696"/>
      <c r="I748" s="698"/>
      <c r="J748" s="698"/>
      <c r="K748" s="699"/>
      <c r="L748" s="696"/>
      <c r="M748" s="698"/>
      <c r="N748" s="698"/>
      <c r="O748" s="699"/>
      <c r="P748" s="696"/>
      <c r="Q748" s="697"/>
      <c r="R748" s="698"/>
      <c r="S748" s="699"/>
      <c r="T748" s="696"/>
      <c r="U748" s="698"/>
      <c r="V748" s="698"/>
      <c r="W748" s="699"/>
      <c r="X748" s="696"/>
      <c r="Y748" s="700"/>
      <c r="Z748" s="700"/>
      <c r="AA748" s="701"/>
      <c r="AB748" s="696"/>
      <c r="AC748" s="697"/>
      <c r="AD748" s="698"/>
      <c r="AE748" s="702"/>
      <c r="AF748" s="28" t="s">
        <v>547</v>
      </c>
    </row>
    <row r="749" spans="1:32" ht="15.75" customHeight="1" x14ac:dyDescent="0.3">
      <c r="A749" s="665">
        <v>9</v>
      </c>
      <c r="B749" s="666" t="s">
        <v>5641</v>
      </c>
      <c r="C749" s="1035" t="s">
        <v>0</v>
      </c>
      <c r="D749" s="667"/>
      <c r="E749" s="668"/>
      <c r="F749" s="668"/>
      <c r="G749" s="669"/>
      <c r="H749" s="667"/>
      <c r="I749" s="670"/>
      <c r="J749" s="671"/>
      <c r="K749" s="672"/>
      <c r="L749" s="671"/>
      <c r="M749" s="671"/>
      <c r="N749" s="671"/>
      <c r="O749" s="672"/>
      <c r="P749" s="667"/>
      <c r="Q749" s="668"/>
      <c r="R749" s="668"/>
      <c r="S749" s="669"/>
      <c r="T749" s="667"/>
      <c r="U749" s="668"/>
      <c r="V749" s="668"/>
      <c r="W749" s="669"/>
      <c r="X749" s="667"/>
      <c r="Y749" s="671"/>
      <c r="Z749" s="671"/>
      <c r="AA749" s="672"/>
      <c r="AB749" s="667"/>
      <c r="AC749" s="670"/>
      <c r="AD749" s="671"/>
      <c r="AE749" s="675"/>
      <c r="AF749" s="28" t="s">
        <v>0</v>
      </c>
    </row>
    <row r="750" spans="1:32" ht="15.75" customHeight="1" x14ac:dyDescent="0.3">
      <c r="A750" s="678"/>
      <c r="B750" s="679"/>
      <c r="C750" s="1036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0"/>
      <c r="Q750" s="687"/>
      <c r="R750" s="687"/>
      <c r="S750" s="684"/>
      <c r="T750" s="680"/>
      <c r="U750" s="687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  <c r="AF750" s="28" t="s">
        <v>0</v>
      </c>
    </row>
    <row r="751" spans="1:32" ht="15.75" customHeight="1" x14ac:dyDescent="0.3">
      <c r="A751" s="678"/>
      <c r="B751" s="679"/>
      <c r="C751" s="1040" t="s">
        <v>1</v>
      </c>
      <c r="D751" s="689"/>
      <c r="E751" s="690"/>
      <c r="F751" s="690"/>
      <c r="G751" s="691"/>
      <c r="H751" s="667"/>
      <c r="I751" s="668"/>
      <c r="J751" s="668"/>
      <c r="K751" s="669"/>
      <c r="L751" s="667"/>
      <c r="M751" s="670"/>
      <c r="N751" s="671"/>
      <c r="O751" s="672"/>
      <c r="P751" s="667"/>
      <c r="Q751" s="668"/>
      <c r="R751" s="668"/>
      <c r="S751" s="669"/>
      <c r="T751" s="667"/>
      <c r="U751" s="668"/>
      <c r="V751" s="668"/>
      <c r="W751" s="669"/>
      <c r="X751" s="689"/>
      <c r="Y751" s="693"/>
      <c r="Z751" s="693"/>
      <c r="AA751" s="694"/>
      <c r="AB751" s="689"/>
      <c r="AC751" s="692"/>
      <c r="AD751" s="693"/>
      <c r="AE751" s="695"/>
      <c r="AF751" s="28" t="s">
        <v>1</v>
      </c>
    </row>
    <row r="752" spans="1:32" ht="15.75" customHeight="1" x14ac:dyDescent="0.3">
      <c r="A752" s="715"/>
      <c r="B752" s="716"/>
      <c r="C752" s="1041"/>
      <c r="D752" s="696"/>
      <c r="E752" s="717"/>
      <c r="F752" s="717"/>
      <c r="G752" s="718"/>
      <c r="H752" s="696"/>
      <c r="I752" s="698"/>
      <c r="J752" s="698"/>
      <c r="K752" s="699"/>
      <c r="L752" s="696"/>
      <c r="M752" s="698"/>
      <c r="N752" s="698"/>
      <c r="O752" s="699"/>
      <c r="P752" s="719"/>
      <c r="Q752" s="720"/>
      <c r="R752" s="704"/>
      <c r="S752" s="699"/>
      <c r="T752" s="696"/>
      <c r="U752" s="697"/>
      <c r="V752" s="697"/>
      <c r="W752" s="699"/>
      <c r="X752" s="696"/>
      <c r="Y752" s="700"/>
      <c r="Z752" s="700"/>
      <c r="AA752" s="701"/>
      <c r="AB752" s="696"/>
      <c r="AC752" s="697"/>
      <c r="AD752" s="698"/>
      <c r="AE752" s="702"/>
      <c r="AF752" s="28" t="s">
        <v>547</v>
      </c>
    </row>
    <row r="753" spans="1:32" ht="15.75" customHeight="1" x14ac:dyDescent="0.3">
      <c r="A753" s="665"/>
      <c r="B753" s="666"/>
      <c r="C753" s="1035"/>
      <c r="D753" s="667"/>
      <c r="E753" s="668"/>
      <c r="F753" s="668"/>
      <c r="G753" s="669"/>
      <c r="H753" s="667"/>
      <c r="I753" s="670"/>
      <c r="J753" s="671"/>
      <c r="K753" s="672"/>
      <c r="L753" s="671"/>
      <c r="M753" s="671"/>
      <c r="N753" s="671"/>
      <c r="O753" s="672"/>
      <c r="P753" s="667"/>
      <c r="Q753" s="668"/>
      <c r="R753" s="668"/>
      <c r="S753" s="669"/>
      <c r="T753" s="667"/>
      <c r="U753" s="668"/>
      <c r="V753" s="668"/>
      <c r="W753" s="669"/>
      <c r="X753" s="667"/>
      <c r="Y753" s="671"/>
      <c r="Z753" s="671"/>
      <c r="AA753" s="672"/>
      <c r="AB753" s="667"/>
      <c r="AC753" s="670"/>
      <c r="AD753" s="671"/>
      <c r="AE753" s="675"/>
      <c r="AF753" s="28" t="s">
        <v>0</v>
      </c>
    </row>
    <row r="754" spans="1:32" ht="15.75" customHeight="1" x14ac:dyDescent="0.3">
      <c r="A754" s="678"/>
      <c r="B754" s="679"/>
      <c r="C754" s="1036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0"/>
      <c r="Q754" s="687"/>
      <c r="R754" s="687"/>
      <c r="S754" s="684"/>
      <c r="T754" s="680"/>
      <c r="U754" s="687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  <c r="AF754" s="28" t="s">
        <v>0</v>
      </c>
    </row>
    <row r="755" spans="1:32" ht="15.75" customHeight="1" x14ac:dyDescent="0.3">
      <c r="A755" s="678"/>
      <c r="B755" s="679"/>
      <c r="C755" s="1040"/>
      <c r="D755" s="689"/>
      <c r="E755" s="690"/>
      <c r="F755" s="690"/>
      <c r="G755" s="691"/>
      <c r="H755" s="667"/>
      <c r="I755" s="668"/>
      <c r="J755" s="668"/>
      <c r="K755" s="669"/>
      <c r="L755" s="667"/>
      <c r="M755" s="670"/>
      <c r="N755" s="671"/>
      <c r="O755" s="672"/>
      <c r="P755" s="667"/>
      <c r="Q755" s="668"/>
      <c r="R755" s="668"/>
      <c r="S755" s="669"/>
      <c r="T755" s="667"/>
      <c r="U755" s="668"/>
      <c r="V755" s="668"/>
      <c r="W755" s="669"/>
      <c r="X755" s="689"/>
      <c r="Y755" s="693"/>
      <c r="Z755" s="693"/>
      <c r="AA755" s="694"/>
      <c r="AB755" s="689"/>
      <c r="AC755" s="692"/>
      <c r="AD755" s="693"/>
      <c r="AE755" s="695"/>
      <c r="AF755" s="28" t="s">
        <v>1</v>
      </c>
    </row>
    <row r="756" spans="1:32" ht="15.75" customHeight="1" x14ac:dyDescent="0.3">
      <c r="A756" s="715"/>
      <c r="B756" s="716"/>
      <c r="C756" s="1041"/>
      <c r="D756" s="696"/>
      <c r="E756" s="717"/>
      <c r="F756" s="717"/>
      <c r="G756" s="718"/>
      <c r="H756" s="696"/>
      <c r="I756" s="698"/>
      <c r="J756" s="698"/>
      <c r="K756" s="699"/>
      <c r="L756" s="696"/>
      <c r="M756" s="698"/>
      <c r="N756" s="698"/>
      <c r="O756" s="699"/>
      <c r="P756" s="719"/>
      <c r="Q756" s="720"/>
      <c r="R756" s="704"/>
      <c r="S756" s="699"/>
      <c r="T756" s="696"/>
      <c r="U756" s="697"/>
      <c r="V756" s="697"/>
      <c r="W756" s="699"/>
      <c r="X756" s="696"/>
      <c r="Y756" s="700"/>
      <c r="Z756" s="700"/>
      <c r="AA756" s="701"/>
      <c r="AB756" s="696"/>
      <c r="AC756" s="697"/>
      <c r="AD756" s="698"/>
      <c r="AE756" s="702"/>
      <c r="AF756" s="28" t="s">
        <v>547</v>
      </c>
    </row>
    <row r="757" spans="1:32" ht="15.75" customHeight="1" x14ac:dyDescent="0.3">
      <c r="A757" s="665"/>
      <c r="B757" s="666"/>
      <c r="C757" s="1035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  <c r="AF757" s="28" t="s">
        <v>0</v>
      </c>
    </row>
    <row r="758" spans="1:32" ht="15.75" customHeight="1" x14ac:dyDescent="0.3">
      <c r="A758" s="678"/>
      <c r="B758" s="679"/>
      <c r="C758" s="1036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  <c r="AF758" s="28" t="s">
        <v>0</v>
      </c>
    </row>
    <row r="759" spans="1:32" ht="15.75" customHeight="1" x14ac:dyDescent="0.3">
      <c r="A759" s="678"/>
      <c r="B759" s="679"/>
      <c r="C759" s="1040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  <c r="AF759" s="28" t="s">
        <v>1</v>
      </c>
    </row>
    <row r="760" spans="1:32" ht="15.75" customHeight="1" x14ac:dyDescent="0.3">
      <c r="A760" s="715"/>
      <c r="B760" s="716"/>
      <c r="C760" s="1041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  <c r="AF760" s="28" t="s">
        <v>547</v>
      </c>
    </row>
    <row r="761" spans="1:32" ht="15.75" customHeight="1" x14ac:dyDescent="0.3">
      <c r="A761" s="665"/>
      <c r="B761" s="666"/>
      <c r="C761" s="1035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  <c r="AF761" s="28" t="s">
        <v>0</v>
      </c>
    </row>
    <row r="762" spans="1:32" ht="15.75" customHeight="1" x14ac:dyDescent="0.3">
      <c r="A762" s="678"/>
      <c r="B762" s="679"/>
      <c r="C762" s="1036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  <c r="AF762" s="28" t="s">
        <v>0</v>
      </c>
    </row>
    <row r="763" spans="1:32" ht="15.75" customHeight="1" x14ac:dyDescent="0.3">
      <c r="A763" s="678"/>
      <c r="B763" s="679"/>
      <c r="C763" s="1040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  <c r="AF763" s="28" t="s">
        <v>1</v>
      </c>
    </row>
    <row r="764" spans="1:32" ht="15.75" customHeight="1" x14ac:dyDescent="0.3">
      <c r="A764" s="715"/>
      <c r="B764" s="716"/>
      <c r="C764" s="1041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  <c r="AF764" s="28" t="s">
        <v>547</v>
      </c>
    </row>
    <row r="765" spans="1:32" ht="15.75" customHeight="1" x14ac:dyDescent="0.3">
      <c r="A765" s="665"/>
      <c r="B765" s="666"/>
      <c r="C765" s="1035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672"/>
      <c r="P765" s="667"/>
      <c r="Q765" s="670"/>
      <c r="R765" s="671"/>
      <c r="S765" s="672"/>
      <c r="T765" s="667"/>
      <c r="U765" s="671"/>
      <c r="V765" s="671"/>
      <c r="W765" s="672"/>
      <c r="X765" s="667"/>
      <c r="Y765" s="671"/>
      <c r="Z765" s="671"/>
      <c r="AA765" s="672"/>
      <c r="AB765" s="667"/>
      <c r="AC765" s="670"/>
      <c r="AD765" s="671"/>
      <c r="AE765" s="675"/>
      <c r="AF765" s="28" t="s">
        <v>0</v>
      </c>
    </row>
    <row r="766" spans="1:32" ht="15.75" customHeight="1" x14ac:dyDescent="0.3">
      <c r="A766" s="678"/>
      <c r="B766" s="679"/>
      <c r="C766" s="1036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  <c r="AF766" s="28" t="s">
        <v>0</v>
      </c>
    </row>
    <row r="767" spans="1:32" ht="15.75" customHeight="1" x14ac:dyDescent="0.3">
      <c r="A767" s="678"/>
      <c r="B767" s="679"/>
      <c r="C767" s="1040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  <c r="AF767" s="28" t="s">
        <v>1</v>
      </c>
    </row>
    <row r="768" spans="1:32" ht="15.75" customHeight="1" x14ac:dyDescent="0.3">
      <c r="A768" s="678"/>
      <c r="B768" s="679"/>
      <c r="C768" s="1040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  <c r="AF768" s="28" t="s">
        <v>547</v>
      </c>
    </row>
    <row r="769" spans="1:32" ht="15.75" customHeight="1" x14ac:dyDescent="0.3">
      <c r="A769" s="665"/>
      <c r="B769" s="666"/>
      <c r="C769" s="1035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73"/>
      <c r="Q769" s="674"/>
      <c r="R769" s="671"/>
      <c r="S769" s="710"/>
      <c r="T769" s="667"/>
      <c r="U769" s="671"/>
      <c r="V769" s="671"/>
      <c r="W769" s="710"/>
      <c r="X769" s="671"/>
      <c r="Y769" s="671"/>
      <c r="Z769" s="671"/>
      <c r="AA769" s="672"/>
      <c r="AB769" s="667"/>
      <c r="AC769" s="670"/>
      <c r="AD769" s="671"/>
      <c r="AE769" s="675"/>
      <c r="AF769" s="28" t="s">
        <v>0</v>
      </c>
    </row>
    <row r="770" spans="1:32" ht="15.75" customHeight="1" x14ac:dyDescent="0.3">
      <c r="A770" s="678"/>
      <c r="B770" s="679"/>
      <c r="C770" s="1036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711"/>
      <c r="X770" s="680"/>
      <c r="Y770" s="687"/>
      <c r="Z770" s="687"/>
      <c r="AA770" s="684"/>
      <c r="AB770" s="680"/>
      <c r="AC770" s="683"/>
      <c r="AD770" s="683"/>
      <c r="AE770" s="688"/>
      <c r="AF770" s="28" t="s">
        <v>0</v>
      </c>
    </row>
    <row r="771" spans="1:32" ht="15.75" customHeight="1" x14ac:dyDescent="0.3">
      <c r="A771" s="678"/>
      <c r="B771" s="679"/>
      <c r="C771" s="1040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89"/>
      <c r="Q771" s="692"/>
      <c r="R771" s="671"/>
      <c r="S771" s="694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  <c r="AF771" s="28" t="s">
        <v>1</v>
      </c>
    </row>
    <row r="772" spans="1:32" ht="15.75" customHeight="1" x14ac:dyDescent="0.3">
      <c r="A772" s="678"/>
      <c r="B772" s="679"/>
      <c r="C772" s="1040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  <c r="AF772" s="28" t="s">
        <v>547</v>
      </c>
    </row>
    <row r="773" spans="1:32" ht="15.75" customHeight="1" x14ac:dyDescent="0.3">
      <c r="A773" s="665"/>
      <c r="B773" s="666"/>
      <c r="C773" s="1035"/>
      <c r="D773" s="667"/>
      <c r="E773" s="668"/>
      <c r="F773" s="668"/>
      <c r="G773" s="669"/>
      <c r="H773" s="667"/>
      <c r="I773" s="670"/>
      <c r="J773" s="671"/>
      <c r="K773" s="712"/>
      <c r="L773" s="667"/>
      <c r="M773" s="671"/>
      <c r="N773" s="671"/>
      <c r="O773" s="712"/>
      <c r="P773" s="673"/>
      <c r="Q773" s="674"/>
      <c r="R773" s="671"/>
      <c r="S773" s="713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  <c r="AF773" s="28" t="s">
        <v>0</v>
      </c>
    </row>
    <row r="774" spans="1:32" ht="15.75" customHeight="1" x14ac:dyDescent="0.3">
      <c r="A774" s="678"/>
      <c r="B774" s="679"/>
      <c r="C774" s="1036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71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  <c r="AF774" s="28" t="s">
        <v>0</v>
      </c>
    </row>
    <row r="775" spans="1:32" ht="15.75" customHeight="1" x14ac:dyDescent="0.3">
      <c r="A775" s="678"/>
      <c r="B775" s="679"/>
      <c r="C775" s="1040"/>
      <c r="D775" s="689"/>
      <c r="E775" s="690"/>
      <c r="F775" s="690"/>
      <c r="G775" s="691"/>
      <c r="H775" s="689"/>
      <c r="I775" s="692"/>
      <c r="J775" s="693"/>
      <c r="K775" s="694"/>
      <c r="L775" s="689"/>
      <c r="M775" s="693"/>
      <c r="N775" s="693"/>
      <c r="O775" s="694"/>
      <c r="P775" s="689"/>
      <c r="Q775" s="692"/>
      <c r="R775" s="671"/>
      <c r="S775" s="694"/>
      <c r="T775" s="689"/>
      <c r="U775" s="693"/>
      <c r="V775" s="671"/>
      <c r="W775" s="694"/>
      <c r="X775" s="689"/>
      <c r="Y775" s="693"/>
      <c r="Z775" s="693"/>
      <c r="AA775" s="694"/>
      <c r="AB775" s="689"/>
      <c r="AC775" s="692"/>
      <c r="AD775" s="693"/>
      <c r="AE775" s="695"/>
      <c r="AF775" s="28" t="s">
        <v>1</v>
      </c>
    </row>
    <row r="776" spans="1:32" ht="15.75" customHeight="1" x14ac:dyDescent="0.3">
      <c r="A776" s="678"/>
      <c r="B776" s="679"/>
      <c r="C776" s="1040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  <c r="AF776" s="28" t="s">
        <v>547</v>
      </c>
    </row>
    <row r="777" spans="1:32" ht="15.75" customHeight="1" x14ac:dyDescent="0.3">
      <c r="A777" s="665"/>
      <c r="B777" s="666"/>
      <c r="C777" s="1035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712"/>
      <c r="P777" s="667"/>
      <c r="Q777" s="670"/>
      <c r="R777" s="671"/>
      <c r="S777" s="710"/>
      <c r="T777" s="667"/>
      <c r="U777" s="671"/>
      <c r="V777" s="671"/>
      <c r="W777" s="712"/>
      <c r="X777" s="667"/>
      <c r="Y777" s="671"/>
      <c r="Z777" s="671"/>
      <c r="AA777" s="672"/>
      <c r="AB777" s="667"/>
      <c r="AC777" s="670"/>
      <c r="AD777" s="671"/>
      <c r="AE777" s="675"/>
      <c r="AF777" s="28" t="s">
        <v>0</v>
      </c>
    </row>
    <row r="778" spans="1:32" ht="15.75" customHeight="1" x14ac:dyDescent="0.3">
      <c r="A778" s="678"/>
      <c r="B778" s="679"/>
      <c r="C778" s="1036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  <c r="AF778" s="28" t="s">
        <v>0</v>
      </c>
    </row>
    <row r="779" spans="1:32" ht="15.75" customHeight="1" x14ac:dyDescent="0.3">
      <c r="A779" s="678"/>
      <c r="B779" s="679"/>
      <c r="C779" s="1040"/>
      <c r="D779" s="689"/>
      <c r="E779" s="690"/>
      <c r="F779" s="690"/>
      <c r="G779" s="691"/>
      <c r="H779" s="689"/>
      <c r="I779" s="692"/>
      <c r="J779" s="693"/>
      <c r="K779" s="694"/>
      <c r="L779" s="689"/>
      <c r="M779" s="693"/>
      <c r="N779" s="693"/>
      <c r="O779" s="694"/>
      <c r="P779" s="705"/>
      <c r="Q779" s="706"/>
      <c r="R779" s="671"/>
      <c r="S779" s="694"/>
      <c r="T779" s="689"/>
      <c r="U779" s="693"/>
      <c r="V779" s="671"/>
      <c r="W779" s="694"/>
      <c r="X779" s="689"/>
      <c r="Y779" s="693"/>
      <c r="Z779" s="693"/>
      <c r="AA779" s="694"/>
      <c r="AB779" s="689"/>
      <c r="AC779" s="692"/>
      <c r="AD779" s="693"/>
      <c r="AE779" s="695"/>
      <c r="AF779" s="28" t="s">
        <v>1</v>
      </c>
    </row>
    <row r="780" spans="1:32" ht="15.75" customHeight="1" x14ac:dyDescent="0.3">
      <c r="A780" s="678"/>
      <c r="B780" s="679"/>
      <c r="C780" s="1040"/>
      <c r="D780" s="689"/>
      <c r="E780" s="690"/>
      <c r="F780" s="690"/>
      <c r="G780" s="691"/>
      <c r="H780" s="689"/>
      <c r="I780" s="693"/>
      <c r="J780" s="693"/>
      <c r="K780" s="694"/>
      <c r="L780" s="689"/>
      <c r="M780" s="693"/>
      <c r="N780" s="693"/>
      <c r="O780" s="694"/>
      <c r="P780" s="705"/>
      <c r="Q780" s="706"/>
      <c r="R780" s="707"/>
      <c r="S780" s="694"/>
      <c r="T780" s="689"/>
      <c r="U780" s="692"/>
      <c r="V780" s="692"/>
      <c r="W780" s="694"/>
      <c r="X780" s="689"/>
      <c r="Y780" s="708"/>
      <c r="Z780" s="708"/>
      <c r="AA780" s="709"/>
      <c r="AB780" s="689"/>
      <c r="AC780" s="692"/>
      <c r="AD780" s="693"/>
      <c r="AE780" s="695"/>
      <c r="AF780" s="28" t="s">
        <v>547</v>
      </c>
    </row>
    <row r="781" spans="1:32" ht="15.75" customHeight="1" x14ac:dyDescent="0.3">
      <c r="A781" s="665"/>
      <c r="B781" s="666"/>
      <c r="C781" s="1035"/>
      <c r="D781" s="667"/>
      <c r="E781" s="668"/>
      <c r="F781" s="668"/>
      <c r="G781" s="669"/>
      <c r="H781" s="667"/>
      <c r="I781" s="670"/>
      <c r="J781" s="671"/>
      <c r="K781" s="672"/>
      <c r="L781" s="667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71"/>
      <c r="Y781" s="671"/>
      <c r="Z781" s="671"/>
      <c r="AA781" s="672"/>
      <c r="AB781" s="667"/>
      <c r="AC781" s="670"/>
      <c r="AD781" s="671"/>
      <c r="AE781" s="675"/>
      <c r="AF781" s="28" t="s">
        <v>0</v>
      </c>
    </row>
    <row r="782" spans="1:32" ht="15.75" customHeight="1" x14ac:dyDescent="0.3">
      <c r="A782" s="678"/>
      <c r="B782" s="679"/>
      <c r="C782" s="1036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5"/>
      <c r="Q782" s="686"/>
      <c r="R782" s="687"/>
      <c r="S782" s="684"/>
      <c r="T782" s="680"/>
      <c r="U782" s="683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  <c r="AF782" s="28" t="s">
        <v>0</v>
      </c>
    </row>
    <row r="783" spans="1:32" ht="15.75" customHeight="1" x14ac:dyDescent="0.3">
      <c r="A783" s="678"/>
      <c r="B783" s="679"/>
      <c r="C783" s="1040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667"/>
      <c r="Q783" s="670"/>
      <c r="R783" s="671"/>
      <c r="S783" s="672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  <c r="AF783" s="28" t="s">
        <v>1</v>
      </c>
    </row>
    <row r="784" spans="1:32" ht="15.75" customHeight="1" x14ac:dyDescent="0.3">
      <c r="A784" s="678"/>
      <c r="B784" s="679"/>
      <c r="C784" s="1040"/>
      <c r="D784" s="696"/>
      <c r="E784" s="697"/>
      <c r="F784" s="698"/>
      <c r="G784" s="699"/>
      <c r="H784" s="696"/>
      <c r="I784" s="698"/>
      <c r="J784" s="698"/>
      <c r="K784" s="699"/>
      <c r="L784" s="696"/>
      <c r="M784" s="698"/>
      <c r="N784" s="698"/>
      <c r="O784" s="699"/>
      <c r="P784" s="696"/>
      <c r="Q784" s="697"/>
      <c r="R784" s="698"/>
      <c r="S784" s="699"/>
      <c r="T784" s="696"/>
      <c r="U784" s="698"/>
      <c r="V784" s="698"/>
      <c r="W784" s="699"/>
      <c r="X784" s="696"/>
      <c r="Y784" s="700"/>
      <c r="Z784" s="700"/>
      <c r="AA784" s="701"/>
      <c r="AB784" s="696"/>
      <c r="AC784" s="697"/>
      <c r="AD784" s="698"/>
      <c r="AE784" s="702"/>
      <c r="AF784" s="28" t="s">
        <v>547</v>
      </c>
    </row>
    <row r="785" spans="1:32" ht="15.75" customHeight="1" x14ac:dyDescent="0.3">
      <c r="A785" s="665"/>
      <c r="B785" s="666"/>
      <c r="C785" s="1035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672"/>
      <c r="T785" s="667"/>
      <c r="U785" s="671"/>
      <c r="V785" s="671"/>
      <c r="W785" s="672"/>
      <c r="X785" s="671"/>
      <c r="Y785" s="671"/>
      <c r="Z785" s="671"/>
      <c r="AA785" s="672"/>
      <c r="AB785" s="667"/>
      <c r="AC785" s="670"/>
      <c r="AD785" s="671"/>
      <c r="AE785" s="675"/>
      <c r="AF785" s="28" t="s">
        <v>0</v>
      </c>
    </row>
    <row r="786" spans="1:32" ht="15.75" customHeight="1" x14ac:dyDescent="0.3">
      <c r="A786" s="678"/>
      <c r="B786" s="679"/>
      <c r="C786" s="1036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703"/>
      <c r="S786" s="684"/>
      <c r="T786" s="680"/>
      <c r="U786" s="683"/>
      <c r="V786" s="683"/>
      <c r="W786" s="684"/>
      <c r="X786" s="680"/>
      <c r="Y786" s="687"/>
      <c r="Z786" s="687"/>
      <c r="AA786" s="684"/>
      <c r="AB786" s="680"/>
      <c r="AC786" s="683"/>
      <c r="AD786" s="683"/>
      <c r="AE786" s="688"/>
      <c r="AF786" s="28" t="s">
        <v>0</v>
      </c>
    </row>
    <row r="787" spans="1:32" ht="15.75" customHeight="1" x14ac:dyDescent="0.3">
      <c r="A787" s="678"/>
      <c r="B787" s="679"/>
      <c r="C787" s="1040"/>
      <c r="D787" s="689"/>
      <c r="E787" s="690"/>
      <c r="F787" s="690"/>
      <c r="G787" s="691"/>
      <c r="H787" s="689"/>
      <c r="I787" s="692"/>
      <c r="J787" s="671"/>
      <c r="K787" s="694"/>
      <c r="L787" s="689"/>
      <c r="M787" s="693"/>
      <c r="N787" s="671"/>
      <c r="O787" s="694"/>
      <c r="P787" s="689"/>
      <c r="Q787" s="692"/>
      <c r="R787" s="671"/>
      <c r="S787" s="694"/>
      <c r="T787" s="689"/>
      <c r="U787" s="693"/>
      <c r="V787" s="693"/>
      <c r="W787" s="694"/>
      <c r="X787" s="689"/>
      <c r="Y787" s="693"/>
      <c r="Z787" s="693"/>
      <c r="AA787" s="694"/>
      <c r="AB787" s="689"/>
      <c r="AC787" s="692"/>
      <c r="AD787" s="693"/>
      <c r="AE787" s="695"/>
      <c r="AF787" s="28" t="s">
        <v>1</v>
      </c>
    </row>
    <row r="788" spans="1:32" ht="15.75" customHeight="1" x14ac:dyDescent="0.3">
      <c r="A788" s="678"/>
      <c r="B788" s="679"/>
      <c r="C788" s="1040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  <c r="AF788" s="28" t="s">
        <v>547</v>
      </c>
    </row>
    <row r="789" spans="1:32" ht="15.75" customHeight="1" x14ac:dyDescent="0.3">
      <c r="A789" s="665"/>
      <c r="B789" s="666"/>
      <c r="C789" s="1035"/>
      <c r="D789" s="667"/>
      <c r="E789" s="668"/>
      <c r="F789" s="668"/>
      <c r="G789" s="669"/>
      <c r="H789" s="667"/>
      <c r="I789" s="670"/>
      <c r="J789" s="671"/>
      <c r="K789" s="672"/>
      <c r="L789" s="671"/>
      <c r="M789" s="671"/>
      <c r="N789" s="671"/>
      <c r="O789" s="672"/>
      <c r="P789" s="667"/>
      <c r="Q789" s="668"/>
      <c r="R789" s="668"/>
      <c r="S789" s="669"/>
      <c r="T789" s="667"/>
      <c r="U789" s="668"/>
      <c r="V789" s="668"/>
      <c r="W789" s="669"/>
      <c r="X789" s="667"/>
      <c r="Y789" s="671"/>
      <c r="Z789" s="671"/>
      <c r="AA789" s="672"/>
      <c r="AB789" s="667"/>
      <c r="AC789" s="670"/>
      <c r="AD789" s="671"/>
      <c r="AE789" s="675"/>
      <c r="AF789" s="28" t="s">
        <v>0</v>
      </c>
    </row>
    <row r="790" spans="1:32" ht="15.75" customHeight="1" x14ac:dyDescent="0.3">
      <c r="A790" s="678"/>
      <c r="B790" s="679"/>
      <c r="C790" s="1036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684"/>
      <c r="P790" s="680"/>
      <c r="Q790" s="687"/>
      <c r="R790" s="687"/>
      <c r="S790" s="684"/>
      <c r="T790" s="680"/>
      <c r="U790" s="687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  <c r="AF790" s="28" t="s">
        <v>0</v>
      </c>
    </row>
    <row r="791" spans="1:32" ht="15.75" customHeight="1" x14ac:dyDescent="0.3">
      <c r="A791" s="678"/>
      <c r="B791" s="679"/>
      <c r="C791" s="1040"/>
      <c r="D791" s="689"/>
      <c r="E791" s="690"/>
      <c r="F791" s="690"/>
      <c r="G791" s="691"/>
      <c r="H791" s="667"/>
      <c r="I791" s="668"/>
      <c r="J791" s="668"/>
      <c r="K791" s="669"/>
      <c r="L791" s="667"/>
      <c r="M791" s="670"/>
      <c r="N791" s="671"/>
      <c r="O791" s="672"/>
      <c r="P791" s="667"/>
      <c r="Q791" s="668"/>
      <c r="R791" s="668"/>
      <c r="S791" s="669"/>
      <c r="T791" s="667"/>
      <c r="U791" s="668"/>
      <c r="V791" s="668"/>
      <c r="W791" s="669"/>
      <c r="X791" s="689"/>
      <c r="Y791" s="693"/>
      <c r="Z791" s="693"/>
      <c r="AA791" s="694"/>
      <c r="AB791" s="689"/>
      <c r="AC791" s="692"/>
      <c r="AD791" s="693"/>
      <c r="AE791" s="695"/>
      <c r="AF791" s="28" t="s">
        <v>1</v>
      </c>
    </row>
    <row r="792" spans="1:32" ht="15.75" customHeight="1" x14ac:dyDescent="0.3">
      <c r="A792" s="715"/>
      <c r="B792" s="716"/>
      <c r="C792" s="1041"/>
      <c r="D792" s="696"/>
      <c r="E792" s="717"/>
      <c r="F792" s="717"/>
      <c r="G792" s="718"/>
      <c r="H792" s="696"/>
      <c r="I792" s="698"/>
      <c r="J792" s="698"/>
      <c r="K792" s="699"/>
      <c r="L792" s="696"/>
      <c r="M792" s="698"/>
      <c r="N792" s="698"/>
      <c r="O792" s="699"/>
      <c r="P792" s="719"/>
      <c r="Q792" s="720"/>
      <c r="R792" s="704"/>
      <c r="S792" s="699"/>
      <c r="T792" s="696"/>
      <c r="U792" s="697"/>
      <c r="V792" s="697"/>
      <c r="W792" s="699"/>
      <c r="X792" s="696"/>
      <c r="Y792" s="700"/>
      <c r="Z792" s="700"/>
      <c r="AA792" s="701"/>
      <c r="AB792" s="696"/>
      <c r="AC792" s="697"/>
      <c r="AD792" s="698"/>
      <c r="AE792" s="702"/>
      <c r="AF792" s="28" t="s">
        <v>547</v>
      </c>
    </row>
    <row r="793" spans="1:32" ht="15.75" customHeight="1" x14ac:dyDescent="0.3">
      <c r="A793" s="665"/>
      <c r="B793" s="666"/>
      <c r="C793" s="1035"/>
      <c r="D793" s="667"/>
      <c r="E793" s="668"/>
      <c r="F793" s="668"/>
      <c r="G793" s="669"/>
      <c r="H793" s="667"/>
      <c r="I793" s="670"/>
      <c r="J793" s="671"/>
      <c r="K793" s="672"/>
      <c r="L793" s="667"/>
      <c r="M793" s="670"/>
      <c r="N793" s="671"/>
      <c r="O793" s="672"/>
      <c r="P793" s="673"/>
      <c r="Q793" s="674"/>
      <c r="R793" s="671"/>
      <c r="S793" s="672"/>
      <c r="T793" s="667"/>
      <c r="U793" s="670"/>
      <c r="V793" s="671"/>
      <c r="W793" s="672"/>
      <c r="X793" s="671"/>
      <c r="Y793" s="671"/>
      <c r="Z793" s="671"/>
      <c r="AA793" s="672"/>
      <c r="AB793" s="667"/>
      <c r="AC793" s="670"/>
      <c r="AD793" s="671"/>
      <c r="AE793" s="675"/>
      <c r="AF793" s="28" t="s">
        <v>0</v>
      </c>
    </row>
    <row r="794" spans="1:32" ht="15.75" customHeight="1" x14ac:dyDescent="0.3">
      <c r="A794" s="678"/>
      <c r="B794" s="679"/>
      <c r="C794" s="1036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5"/>
      <c r="Q794" s="686"/>
      <c r="R794" s="687"/>
      <c r="S794" s="684"/>
      <c r="T794" s="680"/>
      <c r="U794" s="683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  <c r="AF794" s="28" t="s">
        <v>0</v>
      </c>
    </row>
    <row r="795" spans="1:32" ht="15.75" customHeight="1" x14ac:dyDescent="0.3">
      <c r="A795" s="678"/>
      <c r="B795" s="679"/>
      <c r="C795" s="1040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667"/>
      <c r="Q795" s="670"/>
      <c r="R795" s="671"/>
      <c r="S795" s="672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  <c r="AF795" s="28" t="s">
        <v>1</v>
      </c>
    </row>
    <row r="796" spans="1:32" ht="15.75" customHeight="1" x14ac:dyDescent="0.3">
      <c r="A796" s="678"/>
      <c r="B796" s="679"/>
      <c r="C796" s="1040"/>
      <c r="D796" s="696"/>
      <c r="E796" s="697"/>
      <c r="F796" s="698"/>
      <c r="G796" s="699"/>
      <c r="H796" s="696"/>
      <c r="I796" s="698"/>
      <c r="J796" s="698"/>
      <c r="K796" s="699"/>
      <c r="L796" s="696"/>
      <c r="M796" s="698"/>
      <c r="N796" s="698"/>
      <c r="O796" s="699"/>
      <c r="P796" s="696"/>
      <c r="Q796" s="697"/>
      <c r="R796" s="698"/>
      <c r="S796" s="699"/>
      <c r="T796" s="696"/>
      <c r="U796" s="698"/>
      <c r="V796" s="698"/>
      <c r="W796" s="699"/>
      <c r="X796" s="696"/>
      <c r="Y796" s="700"/>
      <c r="Z796" s="700"/>
      <c r="AA796" s="701"/>
      <c r="AB796" s="696"/>
      <c r="AC796" s="697"/>
      <c r="AD796" s="698"/>
      <c r="AE796" s="702"/>
      <c r="AF796" s="28" t="s">
        <v>547</v>
      </c>
    </row>
    <row r="797" spans="1:32" ht="15.75" customHeight="1" x14ac:dyDescent="0.3">
      <c r="A797" s="665"/>
      <c r="B797" s="666"/>
      <c r="C797" s="1035"/>
      <c r="D797" s="667"/>
      <c r="E797" s="668"/>
      <c r="F797" s="668"/>
      <c r="G797" s="669"/>
      <c r="H797" s="667"/>
      <c r="I797" s="670"/>
      <c r="J797" s="671"/>
      <c r="K797" s="672"/>
      <c r="L797" s="667"/>
      <c r="M797" s="670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  <c r="AF797" s="28" t="s">
        <v>0</v>
      </c>
    </row>
    <row r="798" spans="1:32" ht="15.75" customHeight="1" x14ac:dyDescent="0.3">
      <c r="A798" s="678"/>
      <c r="B798" s="679"/>
      <c r="C798" s="1036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703"/>
      <c r="S798" s="684"/>
      <c r="T798" s="696"/>
      <c r="U798" s="698"/>
      <c r="V798" s="704"/>
      <c r="W798" s="699"/>
      <c r="X798" s="696"/>
      <c r="Y798" s="697"/>
      <c r="Z798" s="697"/>
      <c r="AA798" s="699"/>
      <c r="AB798" s="696"/>
      <c r="AC798" s="698"/>
      <c r="AD798" s="698"/>
      <c r="AE798" s="702"/>
      <c r="AF798" s="28" t="s">
        <v>0</v>
      </c>
    </row>
    <row r="799" spans="1:32" ht="15.75" customHeight="1" x14ac:dyDescent="0.3">
      <c r="A799" s="678"/>
      <c r="B799" s="679"/>
      <c r="C799" s="1040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93"/>
      <c r="W799" s="694"/>
      <c r="X799" s="689"/>
      <c r="Y799" s="693"/>
      <c r="Z799" s="693"/>
      <c r="AA799" s="694"/>
      <c r="AB799" s="689"/>
      <c r="AC799" s="692"/>
      <c r="AD799" s="693"/>
      <c r="AE799" s="695"/>
      <c r="AF799" s="28" t="s">
        <v>1</v>
      </c>
    </row>
    <row r="800" spans="1:32" ht="15.75" customHeight="1" x14ac:dyDescent="0.3">
      <c r="A800" s="678"/>
      <c r="B800" s="679"/>
      <c r="C800" s="1040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  <c r="AF800" s="28" t="s">
        <v>547</v>
      </c>
    </row>
    <row r="801" spans="1:32" ht="15.75" customHeight="1" x14ac:dyDescent="0.3">
      <c r="A801" s="665"/>
      <c r="B801" s="666"/>
      <c r="C801" s="1035"/>
      <c r="D801" s="667"/>
      <c r="E801" s="668"/>
      <c r="F801" s="668"/>
      <c r="G801" s="669"/>
      <c r="H801" s="667"/>
      <c r="I801" s="670"/>
      <c r="J801" s="671"/>
      <c r="K801" s="672"/>
      <c r="L801" s="671"/>
      <c r="M801" s="671"/>
      <c r="N801" s="671"/>
      <c r="O801" s="672"/>
      <c r="P801" s="667"/>
      <c r="Q801" s="670"/>
      <c r="R801" s="671"/>
      <c r="S801" s="672"/>
      <c r="T801" s="667"/>
      <c r="U801" s="671"/>
      <c r="V801" s="671"/>
      <c r="W801" s="672"/>
      <c r="X801" s="667"/>
      <c r="Y801" s="671"/>
      <c r="Z801" s="671"/>
      <c r="AA801" s="672"/>
      <c r="AB801" s="667"/>
      <c r="AC801" s="670"/>
      <c r="AD801" s="671"/>
      <c r="AE801" s="675"/>
      <c r="AF801" s="28" t="s">
        <v>0</v>
      </c>
    </row>
    <row r="802" spans="1:32" ht="15.75" customHeight="1" x14ac:dyDescent="0.3">
      <c r="A802" s="678"/>
      <c r="B802" s="679"/>
      <c r="C802" s="1036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0"/>
      <c r="Q802" s="687"/>
      <c r="R802" s="687"/>
      <c r="S802" s="684"/>
      <c r="T802" s="680"/>
      <c r="U802" s="687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  <c r="AF802" s="28" t="s">
        <v>0</v>
      </c>
    </row>
    <row r="803" spans="1:32" ht="15.75" customHeight="1" x14ac:dyDescent="0.3">
      <c r="A803" s="678"/>
      <c r="B803" s="679"/>
      <c r="C803" s="1040"/>
      <c r="D803" s="689"/>
      <c r="E803" s="690"/>
      <c r="F803" s="690"/>
      <c r="G803" s="691"/>
      <c r="H803" s="689"/>
      <c r="I803" s="692"/>
      <c r="J803" s="693"/>
      <c r="K803" s="694"/>
      <c r="L803" s="689"/>
      <c r="M803" s="693"/>
      <c r="N803" s="693"/>
      <c r="O803" s="694"/>
      <c r="P803" s="705"/>
      <c r="Q803" s="706"/>
      <c r="R803" s="671"/>
      <c r="S803" s="694"/>
      <c r="T803" s="689"/>
      <c r="U803" s="693"/>
      <c r="V803" s="671"/>
      <c r="W803" s="694"/>
      <c r="X803" s="689"/>
      <c r="Y803" s="693"/>
      <c r="Z803" s="693"/>
      <c r="AA803" s="694"/>
      <c r="AB803" s="689"/>
      <c r="AC803" s="692"/>
      <c r="AD803" s="693"/>
      <c r="AE803" s="695"/>
      <c r="AF803" s="28" t="s">
        <v>1</v>
      </c>
    </row>
    <row r="804" spans="1:32" ht="15.75" customHeight="1" x14ac:dyDescent="0.3">
      <c r="A804" s="678"/>
      <c r="B804" s="679"/>
      <c r="C804" s="1040"/>
      <c r="D804" s="689"/>
      <c r="E804" s="690"/>
      <c r="F804" s="690"/>
      <c r="G804" s="691"/>
      <c r="H804" s="689"/>
      <c r="I804" s="693"/>
      <c r="J804" s="693"/>
      <c r="K804" s="694"/>
      <c r="L804" s="689"/>
      <c r="M804" s="693"/>
      <c r="N804" s="693"/>
      <c r="O804" s="694"/>
      <c r="P804" s="705"/>
      <c r="Q804" s="706"/>
      <c r="R804" s="707"/>
      <c r="S804" s="694"/>
      <c r="T804" s="689"/>
      <c r="U804" s="692"/>
      <c r="V804" s="692"/>
      <c r="W804" s="694"/>
      <c r="X804" s="689"/>
      <c r="Y804" s="708"/>
      <c r="Z804" s="708"/>
      <c r="AA804" s="709"/>
      <c r="AB804" s="689"/>
      <c r="AC804" s="692"/>
      <c r="AD804" s="693"/>
      <c r="AE804" s="695"/>
      <c r="AF804" s="28" t="s">
        <v>547</v>
      </c>
    </row>
    <row r="805" spans="1:32" ht="15.75" customHeight="1" x14ac:dyDescent="0.3">
      <c r="A805" s="665"/>
      <c r="B805" s="666"/>
      <c r="C805" s="1035"/>
      <c r="D805" s="667"/>
      <c r="E805" s="668"/>
      <c r="F805" s="668"/>
      <c r="G805" s="669"/>
      <c r="H805" s="667"/>
      <c r="I805" s="670"/>
      <c r="J805" s="671"/>
      <c r="K805" s="672"/>
      <c r="L805" s="667"/>
      <c r="M805" s="671"/>
      <c r="N805" s="671"/>
      <c r="O805" s="672"/>
      <c r="P805" s="673"/>
      <c r="Q805" s="674"/>
      <c r="R805" s="671"/>
      <c r="S805" s="710"/>
      <c r="T805" s="667"/>
      <c r="U805" s="671"/>
      <c r="V805" s="671"/>
      <c r="W805" s="710"/>
      <c r="X805" s="671"/>
      <c r="Y805" s="671"/>
      <c r="Z805" s="671"/>
      <c r="AA805" s="672"/>
      <c r="AB805" s="667"/>
      <c r="AC805" s="670"/>
      <c r="AD805" s="671"/>
      <c r="AE805" s="675"/>
      <c r="AF805" s="28" t="s">
        <v>0</v>
      </c>
    </row>
    <row r="806" spans="1:32" ht="15.75" customHeight="1" x14ac:dyDescent="0.3">
      <c r="A806" s="678"/>
      <c r="B806" s="679"/>
      <c r="C806" s="1036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5"/>
      <c r="Q806" s="686"/>
      <c r="R806" s="687"/>
      <c r="S806" s="684"/>
      <c r="T806" s="680"/>
      <c r="U806" s="683"/>
      <c r="V806" s="683"/>
      <c r="W806" s="711"/>
      <c r="X806" s="680"/>
      <c r="Y806" s="687"/>
      <c r="Z806" s="687"/>
      <c r="AA806" s="684"/>
      <c r="AB806" s="680"/>
      <c r="AC806" s="683"/>
      <c r="AD806" s="683"/>
      <c r="AE806" s="688"/>
      <c r="AF806" s="28" t="s">
        <v>0</v>
      </c>
    </row>
    <row r="807" spans="1:32" ht="15.75" customHeight="1" x14ac:dyDescent="0.3">
      <c r="A807" s="678"/>
      <c r="B807" s="679"/>
      <c r="C807" s="1040"/>
      <c r="D807" s="689"/>
      <c r="E807" s="690"/>
      <c r="F807" s="690"/>
      <c r="G807" s="691"/>
      <c r="H807" s="689"/>
      <c r="I807" s="692"/>
      <c r="J807" s="693"/>
      <c r="K807" s="694"/>
      <c r="L807" s="689"/>
      <c r="M807" s="693"/>
      <c r="N807" s="693"/>
      <c r="O807" s="694"/>
      <c r="P807" s="689"/>
      <c r="Q807" s="692"/>
      <c r="R807" s="671"/>
      <c r="S807" s="694"/>
      <c r="T807" s="689"/>
      <c r="U807" s="693"/>
      <c r="V807" s="671"/>
      <c r="W807" s="694"/>
      <c r="X807" s="689"/>
      <c r="Y807" s="693"/>
      <c r="Z807" s="693"/>
      <c r="AA807" s="694"/>
      <c r="AB807" s="689"/>
      <c r="AC807" s="692"/>
      <c r="AD807" s="693"/>
      <c r="AE807" s="695"/>
      <c r="AF807" s="28" t="s">
        <v>1</v>
      </c>
    </row>
    <row r="808" spans="1:32" ht="15.75" customHeight="1" x14ac:dyDescent="0.3">
      <c r="A808" s="678"/>
      <c r="B808" s="679"/>
      <c r="C808" s="1040"/>
      <c r="D808" s="696"/>
      <c r="E808" s="697"/>
      <c r="F808" s="698"/>
      <c r="G808" s="699"/>
      <c r="H808" s="696"/>
      <c r="I808" s="698"/>
      <c r="J808" s="698"/>
      <c r="K808" s="699"/>
      <c r="L808" s="696"/>
      <c r="M808" s="698"/>
      <c r="N808" s="698"/>
      <c r="O808" s="699"/>
      <c r="P808" s="696"/>
      <c r="Q808" s="697"/>
      <c r="R808" s="698"/>
      <c r="S808" s="699"/>
      <c r="T808" s="696"/>
      <c r="U808" s="698"/>
      <c r="V808" s="698"/>
      <c r="W808" s="699"/>
      <c r="X808" s="696"/>
      <c r="Y808" s="700"/>
      <c r="Z808" s="700"/>
      <c r="AA808" s="701"/>
      <c r="AB808" s="696"/>
      <c r="AC808" s="697"/>
      <c r="AD808" s="698"/>
      <c r="AE808" s="702"/>
      <c r="AF808" s="28" t="s">
        <v>547</v>
      </c>
    </row>
    <row r="809" spans="1:32" ht="15.75" customHeight="1" x14ac:dyDescent="0.3">
      <c r="A809" s="665"/>
      <c r="B809" s="666"/>
      <c r="C809" s="1035"/>
      <c r="D809" s="667"/>
      <c r="E809" s="668"/>
      <c r="F809" s="668"/>
      <c r="G809" s="669"/>
      <c r="H809" s="667"/>
      <c r="I809" s="670"/>
      <c r="J809" s="671"/>
      <c r="K809" s="712"/>
      <c r="L809" s="667"/>
      <c r="M809" s="671"/>
      <c r="N809" s="671"/>
      <c r="O809" s="712"/>
      <c r="P809" s="673"/>
      <c r="Q809" s="674"/>
      <c r="R809" s="671"/>
      <c r="S809" s="713"/>
      <c r="T809" s="667"/>
      <c r="U809" s="671"/>
      <c r="V809" s="671"/>
      <c r="W809" s="672"/>
      <c r="X809" s="671"/>
      <c r="Y809" s="671"/>
      <c r="Z809" s="671"/>
      <c r="AA809" s="672"/>
      <c r="AB809" s="667"/>
      <c r="AC809" s="670"/>
      <c r="AD809" s="671"/>
      <c r="AE809" s="675"/>
      <c r="AF809" s="28" t="s">
        <v>0</v>
      </c>
    </row>
    <row r="810" spans="1:32" ht="15.75" customHeight="1" x14ac:dyDescent="0.3">
      <c r="A810" s="678"/>
      <c r="B810" s="679"/>
      <c r="C810" s="1036"/>
      <c r="D810" s="680"/>
      <c r="E810" s="681"/>
      <c r="F810" s="681"/>
      <c r="G810" s="682"/>
      <c r="H810" s="680"/>
      <c r="I810" s="683"/>
      <c r="J810" s="683"/>
      <c r="K810" s="684"/>
      <c r="L810" s="680"/>
      <c r="M810" s="683"/>
      <c r="N810" s="683"/>
      <c r="O810" s="714"/>
      <c r="P810" s="685"/>
      <c r="Q810" s="686"/>
      <c r="R810" s="703"/>
      <c r="S810" s="684"/>
      <c r="T810" s="680"/>
      <c r="U810" s="683"/>
      <c r="V810" s="683"/>
      <c r="W810" s="684"/>
      <c r="X810" s="680"/>
      <c r="Y810" s="687"/>
      <c r="Z810" s="687"/>
      <c r="AA810" s="684"/>
      <c r="AB810" s="680"/>
      <c r="AC810" s="683"/>
      <c r="AD810" s="683"/>
      <c r="AE810" s="688"/>
      <c r="AF810" s="28" t="s">
        <v>0</v>
      </c>
    </row>
    <row r="811" spans="1:32" ht="15.75" customHeight="1" x14ac:dyDescent="0.3">
      <c r="A811" s="678"/>
      <c r="B811" s="679"/>
      <c r="C811" s="1040"/>
      <c r="D811" s="689"/>
      <c r="E811" s="690"/>
      <c r="F811" s="690"/>
      <c r="G811" s="691"/>
      <c r="H811" s="689"/>
      <c r="I811" s="692"/>
      <c r="J811" s="693"/>
      <c r="K811" s="694"/>
      <c r="L811" s="689"/>
      <c r="M811" s="693"/>
      <c r="N811" s="693"/>
      <c r="O811" s="694"/>
      <c r="P811" s="689"/>
      <c r="Q811" s="692"/>
      <c r="R811" s="671"/>
      <c r="S811" s="694"/>
      <c r="T811" s="689"/>
      <c r="U811" s="693"/>
      <c r="V811" s="671"/>
      <c r="W811" s="694"/>
      <c r="X811" s="689"/>
      <c r="Y811" s="693"/>
      <c r="Z811" s="693"/>
      <c r="AA811" s="694"/>
      <c r="AB811" s="689"/>
      <c r="AC811" s="692"/>
      <c r="AD811" s="693"/>
      <c r="AE811" s="695"/>
      <c r="AF811" s="28" t="s">
        <v>1</v>
      </c>
    </row>
    <row r="812" spans="1:32" ht="15.75" customHeight="1" x14ac:dyDescent="0.3">
      <c r="A812" s="678"/>
      <c r="B812" s="679"/>
      <c r="C812" s="1040"/>
      <c r="D812" s="696"/>
      <c r="E812" s="697"/>
      <c r="F812" s="698"/>
      <c r="G812" s="699"/>
      <c r="H812" s="696"/>
      <c r="I812" s="698"/>
      <c r="J812" s="698"/>
      <c r="K812" s="699"/>
      <c r="L812" s="696"/>
      <c r="M812" s="698"/>
      <c r="N812" s="698"/>
      <c r="O812" s="699"/>
      <c r="P812" s="696"/>
      <c r="Q812" s="697"/>
      <c r="R812" s="698"/>
      <c r="S812" s="699"/>
      <c r="T812" s="696"/>
      <c r="U812" s="698"/>
      <c r="V812" s="698"/>
      <c r="W812" s="699"/>
      <c r="X812" s="696"/>
      <c r="Y812" s="700"/>
      <c r="Z812" s="700"/>
      <c r="AA812" s="701"/>
      <c r="AB812" s="696"/>
      <c r="AC812" s="697"/>
      <c r="AD812" s="698"/>
      <c r="AE812" s="702"/>
      <c r="AF812" s="28" t="s">
        <v>547</v>
      </c>
    </row>
    <row r="813" spans="1:32" ht="15.75" customHeight="1" x14ac:dyDescent="0.3">
      <c r="A813" s="665"/>
      <c r="B813" s="666"/>
      <c r="C813" s="1035"/>
      <c r="D813" s="667"/>
      <c r="E813" s="668"/>
      <c r="F813" s="668"/>
      <c r="G813" s="669"/>
      <c r="H813" s="667"/>
      <c r="I813" s="670"/>
      <c r="J813" s="671"/>
      <c r="K813" s="672"/>
      <c r="L813" s="671"/>
      <c r="M813" s="671"/>
      <c r="N813" s="671"/>
      <c r="O813" s="712"/>
      <c r="P813" s="667"/>
      <c r="Q813" s="670"/>
      <c r="R813" s="671"/>
      <c r="S813" s="710"/>
      <c r="T813" s="667"/>
      <c r="U813" s="671"/>
      <c r="V813" s="671"/>
      <c r="W813" s="712"/>
      <c r="X813" s="667"/>
      <c r="Y813" s="671"/>
      <c r="Z813" s="671"/>
      <c r="AA813" s="672"/>
      <c r="AB813" s="667"/>
      <c r="AC813" s="670"/>
      <c r="AD813" s="671"/>
      <c r="AE813" s="675"/>
      <c r="AF813" s="28" t="s">
        <v>0</v>
      </c>
    </row>
    <row r="814" spans="1:32" ht="15.75" customHeight="1" x14ac:dyDescent="0.3">
      <c r="A814" s="678"/>
      <c r="B814" s="679"/>
      <c r="C814" s="1036"/>
      <c r="D814" s="680"/>
      <c r="E814" s="681"/>
      <c r="F814" s="681"/>
      <c r="G814" s="682"/>
      <c r="H814" s="680"/>
      <c r="I814" s="683"/>
      <c r="J814" s="683"/>
      <c r="K814" s="684"/>
      <c r="L814" s="680"/>
      <c r="M814" s="683"/>
      <c r="N814" s="683"/>
      <c r="O814" s="684"/>
      <c r="P814" s="680"/>
      <c r="Q814" s="687"/>
      <c r="R814" s="687"/>
      <c r="S814" s="684"/>
      <c r="T814" s="680"/>
      <c r="U814" s="687"/>
      <c r="V814" s="683"/>
      <c r="W814" s="684"/>
      <c r="X814" s="680"/>
      <c r="Y814" s="687"/>
      <c r="Z814" s="687"/>
      <c r="AA814" s="684"/>
      <c r="AB814" s="680"/>
      <c r="AC814" s="683"/>
      <c r="AD814" s="683"/>
      <c r="AE814" s="688"/>
      <c r="AF814" s="28" t="s">
        <v>0</v>
      </c>
    </row>
    <row r="815" spans="1:32" ht="15.75" customHeight="1" x14ac:dyDescent="0.3">
      <c r="A815" s="678"/>
      <c r="B815" s="679"/>
      <c r="C815" s="1040"/>
      <c r="D815" s="689"/>
      <c r="E815" s="690"/>
      <c r="F815" s="690"/>
      <c r="G815" s="691"/>
      <c r="H815" s="689"/>
      <c r="I815" s="692"/>
      <c r="J815" s="693"/>
      <c r="K815" s="694"/>
      <c r="L815" s="689"/>
      <c r="M815" s="693"/>
      <c r="N815" s="693"/>
      <c r="O815" s="694"/>
      <c r="P815" s="705"/>
      <c r="Q815" s="706"/>
      <c r="R815" s="671"/>
      <c r="S815" s="694"/>
      <c r="T815" s="689"/>
      <c r="U815" s="693"/>
      <c r="V815" s="671"/>
      <c r="W815" s="694"/>
      <c r="X815" s="689"/>
      <c r="Y815" s="693"/>
      <c r="Z815" s="693"/>
      <c r="AA815" s="694"/>
      <c r="AB815" s="689"/>
      <c r="AC815" s="692"/>
      <c r="AD815" s="693"/>
      <c r="AE815" s="695"/>
      <c r="AF815" s="28" t="s">
        <v>1</v>
      </c>
    </row>
    <row r="816" spans="1:32" ht="15.75" customHeight="1" x14ac:dyDescent="0.3">
      <c r="A816" s="678"/>
      <c r="B816" s="679"/>
      <c r="C816" s="1040"/>
      <c r="D816" s="689"/>
      <c r="E816" s="690"/>
      <c r="F816" s="690"/>
      <c r="G816" s="691"/>
      <c r="H816" s="689"/>
      <c r="I816" s="693"/>
      <c r="J816" s="693"/>
      <c r="K816" s="694"/>
      <c r="L816" s="689"/>
      <c r="M816" s="693"/>
      <c r="N816" s="693"/>
      <c r="O816" s="694"/>
      <c r="P816" s="705"/>
      <c r="Q816" s="706"/>
      <c r="R816" s="707"/>
      <c r="S816" s="694"/>
      <c r="T816" s="689"/>
      <c r="U816" s="692"/>
      <c r="V816" s="692"/>
      <c r="W816" s="694"/>
      <c r="X816" s="689"/>
      <c r="Y816" s="708"/>
      <c r="Z816" s="708"/>
      <c r="AA816" s="709"/>
      <c r="AB816" s="689"/>
      <c r="AC816" s="692"/>
      <c r="AD816" s="693"/>
      <c r="AE816" s="695"/>
      <c r="AF816" s="28" t="s">
        <v>547</v>
      </c>
    </row>
    <row r="817" spans="1:32" ht="15.75" customHeight="1" x14ac:dyDescent="0.3">
      <c r="A817" s="665"/>
      <c r="B817" s="666"/>
      <c r="C817" s="1035"/>
      <c r="D817" s="667"/>
      <c r="E817" s="668"/>
      <c r="F817" s="668"/>
      <c r="G817" s="669"/>
      <c r="H817" s="667"/>
      <c r="I817" s="670"/>
      <c r="J817" s="671"/>
      <c r="K817" s="672"/>
      <c r="L817" s="667"/>
      <c r="M817" s="671"/>
      <c r="N817" s="671"/>
      <c r="O817" s="672"/>
      <c r="P817" s="667"/>
      <c r="Q817" s="670"/>
      <c r="R817" s="671"/>
      <c r="S817" s="672"/>
      <c r="T817" s="667"/>
      <c r="U817" s="671"/>
      <c r="V817" s="671"/>
      <c r="W817" s="672"/>
      <c r="X817" s="671"/>
      <c r="Y817" s="671"/>
      <c r="Z817" s="671"/>
      <c r="AA817" s="672"/>
      <c r="AB817" s="667"/>
      <c r="AC817" s="670"/>
      <c r="AD817" s="671"/>
      <c r="AE817" s="675"/>
      <c r="AF817" s="28" t="s">
        <v>0</v>
      </c>
    </row>
    <row r="818" spans="1:32" ht="15.75" customHeight="1" x14ac:dyDescent="0.3">
      <c r="A818" s="678"/>
      <c r="B818" s="679"/>
      <c r="C818" s="1036"/>
      <c r="D818" s="680"/>
      <c r="E818" s="681"/>
      <c r="F818" s="681"/>
      <c r="G818" s="682"/>
      <c r="H818" s="680"/>
      <c r="I818" s="683"/>
      <c r="J818" s="683"/>
      <c r="K818" s="684"/>
      <c r="L818" s="680"/>
      <c r="M818" s="683"/>
      <c r="N818" s="683"/>
      <c r="O818" s="684"/>
      <c r="P818" s="685"/>
      <c r="Q818" s="686"/>
      <c r="R818" s="687"/>
      <c r="S818" s="684"/>
      <c r="T818" s="680"/>
      <c r="U818" s="683"/>
      <c r="V818" s="683"/>
      <c r="W818" s="684"/>
      <c r="X818" s="680"/>
      <c r="Y818" s="687"/>
      <c r="Z818" s="687"/>
      <c r="AA818" s="684"/>
      <c r="AB818" s="680"/>
      <c r="AC818" s="683"/>
      <c r="AD818" s="683"/>
      <c r="AE818" s="688"/>
      <c r="AF818" s="28" t="s">
        <v>0</v>
      </c>
    </row>
    <row r="819" spans="1:32" ht="15.75" customHeight="1" x14ac:dyDescent="0.3">
      <c r="A819" s="678"/>
      <c r="B819" s="679"/>
      <c r="C819" s="1040"/>
      <c r="D819" s="689"/>
      <c r="E819" s="690"/>
      <c r="F819" s="690"/>
      <c r="G819" s="691"/>
      <c r="H819" s="689"/>
      <c r="I819" s="692"/>
      <c r="J819" s="693"/>
      <c r="K819" s="694"/>
      <c r="L819" s="689"/>
      <c r="M819" s="693"/>
      <c r="N819" s="693"/>
      <c r="O819" s="694"/>
      <c r="P819" s="667"/>
      <c r="Q819" s="670"/>
      <c r="R819" s="671"/>
      <c r="S819" s="672"/>
      <c r="T819" s="689"/>
      <c r="U819" s="693"/>
      <c r="V819" s="671"/>
      <c r="W819" s="694"/>
      <c r="X819" s="689"/>
      <c r="Y819" s="693"/>
      <c r="Z819" s="693"/>
      <c r="AA819" s="694"/>
      <c r="AB819" s="689"/>
      <c r="AC819" s="692"/>
      <c r="AD819" s="693"/>
      <c r="AE819" s="695"/>
      <c r="AF819" s="28" t="s">
        <v>1</v>
      </c>
    </row>
    <row r="820" spans="1:32" ht="15.75" customHeight="1" x14ac:dyDescent="0.3">
      <c r="A820" s="678"/>
      <c r="B820" s="679"/>
      <c r="C820" s="1040"/>
      <c r="D820" s="696"/>
      <c r="E820" s="697"/>
      <c r="F820" s="698"/>
      <c r="G820" s="699"/>
      <c r="H820" s="696"/>
      <c r="I820" s="698"/>
      <c r="J820" s="698"/>
      <c r="K820" s="699"/>
      <c r="L820" s="696"/>
      <c r="M820" s="698"/>
      <c r="N820" s="698"/>
      <c r="O820" s="699"/>
      <c r="P820" s="696"/>
      <c r="Q820" s="697"/>
      <c r="R820" s="698"/>
      <c r="S820" s="699"/>
      <c r="T820" s="696"/>
      <c r="U820" s="698"/>
      <c r="V820" s="698"/>
      <c r="W820" s="699"/>
      <c r="X820" s="696"/>
      <c r="Y820" s="700"/>
      <c r="Z820" s="700"/>
      <c r="AA820" s="701"/>
      <c r="AB820" s="696"/>
      <c r="AC820" s="697"/>
      <c r="AD820" s="698"/>
      <c r="AE820" s="702"/>
      <c r="AF820" s="28" t="s">
        <v>547</v>
      </c>
    </row>
    <row r="821" spans="1:32" ht="15.75" customHeight="1" x14ac:dyDescent="0.3">
      <c r="A821" s="665"/>
      <c r="B821" s="666"/>
      <c r="C821" s="1035"/>
      <c r="D821" s="667"/>
      <c r="E821" s="668"/>
      <c r="F821" s="668"/>
      <c r="G821" s="669"/>
      <c r="H821" s="667"/>
      <c r="I821" s="670"/>
      <c r="J821" s="671"/>
      <c r="K821" s="672"/>
      <c r="L821" s="667"/>
      <c r="M821" s="671"/>
      <c r="N821" s="671"/>
      <c r="O821" s="672"/>
      <c r="P821" s="673"/>
      <c r="Q821" s="674"/>
      <c r="R821" s="671"/>
      <c r="S821" s="672"/>
      <c r="T821" s="667"/>
      <c r="U821" s="671"/>
      <c r="V821" s="671"/>
      <c r="W821" s="672"/>
      <c r="X821" s="671"/>
      <c r="Y821" s="671"/>
      <c r="Z821" s="671"/>
      <c r="AA821" s="672"/>
      <c r="AB821" s="667"/>
      <c r="AC821" s="670"/>
      <c r="AD821" s="671"/>
      <c r="AE821" s="675"/>
      <c r="AF821" s="28" t="s">
        <v>0</v>
      </c>
    </row>
    <row r="822" spans="1:32" ht="15.75" customHeight="1" x14ac:dyDescent="0.3">
      <c r="A822" s="678"/>
      <c r="B822" s="679"/>
      <c r="C822" s="1036"/>
      <c r="D822" s="680"/>
      <c r="E822" s="681"/>
      <c r="F822" s="681"/>
      <c r="G822" s="682"/>
      <c r="H822" s="680"/>
      <c r="I822" s="683"/>
      <c r="J822" s="683"/>
      <c r="K822" s="684"/>
      <c r="L822" s="680"/>
      <c r="M822" s="683"/>
      <c r="N822" s="683"/>
      <c r="O822" s="684"/>
      <c r="P822" s="685"/>
      <c r="Q822" s="686"/>
      <c r="R822" s="703"/>
      <c r="S822" s="684"/>
      <c r="T822" s="680"/>
      <c r="U822" s="683"/>
      <c r="V822" s="683"/>
      <c r="W822" s="684"/>
      <c r="X822" s="680"/>
      <c r="Y822" s="687"/>
      <c r="Z822" s="687"/>
      <c r="AA822" s="684"/>
      <c r="AB822" s="680"/>
      <c r="AC822" s="683"/>
      <c r="AD822" s="683"/>
      <c r="AE822" s="688"/>
      <c r="AF822" s="28" t="s">
        <v>0</v>
      </c>
    </row>
    <row r="823" spans="1:32" ht="15.75" customHeight="1" x14ac:dyDescent="0.3">
      <c r="A823" s="678"/>
      <c r="B823" s="679"/>
      <c r="C823" s="1040"/>
      <c r="D823" s="689"/>
      <c r="E823" s="690"/>
      <c r="F823" s="690"/>
      <c r="G823" s="691"/>
      <c r="H823" s="689"/>
      <c r="I823" s="692"/>
      <c r="J823" s="671"/>
      <c r="K823" s="694"/>
      <c r="L823" s="689"/>
      <c r="M823" s="693"/>
      <c r="N823" s="671"/>
      <c r="O823" s="694"/>
      <c r="P823" s="689"/>
      <c r="Q823" s="692"/>
      <c r="R823" s="671"/>
      <c r="S823" s="694"/>
      <c r="T823" s="689"/>
      <c r="U823" s="693"/>
      <c r="V823" s="693"/>
      <c r="W823" s="694"/>
      <c r="X823" s="689"/>
      <c r="Y823" s="693"/>
      <c r="Z823" s="693"/>
      <c r="AA823" s="694"/>
      <c r="AB823" s="689"/>
      <c r="AC823" s="692"/>
      <c r="AD823" s="693"/>
      <c r="AE823" s="695"/>
      <c r="AF823" s="28" t="s">
        <v>1</v>
      </c>
    </row>
    <row r="824" spans="1:32" ht="15.75" customHeight="1" x14ac:dyDescent="0.3">
      <c r="A824" s="678"/>
      <c r="B824" s="679"/>
      <c r="C824" s="1040"/>
      <c r="D824" s="696"/>
      <c r="E824" s="697"/>
      <c r="F824" s="698"/>
      <c r="G824" s="699"/>
      <c r="H824" s="696"/>
      <c r="I824" s="698"/>
      <c r="J824" s="698"/>
      <c r="K824" s="699"/>
      <c r="L824" s="696"/>
      <c r="M824" s="698"/>
      <c r="N824" s="698"/>
      <c r="O824" s="699"/>
      <c r="P824" s="696"/>
      <c r="Q824" s="697"/>
      <c r="R824" s="698"/>
      <c r="S824" s="699"/>
      <c r="T824" s="696"/>
      <c r="U824" s="698"/>
      <c r="V824" s="698"/>
      <c r="W824" s="699"/>
      <c r="X824" s="696"/>
      <c r="Y824" s="700"/>
      <c r="Z824" s="700"/>
      <c r="AA824" s="701"/>
      <c r="AB824" s="696"/>
      <c r="AC824" s="697"/>
      <c r="AD824" s="698"/>
      <c r="AE824" s="702"/>
      <c r="AF824" s="28" t="s">
        <v>547</v>
      </c>
    </row>
    <row r="825" spans="1:32" ht="15.75" customHeight="1" x14ac:dyDescent="0.3">
      <c r="A825" s="665"/>
      <c r="B825" s="666"/>
      <c r="C825" s="1035"/>
      <c r="D825" s="667"/>
      <c r="E825" s="668"/>
      <c r="F825" s="668"/>
      <c r="G825" s="669"/>
      <c r="H825" s="667"/>
      <c r="I825" s="670"/>
      <c r="J825" s="671"/>
      <c r="K825" s="672"/>
      <c r="L825" s="671"/>
      <c r="M825" s="671"/>
      <c r="N825" s="671"/>
      <c r="O825" s="672"/>
      <c r="P825" s="667"/>
      <c r="Q825" s="668"/>
      <c r="R825" s="668"/>
      <c r="S825" s="669"/>
      <c r="T825" s="667"/>
      <c r="U825" s="668"/>
      <c r="V825" s="668"/>
      <c r="W825" s="669"/>
      <c r="X825" s="667"/>
      <c r="Y825" s="671"/>
      <c r="Z825" s="671"/>
      <c r="AA825" s="672"/>
      <c r="AB825" s="667"/>
      <c r="AC825" s="670"/>
      <c r="AD825" s="671"/>
      <c r="AE825" s="675"/>
      <c r="AF825" s="28" t="s">
        <v>0</v>
      </c>
    </row>
    <row r="826" spans="1:32" ht="15.75" customHeight="1" x14ac:dyDescent="0.3">
      <c r="A826" s="678"/>
      <c r="B826" s="679"/>
      <c r="C826" s="1036"/>
      <c r="D826" s="680"/>
      <c r="E826" s="681"/>
      <c r="F826" s="681"/>
      <c r="G826" s="682"/>
      <c r="H826" s="680"/>
      <c r="I826" s="683"/>
      <c r="J826" s="683"/>
      <c r="K826" s="684"/>
      <c r="L826" s="680"/>
      <c r="M826" s="683"/>
      <c r="N826" s="683"/>
      <c r="O826" s="684"/>
      <c r="P826" s="680"/>
      <c r="Q826" s="687"/>
      <c r="R826" s="687"/>
      <c r="S826" s="684"/>
      <c r="T826" s="680"/>
      <c r="U826" s="687"/>
      <c r="V826" s="683"/>
      <c r="W826" s="684"/>
      <c r="X826" s="680"/>
      <c r="Y826" s="687"/>
      <c r="Z826" s="687"/>
      <c r="AA826" s="684"/>
      <c r="AB826" s="680"/>
      <c r="AC826" s="683"/>
      <c r="AD826" s="683"/>
      <c r="AE826" s="688"/>
      <c r="AF826" s="28" t="s">
        <v>0</v>
      </c>
    </row>
    <row r="827" spans="1:32" ht="15.75" customHeight="1" x14ac:dyDescent="0.3">
      <c r="A827" s="678"/>
      <c r="B827" s="679"/>
      <c r="C827" s="1040"/>
      <c r="D827" s="689"/>
      <c r="E827" s="690"/>
      <c r="F827" s="690"/>
      <c r="G827" s="691"/>
      <c r="H827" s="667"/>
      <c r="I827" s="668"/>
      <c r="J827" s="668"/>
      <c r="K827" s="669"/>
      <c r="L827" s="667"/>
      <c r="M827" s="670"/>
      <c r="N827" s="671"/>
      <c r="O827" s="672"/>
      <c r="P827" s="667"/>
      <c r="Q827" s="668"/>
      <c r="R827" s="668"/>
      <c r="S827" s="669"/>
      <c r="T827" s="667"/>
      <c r="U827" s="668"/>
      <c r="V827" s="668"/>
      <c r="W827" s="669"/>
      <c r="X827" s="689"/>
      <c r="Y827" s="693"/>
      <c r="Z827" s="693"/>
      <c r="AA827" s="694"/>
      <c r="AB827" s="689"/>
      <c r="AC827" s="692"/>
      <c r="AD827" s="693"/>
      <c r="AE827" s="695"/>
      <c r="AF827" s="28" t="s">
        <v>1</v>
      </c>
    </row>
    <row r="828" spans="1:32" ht="15.75" customHeight="1" x14ac:dyDescent="0.3">
      <c r="A828" s="715"/>
      <c r="B828" s="716"/>
      <c r="C828" s="1041"/>
      <c r="D828" s="696"/>
      <c r="E828" s="717"/>
      <c r="F828" s="717"/>
      <c r="G828" s="718"/>
      <c r="H828" s="696"/>
      <c r="I828" s="698"/>
      <c r="J828" s="698"/>
      <c r="K828" s="699"/>
      <c r="L828" s="696"/>
      <c r="M828" s="698"/>
      <c r="N828" s="698"/>
      <c r="O828" s="699"/>
      <c r="P828" s="719"/>
      <c r="Q828" s="720"/>
      <c r="R828" s="704"/>
      <c r="S828" s="699"/>
      <c r="T828" s="696"/>
      <c r="U828" s="697"/>
      <c r="V828" s="697"/>
      <c r="W828" s="699"/>
      <c r="X828" s="696"/>
      <c r="Y828" s="700"/>
      <c r="Z828" s="700"/>
      <c r="AA828" s="701"/>
      <c r="AB828" s="696"/>
      <c r="AC828" s="697"/>
      <c r="AD828" s="698"/>
      <c r="AE828" s="702"/>
      <c r="AF828" s="28" t="s">
        <v>547</v>
      </c>
    </row>
    <row r="829" spans="1:32" ht="15.75" customHeight="1" x14ac:dyDescent="0.3">
      <c r="A829" s="665"/>
      <c r="B829" s="666"/>
      <c r="C829" s="1035"/>
      <c r="D829" s="667"/>
      <c r="E829" s="668"/>
      <c r="F829" s="668"/>
      <c r="G829" s="669"/>
      <c r="H829" s="667"/>
      <c r="I829" s="670"/>
      <c r="J829" s="671"/>
      <c r="K829" s="672"/>
      <c r="L829" s="667"/>
      <c r="M829" s="671"/>
      <c r="N829" s="671"/>
      <c r="O829" s="672"/>
      <c r="P829" s="667"/>
      <c r="Q829" s="670"/>
      <c r="R829" s="671"/>
      <c r="S829" s="672"/>
      <c r="T829" s="667"/>
      <c r="U829" s="671"/>
      <c r="V829" s="671"/>
      <c r="W829" s="672"/>
      <c r="X829" s="671"/>
      <c r="Y829" s="671"/>
      <c r="Z829" s="671"/>
      <c r="AA829" s="672"/>
      <c r="AB829" s="667"/>
      <c r="AC829" s="670"/>
      <c r="AD829" s="671"/>
      <c r="AE829" s="675"/>
      <c r="AF829" s="28" t="s">
        <v>0</v>
      </c>
    </row>
    <row r="830" spans="1:32" ht="15.75" customHeight="1" x14ac:dyDescent="0.3">
      <c r="A830" s="678"/>
      <c r="B830" s="679"/>
      <c r="C830" s="1036"/>
      <c r="D830" s="680"/>
      <c r="E830" s="681"/>
      <c r="F830" s="681"/>
      <c r="G830" s="682"/>
      <c r="H830" s="680"/>
      <c r="I830" s="683"/>
      <c r="J830" s="683"/>
      <c r="K830" s="684"/>
      <c r="L830" s="680"/>
      <c r="M830" s="683"/>
      <c r="N830" s="683"/>
      <c r="O830" s="684"/>
      <c r="P830" s="685"/>
      <c r="Q830" s="686"/>
      <c r="R830" s="687"/>
      <c r="S830" s="684"/>
      <c r="T830" s="680"/>
      <c r="U830" s="683"/>
      <c r="V830" s="683"/>
      <c r="W830" s="684"/>
      <c r="X830" s="680"/>
      <c r="Y830" s="687"/>
      <c r="Z830" s="687"/>
      <c r="AA830" s="684"/>
      <c r="AB830" s="680"/>
      <c r="AC830" s="683"/>
      <c r="AD830" s="683"/>
      <c r="AE830" s="688"/>
      <c r="AF830" s="28" t="s">
        <v>0</v>
      </c>
    </row>
    <row r="831" spans="1:32" ht="15.75" customHeight="1" x14ac:dyDescent="0.3">
      <c r="A831" s="678"/>
      <c r="B831" s="679"/>
      <c r="C831" s="1040"/>
      <c r="D831" s="689"/>
      <c r="E831" s="690"/>
      <c r="F831" s="690"/>
      <c r="G831" s="691"/>
      <c r="H831" s="689"/>
      <c r="I831" s="692"/>
      <c r="J831" s="693"/>
      <c r="K831" s="694"/>
      <c r="L831" s="689"/>
      <c r="M831" s="693"/>
      <c r="N831" s="693"/>
      <c r="O831" s="694"/>
      <c r="P831" s="667"/>
      <c r="Q831" s="670"/>
      <c r="R831" s="671"/>
      <c r="S831" s="672"/>
      <c r="T831" s="689"/>
      <c r="U831" s="693"/>
      <c r="V831" s="671"/>
      <c r="W831" s="694"/>
      <c r="X831" s="689"/>
      <c r="Y831" s="693"/>
      <c r="Z831" s="693"/>
      <c r="AA831" s="694"/>
      <c r="AB831" s="689"/>
      <c r="AC831" s="692"/>
      <c r="AD831" s="693"/>
      <c r="AE831" s="695"/>
      <c r="AF831" s="28" t="s">
        <v>1</v>
      </c>
    </row>
    <row r="832" spans="1:32" ht="15.75" customHeight="1" x14ac:dyDescent="0.3">
      <c r="A832" s="678"/>
      <c r="B832" s="679"/>
      <c r="C832" s="1040"/>
      <c r="D832" s="696"/>
      <c r="E832" s="697"/>
      <c r="F832" s="698"/>
      <c r="G832" s="699"/>
      <c r="H832" s="696"/>
      <c r="I832" s="698"/>
      <c r="J832" s="698"/>
      <c r="K832" s="699"/>
      <c r="L832" s="696"/>
      <c r="M832" s="698"/>
      <c r="N832" s="698"/>
      <c r="O832" s="699"/>
      <c r="P832" s="696"/>
      <c r="Q832" s="697"/>
      <c r="R832" s="698"/>
      <c r="S832" s="699"/>
      <c r="T832" s="696"/>
      <c r="U832" s="698"/>
      <c r="V832" s="698"/>
      <c r="W832" s="699"/>
      <c r="X832" s="696"/>
      <c r="Y832" s="700"/>
      <c r="Z832" s="700"/>
      <c r="AA832" s="701"/>
      <c r="AB832" s="696"/>
      <c r="AC832" s="697"/>
      <c r="AD832" s="698"/>
      <c r="AE832" s="702"/>
      <c r="AF832" s="28" t="s">
        <v>547</v>
      </c>
    </row>
    <row r="833" spans="1:32" ht="15.75" customHeight="1" x14ac:dyDescent="0.3">
      <c r="A833" s="665"/>
      <c r="B833" s="666"/>
      <c r="C833" s="1035"/>
      <c r="D833" s="667"/>
      <c r="E833" s="668"/>
      <c r="F833" s="668"/>
      <c r="G833" s="669"/>
      <c r="H833" s="667"/>
      <c r="I833" s="670"/>
      <c r="J833" s="671"/>
      <c r="K833" s="672"/>
      <c r="L833" s="667"/>
      <c r="M833" s="671"/>
      <c r="N833" s="671"/>
      <c r="O833" s="672"/>
      <c r="P833" s="673"/>
      <c r="Q833" s="674"/>
      <c r="R833" s="671"/>
      <c r="S833" s="672"/>
      <c r="T833" s="667"/>
      <c r="U833" s="671"/>
      <c r="V833" s="671"/>
      <c r="W833" s="672"/>
      <c r="X833" s="671"/>
      <c r="Y833" s="671"/>
      <c r="Z833" s="671"/>
      <c r="AA833" s="672"/>
      <c r="AB833" s="667"/>
      <c r="AC833" s="670"/>
      <c r="AD833" s="671"/>
      <c r="AE833" s="675"/>
      <c r="AF833" s="28" t="s">
        <v>0</v>
      </c>
    </row>
    <row r="834" spans="1:32" ht="15.75" customHeight="1" x14ac:dyDescent="0.3">
      <c r="A834" s="678"/>
      <c r="B834" s="679"/>
      <c r="C834" s="1036"/>
      <c r="D834" s="680"/>
      <c r="E834" s="681"/>
      <c r="F834" s="681"/>
      <c r="G834" s="682"/>
      <c r="H834" s="680"/>
      <c r="I834" s="683"/>
      <c r="J834" s="683"/>
      <c r="K834" s="684"/>
      <c r="L834" s="680"/>
      <c r="M834" s="683"/>
      <c r="N834" s="683"/>
      <c r="O834" s="684"/>
      <c r="P834" s="685"/>
      <c r="Q834" s="686"/>
      <c r="R834" s="703"/>
      <c r="S834" s="684"/>
      <c r="T834" s="680"/>
      <c r="U834" s="683"/>
      <c r="V834" s="683"/>
      <c r="W834" s="684"/>
      <c r="X834" s="680"/>
      <c r="Y834" s="687"/>
      <c r="Z834" s="687"/>
      <c r="AA834" s="684"/>
      <c r="AB834" s="680"/>
      <c r="AC834" s="683"/>
      <c r="AD834" s="683"/>
      <c r="AE834" s="688"/>
      <c r="AF834" s="28" t="s">
        <v>0</v>
      </c>
    </row>
    <row r="835" spans="1:32" ht="15.75" customHeight="1" x14ac:dyDescent="0.3">
      <c r="A835" s="678"/>
      <c r="B835" s="679"/>
      <c r="C835" s="1040"/>
      <c r="D835" s="689"/>
      <c r="E835" s="690"/>
      <c r="F835" s="690"/>
      <c r="G835" s="691"/>
      <c r="H835" s="689"/>
      <c r="I835" s="692"/>
      <c r="J835" s="671"/>
      <c r="K835" s="694"/>
      <c r="L835" s="689"/>
      <c r="M835" s="693"/>
      <c r="N835" s="671"/>
      <c r="O835" s="694"/>
      <c r="P835" s="689"/>
      <c r="Q835" s="692"/>
      <c r="R835" s="671"/>
      <c r="S835" s="694"/>
      <c r="T835" s="689"/>
      <c r="U835" s="693"/>
      <c r="V835" s="693"/>
      <c r="W835" s="694"/>
      <c r="X835" s="689"/>
      <c r="Y835" s="693"/>
      <c r="Z835" s="693"/>
      <c r="AA835" s="694"/>
      <c r="AB835" s="689"/>
      <c r="AC835" s="692"/>
      <c r="AD835" s="693"/>
      <c r="AE835" s="695"/>
      <c r="AF835" s="28" t="s">
        <v>1</v>
      </c>
    </row>
    <row r="836" spans="1:32" ht="15.75" customHeight="1" x14ac:dyDescent="0.3">
      <c r="A836" s="678"/>
      <c r="B836" s="679"/>
      <c r="C836" s="1040"/>
      <c r="D836" s="696"/>
      <c r="E836" s="697"/>
      <c r="F836" s="698"/>
      <c r="G836" s="699"/>
      <c r="H836" s="696"/>
      <c r="I836" s="698"/>
      <c r="J836" s="698"/>
      <c r="K836" s="699"/>
      <c r="L836" s="696"/>
      <c r="M836" s="698"/>
      <c r="N836" s="698"/>
      <c r="O836" s="699"/>
      <c r="P836" s="696"/>
      <c r="Q836" s="697"/>
      <c r="R836" s="698"/>
      <c r="S836" s="699"/>
      <c r="T836" s="696"/>
      <c r="U836" s="698"/>
      <c r="V836" s="698"/>
      <c r="W836" s="699"/>
      <c r="X836" s="696"/>
      <c r="Y836" s="700"/>
      <c r="Z836" s="700"/>
      <c r="AA836" s="701"/>
      <c r="AB836" s="696"/>
      <c r="AC836" s="697"/>
      <c r="AD836" s="698"/>
      <c r="AE836" s="702"/>
      <c r="AF836" s="28" t="s">
        <v>547</v>
      </c>
    </row>
    <row r="837" spans="1:32" ht="15.75" customHeight="1" x14ac:dyDescent="0.3">
      <c r="A837" s="665"/>
      <c r="B837" s="666"/>
      <c r="C837" s="1035"/>
      <c r="D837" s="667"/>
      <c r="E837" s="668"/>
      <c r="F837" s="668"/>
      <c r="G837" s="669"/>
      <c r="H837" s="667"/>
      <c r="I837" s="670"/>
      <c r="J837" s="671"/>
      <c r="K837" s="672"/>
      <c r="L837" s="671"/>
      <c r="M837" s="671"/>
      <c r="N837" s="671"/>
      <c r="O837" s="672"/>
      <c r="P837" s="667"/>
      <c r="Q837" s="668"/>
      <c r="R837" s="668"/>
      <c r="S837" s="669"/>
      <c r="T837" s="667"/>
      <c r="U837" s="668"/>
      <c r="V837" s="668"/>
      <c r="W837" s="669"/>
      <c r="X837" s="667"/>
      <c r="Y837" s="671"/>
      <c r="Z837" s="671"/>
      <c r="AA837" s="672"/>
      <c r="AB837" s="667"/>
      <c r="AC837" s="670"/>
      <c r="AD837" s="671"/>
      <c r="AE837" s="675"/>
    </row>
    <row r="838" spans="1:32" ht="15.75" customHeight="1" x14ac:dyDescent="0.3">
      <c r="A838" s="678"/>
      <c r="B838" s="679"/>
      <c r="C838" s="1036"/>
      <c r="D838" s="680"/>
      <c r="E838" s="681"/>
      <c r="F838" s="681"/>
      <c r="G838" s="682"/>
      <c r="H838" s="680"/>
      <c r="I838" s="683"/>
      <c r="J838" s="683"/>
      <c r="K838" s="684"/>
      <c r="L838" s="680"/>
      <c r="M838" s="683"/>
      <c r="N838" s="683"/>
      <c r="O838" s="684"/>
      <c r="P838" s="680"/>
      <c r="Q838" s="687"/>
      <c r="R838" s="687"/>
      <c r="S838" s="684"/>
      <c r="T838" s="680"/>
      <c r="U838" s="687"/>
      <c r="V838" s="683"/>
      <c r="W838" s="684"/>
      <c r="X838" s="680"/>
      <c r="Y838" s="687"/>
      <c r="Z838" s="687"/>
      <c r="AA838" s="684"/>
      <c r="AB838" s="680"/>
      <c r="AC838" s="683"/>
      <c r="AD838" s="683"/>
      <c r="AE838" s="688"/>
    </row>
    <row r="839" spans="1:32" ht="15.75" customHeight="1" x14ac:dyDescent="0.3">
      <c r="A839" s="678"/>
      <c r="B839" s="679"/>
      <c r="C839" s="1040"/>
      <c r="D839" s="689"/>
      <c r="E839" s="690"/>
      <c r="F839" s="690"/>
      <c r="G839" s="691"/>
      <c r="H839" s="667"/>
      <c r="I839" s="668"/>
      <c r="J839" s="668"/>
      <c r="K839" s="669"/>
      <c r="L839" s="667"/>
      <c r="M839" s="670"/>
      <c r="N839" s="671"/>
      <c r="O839" s="672"/>
      <c r="P839" s="667"/>
      <c r="Q839" s="668"/>
      <c r="R839" s="668"/>
      <c r="S839" s="669"/>
      <c r="T839" s="667"/>
      <c r="U839" s="668"/>
      <c r="V839" s="668"/>
      <c r="W839" s="669"/>
      <c r="X839" s="689"/>
      <c r="Y839" s="693"/>
      <c r="Z839" s="693"/>
      <c r="AA839" s="694"/>
      <c r="AB839" s="689"/>
      <c r="AC839" s="692"/>
      <c r="AD839" s="693"/>
      <c r="AE839" s="695"/>
    </row>
    <row r="840" spans="1:32" ht="15.75" customHeight="1" x14ac:dyDescent="0.3">
      <c r="A840" s="715"/>
      <c r="B840" s="716"/>
      <c r="C840" s="1041"/>
      <c r="D840" s="696"/>
      <c r="E840" s="717"/>
      <c r="F840" s="717"/>
      <c r="G840" s="718"/>
      <c r="H840" s="696"/>
      <c r="I840" s="698"/>
      <c r="J840" s="698"/>
      <c r="K840" s="699"/>
      <c r="L840" s="696"/>
      <c r="M840" s="698"/>
      <c r="N840" s="698"/>
      <c r="O840" s="699"/>
      <c r="P840" s="719"/>
      <c r="Q840" s="720"/>
      <c r="R840" s="704"/>
      <c r="S840" s="699"/>
      <c r="T840" s="696"/>
      <c r="U840" s="697"/>
      <c r="V840" s="697"/>
      <c r="W840" s="699"/>
      <c r="X840" s="696"/>
      <c r="Y840" s="700"/>
      <c r="Z840" s="700"/>
      <c r="AA840" s="701"/>
      <c r="AB840" s="696"/>
      <c r="AC840" s="697"/>
      <c r="AD840" s="698"/>
      <c r="AE840" s="702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88:O688">
    <cfRule type="colorScale" priority="307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29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203" priority="24786" stopIfTrue="1"/>
  </conditionalFormatting>
  <conditionalFormatting sqref="O536">
    <cfRule type="duplicateValues" dxfId="202" priority="24785" stopIfTrue="1"/>
  </conditionalFormatting>
  <conditionalFormatting sqref="O535">
    <cfRule type="duplicateValues" dxfId="201" priority="24784" stopIfTrue="1"/>
  </conditionalFormatting>
  <conditionalFormatting sqref="W536">
    <cfRule type="duplicateValues" dxfId="200" priority="24773" stopIfTrue="1"/>
  </conditionalFormatting>
  <conditionalFormatting sqref="W535">
    <cfRule type="duplicateValues" dxfId="199" priority="24772" stopIfTrue="1"/>
  </conditionalFormatting>
  <conditionalFormatting sqref="K539:K540">
    <cfRule type="duplicateValues" dxfId="198" priority="24647" stopIfTrue="1"/>
  </conditionalFormatting>
  <conditionalFormatting sqref="O540">
    <cfRule type="duplicateValues" dxfId="197" priority="24646" stopIfTrue="1"/>
  </conditionalFormatting>
  <conditionalFormatting sqref="O539">
    <cfRule type="duplicateValues" dxfId="196" priority="24645" stopIfTrue="1"/>
  </conditionalFormatting>
  <conditionalFormatting sqref="W540">
    <cfRule type="duplicateValues" dxfId="195" priority="24634" stopIfTrue="1"/>
  </conditionalFormatting>
  <conditionalFormatting sqref="W539">
    <cfRule type="duplicateValues" dxfId="194" priority="24633" stopIfTrue="1"/>
  </conditionalFormatting>
  <conditionalFormatting sqref="K544">
    <cfRule type="duplicateValues" dxfId="193" priority="24264" stopIfTrue="1"/>
  </conditionalFormatting>
  <conditionalFormatting sqref="O544">
    <cfRule type="duplicateValues" dxfId="192" priority="24263" stopIfTrue="1"/>
  </conditionalFormatting>
  <conditionalFormatting sqref="O543">
    <cfRule type="duplicateValues" dxfId="191" priority="24262" stopIfTrue="1"/>
  </conditionalFormatting>
  <conditionalFormatting sqref="G548">
    <cfRule type="duplicateValues" dxfId="190" priority="24261" stopIfTrue="1"/>
  </conditionalFormatting>
  <conditionalFormatting sqref="O548">
    <cfRule type="duplicateValues" dxfId="189" priority="24260" stopIfTrue="1"/>
  </conditionalFormatting>
  <conditionalFormatting sqref="W548">
    <cfRule type="duplicateValues" dxfId="188" priority="24259" stopIfTrue="1"/>
  </conditionalFormatting>
  <conditionalFormatting sqref="W544">
    <cfRule type="duplicateValues" dxfId="187" priority="24256" stopIfTrue="1"/>
  </conditionalFormatting>
  <conditionalFormatting sqref="W543">
    <cfRule type="duplicateValues" dxfId="186" priority="24255" stopIfTrue="1"/>
  </conditionalFormatting>
  <conditionalFormatting sqref="K551">
    <cfRule type="duplicateValues" dxfId="185" priority="24254" stopIfTrue="1"/>
  </conditionalFormatting>
  <conditionalFormatting sqref="K556">
    <cfRule type="duplicateValues" dxfId="184" priority="22061" stopIfTrue="1"/>
  </conditionalFormatting>
  <conditionalFormatting sqref="O556">
    <cfRule type="duplicateValues" dxfId="183" priority="22060" stopIfTrue="1"/>
  </conditionalFormatting>
  <conditionalFormatting sqref="O555">
    <cfRule type="duplicateValues" dxfId="182" priority="22059" stopIfTrue="1"/>
  </conditionalFormatting>
  <conditionalFormatting sqref="G560">
    <cfRule type="duplicateValues" dxfId="181" priority="22058" stopIfTrue="1"/>
  </conditionalFormatting>
  <conditionalFormatting sqref="O560">
    <cfRule type="duplicateValues" dxfId="180" priority="22057" stopIfTrue="1"/>
  </conditionalFormatting>
  <conditionalFormatting sqref="W560">
    <cfRule type="duplicateValues" dxfId="179" priority="22056" stopIfTrue="1"/>
  </conditionalFormatting>
  <conditionalFormatting sqref="W556">
    <cfRule type="duplicateValues" dxfId="178" priority="22053" stopIfTrue="1"/>
  </conditionalFormatting>
  <conditionalFormatting sqref="W555">
    <cfRule type="duplicateValues" dxfId="177" priority="22052" stopIfTrue="1"/>
  </conditionalFormatting>
  <conditionalFormatting sqref="K563">
    <cfRule type="duplicateValues" dxfId="176" priority="22051" stopIfTrue="1"/>
  </conditionalFormatting>
  <conditionalFormatting sqref="O499">
    <cfRule type="duplicateValues" dxfId="175" priority="15407" stopIfTrue="1"/>
  </conditionalFormatting>
  <conditionalFormatting sqref="S495">
    <cfRule type="duplicateValues" dxfId="174" priority="3291" stopIfTrue="1"/>
  </conditionalFormatting>
  <conditionalFormatting sqref="S491">
    <cfRule type="duplicateValues" dxfId="173" priority="2487" stopIfTrue="1"/>
  </conditionalFormatting>
  <conditionalFormatting sqref="O491">
    <cfRule type="duplicateValues" dxfId="172" priority="2486" stopIfTrue="1"/>
  </conditionalFormatting>
  <conditionalFormatting sqref="X53:AA53 X57:AA57 X49:AA49">
    <cfRule type="expression" dxfId="171" priority="149" stopIfTrue="1">
      <formula>AND($C49:Z136,AD49:AD136,"T04")</formula>
    </cfRule>
  </conditionalFormatting>
  <conditionalFormatting sqref="X65:AA65 X61:AA61">
    <cfRule type="expression" dxfId="170" priority="150" stopIfTrue="1">
      <formula>AND($C61:Z144,AD61:AD144,"T04")</formula>
    </cfRule>
  </conditionalFormatting>
  <conditionalFormatting sqref="X77:AA77">
    <cfRule type="expression" dxfId="169" priority="151" stopIfTrue="1">
      <formula>AND($C77:Z148,AD77:AD148,"T04")</formula>
    </cfRule>
  </conditionalFormatting>
  <conditionalFormatting sqref="K71">
    <cfRule type="duplicateValues" dxfId="168" priority="148" stopIfTrue="1"/>
  </conditionalFormatting>
  <conditionalFormatting sqref="G71">
    <cfRule type="duplicateValues" dxfId="167" priority="147" stopIfTrue="1"/>
  </conditionalFormatting>
  <conditionalFormatting sqref="G75">
    <cfRule type="duplicateValues" dxfId="166" priority="146" stopIfTrue="1"/>
  </conditionalFormatting>
  <conditionalFormatting sqref="G91">
    <cfRule type="duplicateValues" dxfId="165" priority="145" stopIfTrue="1"/>
  </conditionalFormatting>
  <conditionalFormatting sqref="G95">
    <cfRule type="duplicateValues" dxfId="164" priority="144" stopIfTrue="1"/>
  </conditionalFormatting>
  <conditionalFormatting sqref="G99">
    <cfRule type="duplicateValues" dxfId="163" priority="143" stopIfTrue="1"/>
  </conditionalFormatting>
  <conditionalFormatting sqref="G50">
    <cfRule type="duplicateValues" dxfId="162" priority="142" stopIfTrue="1"/>
  </conditionalFormatting>
  <conditionalFormatting sqref="S50">
    <cfRule type="duplicateValues" dxfId="161" priority="141" stopIfTrue="1"/>
  </conditionalFormatting>
  <conditionalFormatting sqref="O71">
    <cfRule type="duplicateValues" dxfId="160" priority="140" stopIfTrue="1"/>
  </conditionalFormatting>
  <conditionalFormatting sqref="S54">
    <cfRule type="duplicateValues" dxfId="159" priority="139" stopIfTrue="1"/>
  </conditionalFormatting>
  <conditionalFormatting sqref="S84">
    <cfRule type="duplicateValues" dxfId="158" priority="138" stopIfTrue="1"/>
  </conditionalFormatting>
  <conditionalFormatting sqref="S92">
    <cfRule type="duplicateValues" dxfId="157" priority="137" stopIfTrue="1"/>
  </conditionalFormatting>
  <conditionalFormatting sqref="S96">
    <cfRule type="duplicateValues" dxfId="156" priority="136" stopIfTrue="1"/>
  </conditionalFormatting>
  <conditionalFormatting sqref="S100">
    <cfRule type="duplicateValues" dxfId="155" priority="135" stopIfTrue="1"/>
  </conditionalFormatting>
  <conditionalFormatting sqref="S60">
    <cfRule type="duplicateValues" dxfId="154" priority="134" stopIfTrue="1"/>
  </conditionalFormatting>
  <conditionalFormatting sqref="S64">
    <cfRule type="duplicateValues" dxfId="153" priority="133" stopIfTrue="1"/>
  </conditionalFormatting>
  <conditionalFormatting sqref="S68">
    <cfRule type="duplicateValues" dxfId="152" priority="132" stopIfTrue="1"/>
  </conditionalFormatting>
  <conditionalFormatting sqref="W60">
    <cfRule type="duplicateValues" dxfId="151" priority="131" stopIfTrue="1"/>
  </conditionalFormatting>
  <conditionalFormatting sqref="W64">
    <cfRule type="duplicateValues" dxfId="150" priority="130" stopIfTrue="1"/>
  </conditionalFormatting>
  <conditionalFormatting sqref="W68">
    <cfRule type="duplicateValues" dxfId="149" priority="129" stopIfTrue="1"/>
  </conditionalFormatting>
  <conditionalFormatting sqref="W50">
    <cfRule type="duplicateValues" dxfId="148" priority="128" stopIfTrue="1"/>
  </conditionalFormatting>
  <conditionalFormatting sqref="W54">
    <cfRule type="duplicateValues" dxfId="147" priority="127" stopIfTrue="1"/>
  </conditionalFormatting>
  <conditionalFormatting sqref="G52">
    <cfRule type="duplicateValues" dxfId="146" priority="126" stopIfTrue="1"/>
  </conditionalFormatting>
  <conditionalFormatting sqref="G56">
    <cfRule type="duplicateValues" dxfId="145" priority="125" stopIfTrue="1"/>
  </conditionalFormatting>
  <conditionalFormatting sqref="W63">
    <cfRule type="duplicateValues" dxfId="144" priority="124" stopIfTrue="1"/>
  </conditionalFormatting>
  <conditionalFormatting sqref="G54">
    <cfRule type="duplicateValues" dxfId="143" priority="123" stopIfTrue="1"/>
  </conditionalFormatting>
  <conditionalFormatting sqref="W67">
    <cfRule type="duplicateValues" dxfId="142" priority="122" stopIfTrue="1"/>
  </conditionalFormatting>
  <conditionalFormatting sqref="K91">
    <cfRule type="duplicateValues" dxfId="141" priority="121" stopIfTrue="1"/>
  </conditionalFormatting>
  <conditionalFormatting sqref="K95">
    <cfRule type="duplicateValues" dxfId="140" priority="120" stopIfTrue="1"/>
  </conditionalFormatting>
  <conditionalFormatting sqref="K99">
    <cfRule type="duplicateValues" dxfId="139" priority="119" stopIfTrue="1"/>
  </conditionalFormatting>
  <conditionalFormatting sqref="S83">
    <cfRule type="duplicateValues" dxfId="138" priority="118" stopIfTrue="1"/>
  </conditionalFormatting>
  <conditionalFormatting sqref="S91">
    <cfRule type="duplicateValues" dxfId="137" priority="117" stopIfTrue="1"/>
  </conditionalFormatting>
  <conditionalFormatting sqref="S95">
    <cfRule type="duplicateValues" dxfId="136" priority="116" stopIfTrue="1"/>
  </conditionalFormatting>
  <conditionalFormatting sqref="S99">
    <cfRule type="duplicateValues" dxfId="135" priority="115" stopIfTrue="1"/>
  </conditionalFormatting>
  <conditionalFormatting sqref="W49">
    <cfRule type="duplicateValues" dxfId="134" priority="114" stopIfTrue="1"/>
  </conditionalFormatting>
  <conditionalFormatting sqref="W53">
    <cfRule type="duplicateValues" dxfId="133" priority="113" stopIfTrue="1"/>
  </conditionalFormatting>
  <conditionalFormatting sqref="X9:AA9">
    <cfRule type="expression" dxfId="132" priority="152" stopIfTrue="1">
      <formula>AND($C9:Z104,AD9:AD104,"T04")</formula>
    </cfRule>
  </conditionalFormatting>
  <conditionalFormatting sqref="X73:AA73 X69:AA69">
    <cfRule type="expression" dxfId="131" priority="153" stopIfTrue="1">
      <formula>AND($C69:Z148,AD69:AD148,"T04")</formula>
    </cfRule>
  </conditionalFormatting>
  <conditionalFormatting sqref="X81:AA81 X85:AA85 X89:AA89 X97:AA97 X93:AA93 L91:O91 L99:O99 T95:W95">
    <cfRule type="expression" dxfId="130" priority="154" stopIfTrue="1">
      <formula>AND($C81:N148,R81:R148,"T04")</formula>
    </cfRule>
  </conditionalFormatting>
  <conditionalFormatting sqref="U73:W73">
    <cfRule type="expression" dxfId="129" priority="155" stopIfTrue="1">
      <formula>AND($C73:W132,AA73:AA132,"T04")</formula>
    </cfRule>
  </conditionalFormatting>
  <conditionalFormatting sqref="G55">
    <cfRule type="duplicateValues" dxfId="128" priority="112" stopIfTrue="1"/>
  </conditionalFormatting>
  <conditionalFormatting sqref="K51">
    <cfRule type="duplicateValues" dxfId="127" priority="111" stopIfTrue="1"/>
  </conditionalFormatting>
  <conditionalFormatting sqref="S55">
    <cfRule type="duplicateValues" dxfId="126" priority="110" stopIfTrue="1"/>
  </conditionalFormatting>
  <conditionalFormatting sqref="S71">
    <cfRule type="duplicateValues" dxfId="125" priority="109" stopIfTrue="1"/>
  </conditionalFormatting>
  <conditionalFormatting sqref="L95:O95">
    <cfRule type="expression" dxfId="124" priority="108" stopIfTrue="1">
      <formula>AND($C95:N162,R95:R162,"T04")</formula>
    </cfRule>
  </conditionalFormatting>
  <conditionalFormatting sqref="T91:W91">
    <cfRule type="expression" dxfId="123" priority="107" stopIfTrue="1">
      <formula>AND($C91:V158,Z91:Z158,"T04")</formula>
    </cfRule>
  </conditionalFormatting>
  <conditionalFormatting sqref="T99:W99">
    <cfRule type="expression" dxfId="122" priority="106" stopIfTrue="1">
      <formula>AND($C99:V166,Z99:Z166,"T04")</formula>
    </cfRule>
  </conditionalFormatting>
  <conditionalFormatting sqref="K75">
    <cfRule type="duplicateValues" dxfId="121" priority="105" stopIfTrue="1"/>
  </conditionalFormatting>
  <conditionalFormatting sqref="O75">
    <cfRule type="duplicateValues" dxfId="120" priority="104" stopIfTrue="1"/>
  </conditionalFormatting>
  <conditionalFormatting sqref="S75">
    <cfRule type="duplicateValues" dxfId="119" priority="103" stopIfTrue="1"/>
  </conditionalFormatting>
  <conditionalFormatting sqref="S88">
    <cfRule type="duplicateValues" dxfId="118" priority="102" stopIfTrue="1"/>
  </conditionalFormatting>
  <conditionalFormatting sqref="S87">
    <cfRule type="duplicateValues" dxfId="117" priority="101" stopIfTrue="1"/>
  </conditionalFormatting>
  <conditionalFormatting sqref="G208">
    <cfRule type="duplicateValues" dxfId="116" priority="100" stopIfTrue="1"/>
  </conditionalFormatting>
  <conditionalFormatting sqref="G224">
    <cfRule type="duplicateValues" dxfId="115" priority="99" stopIfTrue="1"/>
  </conditionalFormatting>
  <conditionalFormatting sqref="S204">
    <cfRule type="duplicateValues" dxfId="114" priority="98" stopIfTrue="1"/>
  </conditionalFormatting>
  <conditionalFormatting sqref="W204">
    <cfRule type="duplicateValues" dxfId="113" priority="97" stopIfTrue="1"/>
  </conditionalFormatting>
  <conditionalFormatting sqref="G250">
    <cfRule type="duplicateValues" dxfId="112" priority="96" stopIfTrue="1"/>
  </conditionalFormatting>
  <conditionalFormatting sqref="S250">
    <cfRule type="duplicateValues" dxfId="111" priority="95" stopIfTrue="1"/>
  </conditionalFormatting>
  <conditionalFormatting sqref="W250">
    <cfRule type="duplicateValues" dxfId="110" priority="94" stopIfTrue="1"/>
  </conditionalFormatting>
  <conditionalFormatting sqref="G254">
    <cfRule type="duplicateValues" dxfId="109" priority="93" stopIfTrue="1"/>
  </conditionalFormatting>
  <conditionalFormatting sqref="W254">
    <cfRule type="duplicateValues" dxfId="108" priority="92" stopIfTrue="1"/>
  </conditionalFormatting>
  <conditionalFormatting sqref="G230">
    <cfRule type="duplicateValues" dxfId="107" priority="91" stopIfTrue="1"/>
  </conditionalFormatting>
  <conditionalFormatting sqref="K230">
    <cfRule type="duplicateValues" dxfId="106" priority="90" stopIfTrue="1"/>
  </conditionalFormatting>
  <conditionalFormatting sqref="S230">
    <cfRule type="duplicateValues" dxfId="105" priority="89" stopIfTrue="1"/>
  </conditionalFormatting>
  <conditionalFormatting sqref="W230">
    <cfRule type="duplicateValues" dxfId="104" priority="88" stopIfTrue="1"/>
  </conditionalFormatting>
  <conditionalFormatting sqref="W244 W248">
    <cfRule type="duplicateValues" dxfId="103" priority="87" stopIfTrue="1"/>
  </conditionalFormatting>
  <conditionalFormatting sqref="K232">
    <cfRule type="duplicateValues" dxfId="102" priority="86" stopIfTrue="1"/>
  </conditionalFormatting>
  <conditionalFormatting sqref="S232">
    <cfRule type="duplicateValues" dxfId="101" priority="85" stopIfTrue="1"/>
  </conditionalFormatting>
  <conditionalFormatting sqref="W232">
    <cfRule type="duplicateValues" dxfId="100" priority="84" stopIfTrue="1"/>
  </conditionalFormatting>
  <conditionalFormatting sqref="K241:K248">
    <cfRule type="duplicateValues" dxfId="99" priority="83" stopIfTrue="1"/>
  </conditionalFormatting>
  <conditionalFormatting sqref="S244 S248">
    <cfRule type="duplicateValues" dxfId="98" priority="82" stopIfTrue="1"/>
  </conditionalFormatting>
  <conditionalFormatting sqref="K208">
    <cfRule type="duplicateValues" dxfId="97" priority="81" stopIfTrue="1"/>
  </conditionalFormatting>
  <conditionalFormatting sqref="K224">
    <cfRule type="duplicateValues" dxfId="96" priority="80" stopIfTrue="1"/>
  </conditionalFormatting>
  <conditionalFormatting sqref="G244 G248">
    <cfRule type="duplicateValues" dxfId="95" priority="79" stopIfTrue="1"/>
  </conditionalFormatting>
  <conditionalFormatting sqref="O241:O248">
    <cfRule type="duplicateValues" dxfId="94" priority="78" stopIfTrue="1"/>
  </conditionalFormatting>
  <conditionalFormatting sqref="O256">
    <cfRule type="duplicateValues" dxfId="93" priority="77" stopIfTrue="1"/>
  </conditionalFormatting>
  <conditionalFormatting sqref="S254">
    <cfRule type="duplicateValues" dxfId="92" priority="76" stopIfTrue="1"/>
  </conditionalFormatting>
  <conditionalFormatting sqref="G232">
    <cfRule type="duplicateValues" dxfId="91" priority="75" stopIfTrue="1"/>
  </conditionalFormatting>
  <conditionalFormatting sqref="G256">
    <cfRule type="duplicateValues" dxfId="90" priority="74" stopIfTrue="1"/>
  </conditionalFormatting>
  <conditionalFormatting sqref="K250">
    <cfRule type="duplicateValues" dxfId="89" priority="73" stopIfTrue="1"/>
  </conditionalFormatting>
  <conditionalFormatting sqref="W255">
    <cfRule type="duplicateValues" dxfId="88" priority="72" stopIfTrue="1"/>
  </conditionalFormatting>
  <conditionalFormatting sqref="G255">
    <cfRule type="duplicateValues" dxfId="87" priority="71" stopIfTrue="1"/>
  </conditionalFormatting>
  <conditionalFormatting sqref="S249">
    <cfRule type="duplicateValues" dxfId="86" priority="70" stopIfTrue="1"/>
  </conditionalFormatting>
  <conditionalFormatting sqref="W243">
    <cfRule type="duplicateValues" dxfId="85" priority="69" stopIfTrue="1"/>
  </conditionalFormatting>
  <conditionalFormatting sqref="W239">
    <cfRule type="duplicateValues" dxfId="84" priority="68" stopIfTrue="1"/>
  </conditionalFormatting>
  <conditionalFormatting sqref="W235">
    <cfRule type="duplicateValues" dxfId="83" priority="67" stopIfTrue="1"/>
  </conditionalFormatting>
  <conditionalFormatting sqref="W249">
    <cfRule type="duplicateValues" dxfId="82" priority="66" stopIfTrue="1"/>
  </conditionalFormatting>
  <conditionalFormatting sqref="W253">
    <cfRule type="duplicateValues" dxfId="81" priority="65" stopIfTrue="1"/>
  </conditionalFormatting>
  <conditionalFormatting sqref="S243">
    <cfRule type="duplicateValues" dxfId="80" priority="64" stopIfTrue="1"/>
  </conditionalFormatting>
  <conditionalFormatting sqref="G243">
    <cfRule type="duplicateValues" dxfId="79" priority="63" stopIfTrue="1"/>
  </conditionalFormatting>
  <conditionalFormatting sqref="W247">
    <cfRule type="duplicateValues" dxfId="78" priority="62" stopIfTrue="1"/>
  </conditionalFormatting>
  <conditionalFormatting sqref="S247">
    <cfRule type="duplicateValues" dxfId="77" priority="61" stopIfTrue="1"/>
  </conditionalFormatting>
  <conditionalFormatting sqref="G247">
    <cfRule type="duplicateValues" dxfId="76" priority="60" stopIfTrue="1"/>
  </conditionalFormatting>
  <conditionalFormatting sqref="K249">
    <cfRule type="duplicateValues" dxfId="75" priority="59" stopIfTrue="1"/>
  </conditionalFormatting>
  <conditionalFormatting sqref="G251">
    <cfRule type="duplicateValues" dxfId="74" priority="58" stopIfTrue="1"/>
  </conditionalFormatting>
  <conditionalFormatting sqref="G249">
    <cfRule type="duplicateValues" dxfId="73" priority="57" stopIfTrue="1"/>
  </conditionalFormatting>
  <conditionalFormatting sqref="K251">
    <cfRule type="duplicateValues" dxfId="72" priority="56" stopIfTrue="1"/>
  </conditionalFormatting>
  <conditionalFormatting sqref="W233">
    <cfRule type="duplicateValues" dxfId="71" priority="55" stopIfTrue="1"/>
  </conditionalFormatting>
  <conditionalFormatting sqref="W237">
    <cfRule type="duplicateValues" dxfId="70" priority="54" stopIfTrue="1"/>
  </conditionalFormatting>
  <conditionalFormatting sqref="W242">
    <cfRule type="duplicateValues" dxfId="69" priority="53" stopIfTrue="1"/>
  </conditionalFormatting>
  <conditionalFormatting sqref="S242">
    <cfRule type="duplicateValues" dxfId="68" priority="52" stopIfTrue="1"/>
  </conditionalFormatting>
  <conditionalFormatting sqref="G242">
    <cfRule type="duplicateValues" dxfId="67" priority="51" stopIfTrue="1"/>
  </conditionalFormatting>
  <conditionalFormatting sqref="W241">
    <cfRule type="duplicateValues" dxfId="66" priority="50" stopIfTrue="1"/>
  </conditionalFormatting>
  <conditionalFormatting sqref="S241">
    <cfRule type="duplicateValues" dxfId="65" priority="49" stopIfTrue="1"/>
  </conditionalFormatting>
  <conditionalFormatting sqref="G241">
    <cfRule type="duplicateValues" dxfId="64" priority="48" stopIfTrue="1"/>
  </conditionalFormatting>
  <conditionalFormatting sqref="W246">
    <cfRule type="duplicateValues" dxfId="63" priority="47" stopIfTrue="1"/>
  </conditionalFormatting>
  <conditionalFormatting sqref="S246">
    <cfRule type="duplicateValues" dxfId="62" priority="46" stopIfTrue="1"/>
  </conditionalFormatting>
  <conditionalFormatting sqref="G246">
    <cfRule type="duplicateValues" dxfId="61" priority="45" stopIfTrue="1"/>
  </conditionalFormatting>
  <conditionalFormatting sqref="W245">
    <cfRule type="duplicateValues" dxfId="60" priority="44" stopIfTrue="1"/>
  </conditionalFormatting>
  <conditionalFormatting sqref="S245">
    <cfRule type="duplicateValues" dxfId="59" priority="43" stopIfTrue="1"/>
  </conditionalFormatting>
  <conditionalFormatting sqref="G245">
    <cfRule type="duplicateValues" dxfId="58" priority="42" stopIfTrue="1"/>
  </conditionalFormatting>
  <conditionalFormatting sqref="O251">
    <cfRule type="duplicateValues" dxfId="57" priority="41" stopIfTrue="1"/>
  </conditionalFormatting>
  <conditionalFormatting sqref="S251">
    <cfRule type="duplicateValues" dxfId="56" priority="40" stopIfTrue="1"/>
  </conditionalFormatting>
  <conditionalFormatting sqref="O249">
    <cfRule type="duplicateValues" dxfId="55" priority="39" stopIfTrue="1"/>
  </conditionalFormatting>
  <conditionalFormatting sqref="G253">
    <cfRule type="duplicateValues" dxfId="54" priority="38" stopIfTrue="1"/>
  </conditionalFormatting>
  <conditionalFormatting sqref="O253">
    <cfRule type="duplicateValues" dxfId="53" priority="37" stopIfTrue="1"/>
  </conditionalFormatting>
  <conditionalFormatting sqref="K254">
    <cfRule type="duplicateValues" dxfId="52" priority="36" stopIfTrue="1"/>
  </conditionalFormatting>
  <conditionalFormatting sqref="K253">
    <cfRule type="duplicateValues" dxfId="51" priority="35" stopIfTrue="1"/>
  </conditionalFormatting>
  <conditionalFormatting sqref="S253">
    <cfRule type="duplicateValues" dxfId="50" priority="34" stopIfTrue="1"/>
  </conditionalFormatting>
  <conditionalFormatting sqref="K255">
    <cfRule type="duplicateValues" dxfId="49" priority="33" stopIfTrue="1"/>
  </conditionalFormatting>
  <conditionalFormatting sqref="O255">
    <cfRule type="duplicateValues" dxfId="48" priority="32" stopIfTrue="1"/>
  </conditionalFormatting>
  <conditionalFormatting sqref="S255">
    <cfRule type="duplicateValues" dxfId="47" priority="31" stopIfTrue="1"/>
  </conditionalFormatting>
  <conditionalFormatting sqref="D287:G287 D285:AE285">
    <cfRule type="expression" dxfId="46" priority="30" stopIfTrue="1">
      <formula>AND($C285:F348,J285:J348,"T04")</formula>
    </cfRule>
  </conditionalFormatting>
  <conditionalFormatting sqref="E289:G289">
    <cfRule type="expression" dxfId="45" priority="29" stopIfTrue="1">
      <formula>AND($C289:G360,K289:K360,"T04")</formula>
    </cfRule>
  </conditionalFormatting>
  <conditionalFormatting sqref="L289:O289">
    <cfRule type="expression" dxfId="44" priority="28" stopIfTrue="1">
      <formula>AND($C289:N360,R289:R360,"T04")</formula>
    </cfRule>
  </conditionalFormatting>
  <conditionalFormatting sqref="D289">
    <cfRule type="expression" dxfId="43" priority="27" stopIfTrue="1">
      <formula>AND($C289:F360,J289:J360,"T04")</formula>
    </cfRule>
  </conditionalFormatting>
  <conditionalFormatting sqref="P289:AA289">
    <cfRule type="expression" dxfId="42" priority="26" stopIfTrue="1">
      <formula>AND($C289:R352,V289:V352,"T04")</formula>
    </cfRule>
  </conditionalFormatting>
  <conditionalFormatting sqref="AB289:AE289">
    <cfRule type="expression" dxfId="41" priority="25" stopIfTrue="1">
      <formula>AND($C289:AD352,AH289:AH352,"T04")</formula>
    </cfRule>
  </conditionalFormatting>
  <conditionalFormatting sqref="H289:K289">
    <cfRule type="expression" dxfId="40" priority="24" stopIfTrue="1">
      <formula>AND($C289:J352,N289:N352,"T04")</formula>
    </cfRule>
  </conditionalFormatting>
  <conditionalFormatting sqref="K429:K430">
    <cfRule type="duplicateValues" dxfId="39" priority="23" stopIfTrue="1"/>
  </conditionalFormatting>
  <conditionalFormatting sqref="J446:K446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40:O440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87">
    <cfRule type="duplicateValues" dxfId="38" priority="20" stopIfTrue="1"/>
  </conditionalFormatting>
  <conditionalFormatting sqref="O487">
    <cfRule type="duplicateValues" dxfId="37" priority="19" stopIfTrue="1"/>
  </conditionalFormatting>
  <conditionalFormatting sqref="H598:K598">
    <cfRule type="expression" dxfId="36" priority="18" stopIfTrue="1">
      <formula>AND($C598:J657,N598:N657,"T04")</formula>
    </cfRule>
  </conditionalFormatting>
  <conditionalFormatting sqref="D598:G598">
    <cfRule type="expression" dxfId="35" priority="17" stopIfTrue="1">
      <formula>AND($C598:F657,J598:J657,"T04")</formula>
    </cfRule>
  </conditionalFormatting>
  <conditionalFormatting sqref="D600:G600">
    <cfRule type="expression" dxfId="34" priority="16" stopIfTrue="1">
      <formula>AND($C600:F659,J600:J659,"T04")</formula>
    </cfRule>
  </conditionalFormatting>
  <conditionalFormatting sqref="H600:AA600">
    <cfRule type="expression" dxfId="33" priority="15" stopIfTrue="1">
      <formula>AND($C600:J659,N600:N659,"T04")</formula>
    </cfRule>
  </conditionalFormatting>
  <conditionalFormatting sqref="AB600:AE600">
    <cfRule type="expression" dxfId="32" priority="14" stopIfTrue="1">
      <formula>AND($C600:AD659,AH600:AH659,"T04")</formula>
    </cfRule>
  </conditionalFormatting>
  <conditionalFormatting sqref="G597">
    <cfRule type="duplicateValues" dxfId="31" priority="13" stopIfTrue="1"/>
  </conditionalFormatting>
  <conditionalFormatting sqref="K597">
    <cfRule type="duplicateValues" dxfId="30" priority="12" stopIfTrue="1"/>
  </conditionalFormatting>
  <conditionalFormatting sqref="S597">
    <cfRule type="duplicateValues" dxfId="29" priority="11" stopIfTrue="1"/>
  </conditionalFormatting>
  <conditionalFormatting sqref="W597">
    <cfRule type="duplicateValues" dxfId="28" priority="10" stopIfTrue="1"/>
  </conditionalFormatting>
  <conditionalFormatting sqref="O588">
    <cfRule type="duplicateValues" dxfId="27" priority="9" stopIfTrue="1"/>
  </conditionalFormatting>
  <conditionalFormatting sqref="AE585">
    <cfRule type="duplicateValues" dxfId="26" priority="8" stopIfTrue="1"/>
  </conditionalFormatting>
  <conditionalFormatting sqref="S588">
    <cfRule type="duplicateValues" dxfId="25" priority="7" stopIfTrue="1"/>
  </conditionalFormatting>
  <conditionalFormatting sqref="G570 K570 O570 S570 W570">
    <cfRule type="duplicateValues" dxfId="24" priority="6" stopIfTrue="1"/>
  </conditionalFormatting>
  <conditionalFormatting sqref="G588">
    <cfRule type="duplicateValues" dxfId="23" priority="5" stopIfTrue="1"/>
  </conditionalFormatting>
  <conditionalFormatting sqref="AE587">
    <cfRule type="duplicateValues" dxfId="22" priority="4" stopIfTrue="1"/>
  </conditionalFormatting>
  <conditionalFormatting sqref="AA588">
    <cfRule type="duplicateValues" dxfId="21" priority="3" stopIfTrue="1"/>
  </conditionalFormatting>
  <conditionalFormatting sqref="G581:G584 K581:K584 O581:O584 S581:S584 W581:W584">
    <cfRule type="duplicateValues" dxfId="20" priority="2" stopIfTrue="1"/>
  </conditionalFormatting>
  <conditionalFormatting sqref="M620:O6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7249</v>
      </c>
      <c r="C1" t="s">
        <v>29</v>
      </c>
    </row>
    <row r="2" spans="1:3" x14ac:dyDescent="0.2">
      <c r="A2" s="51" t="s">
        <v>827</v>
      </c>
      <c r="B2" s="15" t="s">
        <v>7229</v>
      </c>
      <c r="C2">
        <v>6</v>
      </c>
    </row>
    <row r="3" spans="1:3" x14ac:dyDescent="0.2">
      <c r="A3" s="51" t="s">
        <v>828</v>
      </c>
      <c r="B3" s="15" t="s">
        <v>7229</v>
      </c>
      <c r="C3">
        <f>VLOOKUP(A3,'[4]tháng 12 (2)'!$D$9:$O$240,12)</f>
        <v>11</v>
      </c>
    </row>
    <row r="4" spans="1:3" x14ac:dyDescent="0.2">
      <c r="A4" s="51" t="s">
        <v>4613</v>
      </c>
      <c r="B4" s="15" t="s">
        <v>6548</v>
      </c>
      <c r="C4">
        <f>VLOOKUP(A4,'[4]tháng 12 (2)'!$D$9:$O$240,12)</f>
        <v>34</v>
      </c>
    </row>
    <row r="5" spans="1:3" x14ac:dyDescent="0.2">
      <c r="A5" s="51" t="s">
        <v>4614</v>
      </c>
      <c r="B5" s="15" t="s">
        <v>6552</v>
      </c>
      <c r="C5">
        <f>VLOOKUP(A5,'[4]tháng 12 (2)'!$D$9:$O$240,12)</f>
        <v>34</v>
      </c>
    </row>
    <row r="6" spans="1:3" x14ac:dyDescent="0.2">
      <c r="A6" s="51" t="s">
        <v>7250</v>
      </c>
      <c r="B6" s="15" t="s">
        <v>6556</v>
      </c>
      <c r="C6">
        <f>VLOOKUP(A6,'[4]tháng 12 (2)'!$D$9:$O$240,12)</f>
        <v>11</v>
      </c>
    </row>
    <row r="7" spans="1:3" x14ac:dyDescent="0.2">
      <c r="A7" s="51" t="s">
        <v>6589</v>
      </c>
      <c r="B7" s="15" t="s">
        <v>6548</v>
      </c>
      <c r="C7">
        <f>VLOOKUP(A7,'[4]tháng 12 (2)'!$D$9:$O$240,12)</f>
        <v>24</v>
      </c>
    </row>
    <row r="8" spans="1:3" x14ac:dyDescent="0.2">
      <c r="A8" s="51" t="s">
        <v>7251</v>
      </c>
      <c r="B8" s="15" t="s">
        <v>7000</v>
      </c>
      <c r="C8">
        <f>VLOOKUP(A8,'[4]tháng 12 (2)'!$D$9:$O$240,12)</f>
        <v>35</v>
      </c>
    </row>
    <row r="9" spans="1:3" x14ac:dyDescent="0.2">
      <c r="A9" s="51" t="s">
        <v>7252</v>
      </c>
      <c r="B9" s="15" t="s">
        <v>6530</v>
      </c>
      <c r="C9">
        <f>VLOOKUP(A9,'[4]tháng 12 (2)'!$D$9:$O$240,12)</f>
        <v>34</v>
      </c>
    </row>
    <row r="10" spans="1:3" x14ac:dyDescent="0.2">
      <c r="A10" s="51" t="s">
        <v>7253</v>
      </c>
      <c r="B10" s="15" t="s">
        <v>4580</v>
      </c>
      <c r="C10">
        <f>VLOOKUP(A10,'[4]tháng 12 (2)'!$D$9:$O$240,12)</f>
        <v>24</v>
      </c>
    </row>
    <row r="11" spans="1:3" x14ac:dyDescent="0.2">
      <c r="A11" s="51" t="s">
        <v>4615</v>
      </c>
      <c r="B11" s="15" t="s">
        <v>6551</v>
      </c>
      <c r="C11">
        <f>VLOOKUP(A11,'[4]tháng 12 (2)'!$D$9:$O$240,12)</f>
        <v>34</v>
      </c>
    </row>
    <row r="12" spans="1:3" x14ac:dyDescent="0.2">
      <c r="A12" s="51" t="s">
        <v>4616</v>
      </c>
      <c r="B12" s="15" t="s">
        <v>6578</v>
      </c>
      <c r="C12">
        <f>VLOOKUP(A12,'[4]tháng 12 (2)'!$D$9:$O$240,12)</f>
        <v>34</v>
      </c>
    </row>
    <row r="13" spans="1:3" x14ac:dyDescent="0.2">
      <c r="A13" s="51" t="s">
        <v>5645</v>
      </c>
      <c r="B13" s="15" t="s">
        <v>6555</v>
      </c>
      <c r="C13">
        <f>VLOOKUP(A13,'[4]tháng 12 (2)'!$D$9:$O$240,12)</f>
        <v>11</v>
      </c>
    </row>
    <row r="14" spans="1:3" x14ac:dyDescent="0.2">
      <c r="A14" s="51" t="s">
        <v>6561</v>
      </c>
      <c r="B14" s="15" t="s">
        <v>6525</v>
      </c>
      <c r="C14">
        <f>VLOOKUP(A14,'[4]tháng 12 (2)'!$D$9:$O$240,12)</f>
        <v>34</v>
      </c>
    </row>
    <row r="15" spans="1:3" x14ac:dyDescent="0.2">
      <c r="A15" s="51" t="s">
        <v>7254</v>
      </c>
      <c r="B15" s="15" t="s">
        <v>4584</v>
      </c>
      <c r="C15">
        <f>VLOOKUP(A15,'[4]tháng 12 (2)'!$D$9:$O$240,12)</f>
        <v>34</v>
      </c>
    </row>
    <row r="16" spans="1:3" x14ac:dyDescent="0.2">
      <c r="A16" s="51" t="s">
        <v>7255</v>
      </c>
      <c r="B16" s="15" t="s">
        <v>6545</v>
      </c>
      <c r="C16">
        <f>VLOOKUP(A16,'[4]tháng 12 (2)'!$D$9:$O$240,12)</f>
        <v>11</v>
      </c>
    </row>
    <row r="17" spans="1:3" x14ac:dyDescent="0.2">
      <c r="A17" s="51" t="s">
        <v>6595</v>
      </c>
      <c r="B17" s="15" t="s">
        <v>6547</v>
      </c>
      <c r="C17">
        <f>VLOOKUP(A17,'[4]tháng 12 (2)'!$D$9:$O$240,12)</f>
        <v>11</v>
      </c>
    </row>
    <row r="18" spans="1:3" x14ac:dyDescent="0.2">
      <c r="A18" s="51" t="s">
        <v>5467</v>
      </c>
      <c r="B18" s="15" t="s">
        <v>7000</v>
      </c>
      <c r="C18">
        <f>VLOOKUP(A18,'[4]tháng 12 (2)'!$D$9:$O$240,12)</f>
        <v>5</v>
      </c>
    </row>
    <row r="19" spans="1:3" x14ac:dyDescent="0.2">
      <c r="A19" s="51" t="s">
        <v>6573</v>
      </c>
      <c r="B19" s="15" t="s">
        <v>4583</v>
      </c>
      <c r="C19">
        <f>VLOOKUP(A19,'[4]tháng 12 (2)'!$D$9:$O$240,12)</f>
        <v>34</v>
      </c>
    </row>
    <row r="20" spans="1:3" x14ac:dyDescent="0.2">
      <c r="A20" s="51" t="s">
        <v>6574</v>
      </c>
      <c r="B20" s="15" t="s">
        <v>4583</v>
      </c>
      <c r="C20">
        <f>VLOOKUP(A20,'[4]tháng 12 (2)'!$D$9:$O$240,12)</f>
        <v>6</v>
      </c>
    </row>
    <row r="21" spans="1:3" x14ac:dyDescent="0.2">
      <c r="A21" s="51" t="s">
        <v>7004</v>
      </c>
      <c r="B21" s="15" t="s">
        <v>6528</v>
      </c>
      <c r="C21">
        <f>VLOOKUP(A21,'[4]tháng 12 (2)'!$D$9:$O$240,12)</f>
        <v>11</v>
      </c>
    </row>
    <row r="22" spans="1:3" x14ac:dyDescent="0.2">
      <c r="A22" s="51" t="s">
        <v>5468</v>
      </c>
      <c r="B22" s="15" t="s">
        <v>7001</v>
      </c>
      <c r="C22">
        <v>13</v>
      </c>
    </row>
    <row r="23" spans="1:3" x14ac:dyDescent="0.2">
      <c r="A23" s="51" t="s">
        <v>5469</v>
      </c>
      <c r="B23" s="15" t="s">
        <v>6552</v>
      </c>
      <c r="C23">
        <f>VLOOKUP(A23,'[4]tháng 12 (2)'!$D$9:$O$240,12)</f>
        <v>24</v>
      </c>
    </row>
    <row r="24" spans="1:3" x14ac:dyDescent="0.2">
      <c r="A24" s="51" t="s">
        <v>7105</v>
      </c>
      <c r="B24" s="15" t="s">
        <v>4583</v>
      </c>
      <c r="C24">
        <v>11</v>
      </c>
    </row>
    <row r="25" spans="1:3" x14ac:dyDescent="0.2">
      <c r="A25" s="51" t="s">
        <v>7106</v>
      </c>
      <c r="B25" s="15" t="s">
        <v>4583</v>
      </c>
      <c r="C25">
        <f>VLOOKUP(A25,'[4]tháng 12 (2)'!$D$9:$O$240,12)</f>
        <v>24</v>
      </c>
    </row>
    <row r="26" spans="1:3" x14ac:dyDescent="0.2">
      <c r="A26" s="51" t="s">
        <v>6581</v>
      </c>
      <c r="B26" s="15" t="s">
        <v>6530</v>
      </c>
      <c r="C26">
        <f>VLOOKUP(A26,'[4]tháng 12 (2)'!$D$9:$O$240,12)</f>
        <v>18</v>
      </c>
    </row>
    <row r="27" spans="1:3" x14ac:dyDescent="0.2">
      <c r="A27" s="51" t="s">
        <v>843</v>
      </c>
      <c r="B27" s="15" t="s">
        <v>7111</v>
      </c>
      <c r="C27">
        <f>VLOOKUP(A27,'[4]tháng 12 (2)'!$D$9:$O$240,12)</f>
        <v>4</v>
      </c>
    </row>
    <row r="28" spans="1:3" x14ac:dyDescent="0.2">
      <c r="A28" s="51" t="s">
        <v>5647</v>
      </c>
      <c r="B28" s="15" t="s">
        <v>7118</v>
      </c>
      <c r="C28">
        <f>VLOOKUP(A28,'[4]tháng 12 (2)'!$D$9:$O$240,12)</f>
        <v>7</v>
      </c>
    </row>
    <row r="29" spans="1:3" x14ac:dyDescent="0.2">
      <c r="A29" s="51" t="s">
        <v>6576</v>
      </c>
      <c r="B29" s="15" t="s">
        <v>7102</v>
      </c>
      <c r="C29">
        <f>VLOOKUP(A29,'[4]tháng 12 (2)'!$D$9:$O$240,12)</f>
        <v>34</v>
      </c>
    </row>
    <row r="30" spans="1:3" x14ac:dyDescent="0.2">
      <c r="A30" s="51" t="s">
        <v>5470</v>
      </c>
      <c r="B30" s="15" t="s">
        <v>6556</v>
      </c>
      <c r="C30">
        <v>13</v>
      </c>
    </row>
    <row r="31" spans="1:3" x14ac:dyDescent="0.2">
      <c r="A31" s="51" t="s">
        <v>6579</v>
      </c>
      <c r="B31" s="15" t="s">
        <v>6530</v>
      </c>
      <c r="C31">
        <v>13</v>
      </c>
    </row>
    <row r="32" spans="1:3" x14ac:dyDescent="0.2">
      <c r="A32" s="51" t="s">
        <v>5609</v>
      </c>
      <c r="B32" s="15" t="s">
        <v>6567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40625" defaultRowHeight="12.75" x14ac:dyDescent="0.2"/>
  <cols>
    <col min="1" max="1" width="9.140625" style="242"/>
    <col min="2" max="2" width="5.140625" style="242" customWidth="1"/>
    <col min="3" max="3" width="12.140625" style="242" customWidth="1"/>
    <col min="4" max="9" width="2.7109375" style="243" customWidth="1"/>
    <col min="10" max="26" width="2.7109375" style="242" customWidth="1"/>
    <col min="27" max="29" width="4.85546875" style="242" customWidth="1"/>
    <col min="30" max="34" width="2.7109375" style="242" customWidth="1"/>
    <col min="35" max="40" width="3.28515625" style="242" customWidth="1"/>
    <col min="41" max="41" width="3.28515625" style="249" customWidth="1"/>
    <col min="42" max="42" width="3.28515625" style="242" customWidth="1"/>
    <col min="43" max="43" width="3.28515625" style="249" customWidth="1"/>
    <col min="44" max="46" width="3.7109375" style="242" customWidth="1"/>
    <col min="47" max="49" width="3.5703125" style="242" customWidth="1"/>
    <col min="50" max="16384" width="9.140625" style="242"/>
  </cols>
  <sheetData>
    <row r="5" spans="2:50" ht="24.75" customHeight="1" x14ac:dyDescent="0.25">
      <c r="D5" s="243">
        <v>1</v>
      </c>
      <c r="E5" s="243">
        <v>2</v>
      </c>
      <c r="F5" s="243">
        <v>3</v>
      </c>
      <c r="G5" s="243">
        <v>4</v>
      </c>
      <c r="H5" s="243">
        <v>5</v>
      </c>
      <c r="I5" s="243">
        <v>6</v>
      </c>
      <c r="J5" s="243">
        <v>7</v>
      </c>
      <c r="K5" s="243">
        <v>8</v>
      </c>
      <c r="L5" s="243">
        <v>9</v>
      </c>
      <c r="M5" s="243">
        <v>10</v>
      </c>
      <c r="N5" s="243">
        <v>11</v>
      </c>
      <c r="O5" s="243">
        <v>12</v>
      </c>
      <c r="P5" s="242">
        <v>13</v>
      </c>
      <c r="Q5" s="243">
        <v>14</v>
      </c>
      <c r="R5" s="243">
        <v>15</v>
      </c>
      <c r="S5" s="243">
        <v>16</v>
      </c>
      <c r="T5" s="243">
        <v>17</v>
      </c>
      <c r="U5" s="243">
        <v>18</v>
      </c>
      <c r="V5" s="243">
        <v>19</v>
      </c>
      <c r="W5" s="243">
        <v>20</v>
      </c>
      <c r="X5" s="243">
        <v>21</v>
      </c>
      <c r="Y5" s="243">
        <v>22</v>
      </c>
      <c r="Z5" s="243">
        <v>23</v>
      </c>
      <c r="AA5" s="244">
        <v>24</v>
      </c>
      <c r="AB5" s="244">
        <v>25</v>
      </c>
      <c r="AC5" s="244">
        <v>26</v>
      </c>
      <c r="AD5" s="243">
        <v>27</v>
      </c>
      <c r="AE5" s="243">
        <v>28</v>
      </c>
      <c r="AF5" s="243">
        <v>29</v>
      </c>
      <c r="AG5" s="243">
        <v>30</v>
      </c>
      <c r="AH5" s="243">
        <v>31</v>
      </c>
      <c r="AI5" s="243">
        <v>32</v>
      </c>
      <c r="AJ5" s="243">
        <v>33</v>
      </c>
      <c r="AK5" s="243">
        <v>34</v>
      </c>
      <c r="AL5" s="243">
        <v>35</v>
      </c>
      <c r="AM5" s="243">
        <v>36</v>
      </c>
      <c r="AN5" s="243">
        <v>37</v>
      </c>
      <c r="AO5" s="245">
        <v>38</v>
      </c>
      <c r="AP5" s="243">
        <v>39</v>
      </c>
      <c r="AQ5" s="245">
        <v>40</v>
      </c>
      <c r="AR5" s="243">
        <v>41</v>
      </c>
      <c r="AS5" s="243">
        <v>42</v>
      </c>
      <c r="AT5" s="243">
        <v>43</v>
      </c>
      <c r="AU5" s="243">
        <v>44</v>
      </c>
      <c r="AV5" s="243">
        <v>45</v>
      </c>
      <c r="AW5" s="243">
        <v>46</v>
      </c>
      <c r="AX5" s="242">
        <v>47</v>
      </c>
    </row>
    <row r="6" spans="2:50" x14ac:dyDescent="0.2">
      <c r="B6" s="105">
        <v>1</v>
      </c>
      <c r="C6" s="51" t="s">
        <v>8408</v>
      </c>
      <c r="D6" s="246"/>
      <c r="E6" s="246"/>
      <c r="F6" s="246"/>
      <c r="G6" s="246"/>
      <c r="H6" s="246"/>
      <c r="I6" s="246"/>
      <c r="J6" s="247"/>
      <c r="K6" s="247"/>
      <c r="L6" s="247"/>
      <c r="M6" s="247"/>
      <c r="N6" s="247"/>
      <c r="O6" s="247"/>
      <c r="P6" s="735" t="s">
        <v>826</v>
      </c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8"/>
      <c r="AP6" s="247"/>
      <c r="AQ6" s="248"/>
      <c r="AR6" s="247"/>
      <c r="AS6" s="247"/>
      <c r="AT6" s="247"/>
      <c r="AU6" s="247"/>
      <c r="AV6" s="247"/>
      <c r="AW6" s="247"/>
    </row>
    <row r="7" spans="2:50" x14ac:dyDescent="0.2">
      <c r="B7" s="105">
        <v>2</v>
      </c>
      <c r="C7" s="51" t="s">
        <v>8409</v>
      </c>
      <c r="D7" s="246"/>
      <c r="E7" s="246"/>
      <c r="F7" s="246"/>
      <c r="G7" s="246"/>
      <c r="H7" s="246"/>
      <c r="I7" s="246"/>
      <c r="J7" s="247"/>
      <c r="K7" s="247"/>
      <c r="L7" s="247"/>
      <c r="M7" s="247"/>
      <c r="N7" s="247"/>
      <c r="O7" s="247"/>
      <c r="P7" s="735" t="s">
        <v>826</v>
      </c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8"/>
      <c r="AP7" s="248"/>
      <c r="AR7" s="247"/>
      <c r="AS7" s="247"/>
      <c r="AT7" s="247"/>
      <c r="AU7" s="247"/>
      <c r="AV7" s="247"/>
      <c r="AW7" s="247"/>
    </row>
    <row r="8" spans="2:50" x14ac:dyDescent="0.2">
      <c r="B8" s="105">
        <v>3</v>
      </c>
      <c r="C8" s="51" t="s">
        <v>5652</v>
      </c>
      <c r="D8" s="246"/>
      <c r="E8" s="246"/>
      <c r="F8" s="246"/>
      <c r="G8" s="246"/>
      <c r="H8" s="246"/>
      <c r="I8" s="246"/>
      <c r="J8" s="247"/>
      <c r="K8" s="247"/>
      <c r="L8" s="247"/>
      <c r="M8" s="247"/>
      <c r="N8" s="247"/>
      <c r="O8" s="247"/>
      <c r="P8" s="735" t="s">
        <v>826</v>
      </c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8"/>
      <c r="AP8" s="248"/>
      <c r="AR8" s="247"/>
      <c r="AS8" s="247"/>
      <c r="AT8" s="247"/>
      <c r="AU8" s="247"/>
      <c r="AV8" s="247"/>
      <c r="AW8" s="247"/>
    </row>
    <row r="9" spans="2:50" x14ac:dyDescent="0.2">
      <c r="B9" s="105">
        <v>4</v>
      </c>
      <c r="C9" s="51"/>
      <c r="D9" s="246"/>
      <c r="E9" s="246"/>
      <c r="F9" s="246"/>
      <c r="G9" s="246"/>
      <c r="H9" s="246"/>
      <c r="I9" s="246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8"/>
      <c r="AP9" s="247"/>
      <c r="AQ9" s="248"/>
      <c r="AR9" s="247"/>
      <c r="AS9" s="247"/>
      <c r="AT9" s="247"/>
      <c r="AU9" s="247"/>
      <c r="AV9" s="247"/>
      <c r="AW9" s="247"/>
    </row>
    <row r="10" spans="2:50" x14ac:dyDescent="0.2">
      <c r="B10" s="105">
        <v>5</v>
      </c>
      <c r="C10" s="51"/>
      <c r="D10" s="246"/>
      <c r="E10" s="246"/>
      <c r="F10" s="246"/>
      <c r="G10" s="246"/>
      <c r="H10" s="246"/>
      <c r="I10" s="246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8"/>
      <c r="AP10" s="247"/>
      <c r="AQ10" s="248"/>
      <c r="AR10" s="247"/>
      <c r="AS10" s="247"/>
      <c r="AT10" s="247"/>
      <c r="AU10" s="247"/>
      <c r="AV10" s="247"/>
      <c r="AW10" s="247"/>
    </row>
    <row r="11" spans="2:50" x14ac:dyDescent="0.2">
      <c r="B11" s="105">
        <v>6</v>
      </c>
      <c r="C11" s="51"/>
      <c r="D11" s="246" t="s">
        <v>826</v>
      </c>
      <c r="E11" s="246"/>
      <c r="F11" s="246"/>
      <c r="G11" s="246"/>
      <c r="H11" s="246"/>
      <c r="I11" s="246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8"/>
      <c r="AP11" s="247"/>
      <c r="AQ11" s="248"/>
      <c r="AR11" s="247"/>
      <c r="AS11" s="247"/>
      <c r="AT11" s="247"/>
      <c r="AU11" s="247"/>
      <c r="AV11" s="247"/>
      <c r="AW11" s="247"/>
    </row>
    <row r="12" spans="2:50" x14ac:dyDescent="0.2">
      <c r="B12" s="105">
        <v>7</v>
      </c>
      <c r="C12" s="51"/>
      <c r="D12" s="246" t="s">
        <v>826</v>
      </c>
      <c r="E12" s="246"/>
      <c r="F12" s="246"/>
      <c r="G12" s="246"/>
      <c r="H12" s="246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8"/>
      <c r="AP12" s="247"/>
      <c r="AQ12" s="248"/>
      <c r="AR12" s="247"/>
      <c r="AS12" s="247"/>
      <c r="AT12" s="247"/>
      <c r="AU12" s="247"/>
      <c r="AV12" s="247"/>
      <c r="AW12" s="247"/>
    </row>
    <row r="13" spans="2:50" x14ac:dyDescent="0.2">
      <c r="B13" s="105">
        <v>8</v>
      </c>
      <c r="C13" s="51"/>
      <c r="D13" s="246" t="s">
        <v>826</v>
      </c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8"/>
      <c r="AP13" s="247"/>
      <c r="AQ13" s="248"/>
      <c r="AR13" s="247"/>
      <c r="AS13" s="247"/>
      <c r="AT13" s="247"/>
      <c r="AU13" s="247"/>
      <c r="AV13" s="247"/>
      <c r="AW13" s="247"/>
    </row>
    <row r="14" spans="2:50" x14ac:dyDescent="0.2">
      <c r="B14" s="105">
        <v>9</v>
      </c>
      <c r="C14" s="51"/>
      <c r="D14" s="246" t="s">
        <v>826</v>
      </c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8"/>
      <c r="AP14" s="247"/>
      <c r="AQ14" s="248"/>
      <c r="AR14" s="247"/>
      <c r="AS14" s="247"/>
      <c r="AT14" s="247"/>
      <c r="AU14" s="247"/>
      <c r="AV14" s="247"/>
      <c r="AW14" s="247"/>
    </row>
    <row r="15" spans="2:50" x14ac:dyDescent="0.2">
      <c r="B15" s="105">
        <v>10</v>
      </c>
      <c r="C15" s="51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/>
      <c r="AP15" s="247"/>
      <c r="AQ15" s="248"/>
      <c r="AR15" s="247"/>
      <c r="AS15" s="247"/>
      <c r="AT15" s="247"/>
      <c r="AU15" s="247"/>
      <c r="AV15" s="247"/>
      <c r="AW15" s="247"/>
    </row>
    <row r="16" spans="2:50" x14ac:dyDescent="0.2">
      <c r="B16" s="105">
        <v>11</v>
      </c>
      <c r="C16" s="51"/>
      <c r="D16" s="246"/>
      <c r="E16" s="246"/>
      <c r="F16" s="246"/>
      <c r="G16" s="246"/>
      <c r="H16" s="246"/>
      <c r="I16" s="246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/>
      <c r="AP16" s="247"/>
      <c r="AQ16" s="248"/>
      <c r="AR16" s="247"/>
      <c r="AS16" s="247"/>
      <c r="AT16" s="247"/>
      <c r="AU16" s="247"/>
      <c r="AV16" s="247"/>
      <c r="AW16" s="247"/>
    </row>
    <row r="17" spans="2:49" x14ac:dyDescent="0.2">
      <c r="B17" s="105">
        <v>12</v>
      </c>
      <c r="C17" s="51"/>
      <c r="D17" s="246"/>
      <c r="E17" s="246"/>
      <c r="F17" s="246"/>
      <c r="G17" s="246"/>
      <c r="H17" s="246"/>
      <c r="I17" s="246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/>
      <c r="AP17" s="247"/>
      <c r="AQ17" s="248"/>
      <c r="AR17" s="247"/>
      <c r="AS17" s="247"/>
      <c r="AT17" s="247"/>
      <c r="AU17" s="247"/>
      <c r="AV17" s="247"/>
      <c r="AW17" s="247"/>
    </row>
    <row r="18" spans="2:49" x14ac:dyDescent="0.2">
      <c r="B18" s="105">
        <v>13</v>
      </c>
      <c r="C18" s="51"/>
      <c r="D18" s="246"/>
      <c r="E18" s="246"/>
      <c r="F18" s="246"/>
      <c r="G18" s="246"/>
      <c r="H18" s="246"/>
      <c r="I18" s="246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/>
      <c r="AP18" s="247"/>
      <c r="AQ18" s="248"/>
      <c r="AR18" s="247"/>
      <c r="AS18" s="247"/>
      <c r="AT18" s="247"/>
      <c r="AU18" s="247"/>
      <c r="AV18" s="247"/>
      <c r="AW18" s="247"/>
    </row>
    <row r="19" spans="2:49" x14ac:dyDescent="0.2">
      <c r="B19" s="105">
        <v>14</v>
      </c>
      <c r="C19" s="51"/>
      <c r="D19" s="246"/>
      <c r="E19" s="246"/>
      <c r="F19" s="246"/>
      <c r="G19" s="246"/>
      <c r="H19" s="246"/>
      <c r="I19" s="246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/>
      <c r="AP19" s="247"/>
      <c r="AQ19" s="248"/>
      <c r="AR19" s="247"/>
      <c r="AS19" s="247"/>
      <c r="AT19" s="247"/>
      <c r="AU19" s="247"/>
      <c r="AV19" s="247"/>
      <c r="AW19" s="247"/>
    </row>
    <row r="20" spans="2:49" x14ac:dyDescent="0.2">
      <c r="B20" s="105">
        <v>15</v>
      </c>
      <c r="C20" s="51"/>
      <c r="D20" s="246"/>
      <c r="E20" s="246"/>
      <c r="F20" s="246"/>
      <c r="G20" s="246"/>
      <c r="H20" s="246"/>
      <c r="I20" s="246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/>
      <c r="AP20" s="247"/>
      <c r="AQ20" s="248"/>
      <c r="AR20" s="247"/>
      <c r="AS20" s="247"/>
      <c r="AT20" s="247"/>
      <c r="AU20" s="247"/>
      <c r="AV20" s="247"/>
      <c r="AW20" s="247"/>
    </row>
    <row r="21" spans="2:49" x14ac:dyDescent="0.2">
      <c r="B21" s="105">
        <v>16</v>
      </c>
      <c r="C21" s="51"/>
      <c r="D21" s="246"/>
      <c r="E21" s="246"/>
      <c r="F21" s="246"/>
      <c r="G21" s="246"/>
      <c r="H21" s="246"/>
      <c r="I21" s="246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/>
      <c r="AP21" s="247"/>
      <c r="AQ21" s="248"/>
      <c r="AR21" s="247"/>
      <c r="AS21" s="247"/>
      <c r="AT21" s="247"/>
      <c r="AU21" s="247"/>
      <c r="AV21" s="247"/>
      <c r="AW21" s="247"/>
    </row>
    <row r="22" spans="2:49" x14ac:dyDescent="0.2">
      <c r="B22" s="105">
        <v>17</v>
      </c>
      <c r="C22" s="51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8"/>
      <c r="AP22" s="247"/>
      <c r="AQ22" s="248"/>
      <c r="AR22" s="247"/>
      <c r="AS22" s="247"/>
      <c r="AT22" s="247"/>
      <c r="AU22" s="247"/>
      <c r="AV22" s="247"/>
      <c r="AW22" s="247"/>
    </row>
    <row r="23" spans="2:49" x14ac:dyDescent="0.2">
      <c r="B23" s="105">
        <v>18</v>
      </c>
      <c r="C23" s="51"/>
      <c r="D23" s="246"/>
      <c r="E23" s="246"/>
      <c r="F23" s="246"/>
      <c r="G23" s="246"/>
      <c r="H23" s="246"/>
      <c r="I23" s="246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8"/>
      <c r="AP23" s="247"/>
      <c r="AQ23" s="248"/>
      <c r="AR23" s="247"/>
      <c r="AS23" s="247"/>
      <c r="AT23" s="247"/>
      <c r="AU23" s="247"/>
      <c r="AV23" s="247"/>
      <c r="AW23" s="247"/>
    </row>
    <row r="24" spans="2:49" x14ac:dyDescent="0.2">
      <c r="B24" s="105">
        <v>19</v>
      </c>
      <c r="C24" s="51"/>
      <c r="D24" s="246" t="s">
        <v>826</v>
      </c>
      <c r="E24" s="246"/>
      <c r="F24" s="246"/>
      <c r="G24" s="246"/>
      <c r="H24" s="246"/>
      <c r="I24" s="246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8"/>
      <c r="AP24" s="247"/>
      <c r="AQ24" s="248"/>
      <c r="AR24" s="247"/>
      <c r="AS24" s="247"/>
      <c r="AT24" s="247"/>
      <c r="AU24" s="247"/>
      <c r="AV24" s="247"/>
      <c r="AW24" s="247"/>
    </row>
    <row r="25" spans="2:49" x14ac:dyDescent="0.2">
      <c r="B25" s="105">
        <v>20</v>
      </c>
      <c r="C25" s="51"/>
      <c r="D25" s="246"/>
      <c r="E25" s="246"/>
      <c r="F25" s="246"/>
      <c r="G25" s="246"/>
      <c r="H25" s="246"/>
      <c r="I25" s="246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/>
      <c r="AP25" s="247"/>
      <c r="AQ25" s="248"/>
      <c r="AR25" s="247"/>
      <c r="AS25" s="247"/>
      <c r="AT25" s="247"/>
      <c r="AU25" s="247"/>
      <c r="AV25" s="247"/>
      <c r="AW25" s="247"/>
    </row>
    <row r="26" spans="2:49" x14ac:dyDescent="0.2">
      <c r="B26" s="105">
        <v>21</v>
      </c>
      <c r="C26" s="51"/>
      <c r="D26" s="246"/>
      <c r="E26" s="246"/>
      <c r="F26" s="246"/>
      <c r="G26" s="246"/>
      <c r="H26" s="246"/>
      <c r="I26" s="246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/>
      <c r="AP26" s="247"/>
      <c r="AQ26" s="248"/>
      <c r="AR26" s="247"/>
      <c r="AS26" s="247"/>
      <c r="AT26" s="247"/>
      <c r="AU26" s="247"/>
      <c r="AV26" s="247"/>
      <c r="AW26" s="247"/>
    </row>
    <row r="27" spans="2:49" x14ac:dyDescent="0.2">
      <c r="B27" s="105">
        <v>22</v>
      </c>
      <c r="C27" s="51"/>
      <c r="D27" s="246"/>
      <c r="E27" s="246"/>
      <c r="F27" s="246"/>
      <c r="G27" s="246"/>
      <c r="H27" s="246"/>
      <c r="I27" s="246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/>
      <c r="AP27" s="247"/>
      <c r="AQ27" s="248"/>
      <c r="AR27" s="247"/>
      <c r="AS27" s="247"/>
      <c r="AT27" s="247"/>
      <c r="AU27" s="247"/>
      <c r="AV27" s="247"/>
      <c r="AW27" s="247"/>
    </row>
    <row r="28" spans="2:49" x14ac:dyDescent="0.2">
      <c r="B28" s="105">
        <v>23</v>
      </c>
      <c r="C28" s="51"/>
      <c r="D28" s="246"/>
      <c r="E28" s="246"/>
      <c r="F28" s="246"/>
      <c r="G28" s="246"/>
      <c r="H28" s="246"/>
      <c r="I28" s="246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/>
      <c r="AP28" s="247"/>
      <c r="AQ28" s="248"/>
      <c r="AR28" s="247"/>
      <c r="AS28" s="247"/>
      <c r="AT28" s="247"/>
      <c r="AU28" s="247"/>
      <c r="AV28" s="247"/>
      <c r="AW28" s="247"/>
    </row>
    <row r="29" spans="2:49" x14ac:dyDescent="0.2">
      <c r="B29" s="105">
        <v>24</v>
      </c>
      <c r="C29" s="51"/>
      <c r="D29" s="246"/>
      <c r="E29" s="246"/>
      <c r="F29" s="246"/>
      <c r="G29" s="246"/>
      <c r="H29" s="246"/>
      <c r="I29" s="246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8"/>
      <c r="AP29" s="247"/>
      <c r="AQ29" s="248"/>
      <c r="AR29" s="247"/>
      <c r="AS29" s="247"/>
      <c r="AT29" s="247"/>
      <c r="AU29" s="247"/>
      <c r="AV29" s="247"/>
      <c r="AW29" s="247"/>
    </row>
    <row r="30" spans="2:49" x14ac:dyDescent="0.2">
      <c r="B30" s="105">
        <v>25</v>
      </c>
      <c r="C30" s="51"/>
      <c r="D30" s="246"/>
      <c r="E30" s="246"/>
      <c r="F30" s="246"/>
      <c r="G30" s="246"/>
      <c r="H30" s="246"/>
      <c r="I30" s="246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8"/>
      <c r="AP30" s="247"/>
      <c r="AQ30" s="248"/>
      <c r="AR30" s="247"/>
      <c r="AS30" s="247"/>
      <c r="AT30" s="247"/>
      <c r="AU30" s="247"/>
      <c r="AV30" s="247"/>
      <c r="AW30" s="247"/>
    </row>
    <row r="31" spans="2:49" x14ac:dyDescent="0.2">
      <c r="B31" s="105">
        <v>26</v>
      </c>
      <c r="C31" s="51"/>
      <c r="D31" s="246"/>
      <c r="E31" s="246"/>
      <c r="F31" s="246"/>
      <c r="G31" s="246"/>
      <c r="H31" s="246"/>
      <c r="I31" s="246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8"/>
      <c r="AP31" s="247"/>
      <c r="AQ31" s="248"/>
      <c r="AR31" s="247"/>
      <c r="AS31" s="247"/>
      <c r="AT31" s="247"/>
      <c r="AU31" s="247"/>
      <c r="AV31" s="247"/>
      <c r="AW31" s="247"/>
    </row>
    <row r="32" spans="2:49" x14ac:dyDescent="0.2">
      <c r="B32" s="105">
        <v>27</v>
      </c>
      <c r="C32" s="51"/>
      <c r="D32" s="246"/>
      <c r="E32" s="246"/>
      <c r="F32" s="246"/>
      <c r="G32" s="246"/>
      <c r="H32" s="246"/>
      <c r="I32" s="246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8"/>
      <c r="AP32" s="247"/>
      <c r="AQ32" s="248"/>
      <c r="AR32" s="247"/>
      <c r="AS32" s="247"/>
      <c r="AT32" s="247"/>
      <c r="AU32" s="247"/>
      <c r="AV32" s="247"/>
      <c r="AW32" s="247"/>
    </row>
    <row r="33" spans="2:49" x14ac:dyDescent="0.2">
      <c r="B33" s="105">
        <v>28</v>
      </c>
      <c r="C33" s="51"/>
      <c r="D33" s="246"/>
      <c r="E33" s="246"/>
      <c r="F33" s="246"/>
      <c r="G33" s="246"/>
      <c r="H33" s="246"/>
      <c r="I33" s="246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8"/>
      <c r="AP33" s="247"/>
      <c r="AQ33" s="248"/>
      <c r="AR33" s="247"/>
      <c r="AS33" s="247"/>
      <c r="AT33" s="247"/>
      <c r="AU33" s="247"/>
      <c r="AV33" s="247"/>
      <c r="AW33" s="247"/>
    </row>
    <row r="34" spans="2:49" x14ac:dyDescent="0.2">
      <c r="B34" s="105">
        <v>29</v>
      </c>
      <c r="C34" s="51"/>
      <c r="D34" s="246"/>
      <c r="E34" s="246"/>
      <c r="F34" s="246"/>
      <c r="G34" s="246"/>
      <c r="H34" s="246"/>
      <c r="I34" s="246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8"/>
      <c r="AP34" s="247"/>
      <c r="AQ34" s="248"/>
      <c r="AR34" s="247"/>
      <c r="AS34" s="247"/>
      <c r="AT34" s="247"/>
      <c r="AU34" s="247"/>
      <c r="AV34" s="247"/>
      <c r="AW34" s="247"/>
    </row>
    <row r="35" spans="2:49" x14ac:dyDescent="0.2">
      <c r="B35" s="105">
        <v>30</v>
      </c>
      <c r="C35" s="51"/>
      <c r="D35" s="246"/>
      <c r="E35" s="246"/>
      <c r="F35" s="246"/>
      <c r="G35" s="246"/>
      <c r="H35" s="246"/>
      <c r="I35" s="246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8"/>
      <c r="AP35" s="247"/>
      <c r="AQ35" s="248"/>
      <c r="AR35" s="247"/>
      <c r="AS35" s="247"/>
      <c r="AT35" s="247"/>
      <c r="AU35" s="247"/>
      <c r="AV35" s="247"/>
      <c r="AW35" s="247"/>
    </row>
    <row r="36" spans="2:49" x14ac:dyDescent="0.2">
      <c r="B36" s="105">
        <v>31</v>
      </c>
      <c r="C36" s="51"/>
      <c r="D36" s="246"/>
      <c r="E36" s="246"/>
      <c r="F36" s="246"/>
      <c r="G36" s="246"/>
      <c r="H36" s="246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8"/>
      <c r="AP36" s="247"/>
      <c r="AQ36" s="248"/>
      <c r="AR36" s="247"/>
      <c r="AS36" s="247"/>
      <c r="AT36" s="247"/>
      <c r="AU36" s="247"/>
      <c r="AV36" s="247"/>
      <c r="AW36" s="247"/>
    </row>
    <row r="37" spans="2:49" x14ac:dyDescent="0.2">
      <c r="B37" s="105">
        <v>32</v>
      </c>
      <c r="C37" s="51"/>
      <c r="D37" s="246"/>
      <c r="E37" s="246"/>
      <c r="F37" s="246"/>
      <c r="G37" s="246"/>
      <c r="H37" s="246"/>
      <c r="I37" s="246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8"/>
      <c r="AP37" s="247"/>
      <c r="AQ37" s="248"/>
      <c r="AR37" s="247"/>
      <c r="AS37" s="247"/>
      <c r="AT37" s="247"/>
      <c r="AU37" s="247"/>
      <c r="AV37" s="247"/>
      <c r="AW37" s="247"/>
    </row>
    <row r="38" spans="2:49" x14ac:dyDescent="0.2">
      <c r="B38" s="105">
        <v>33</v>
      </c>
      <c r="C38" s="51"/>
      <c r="D38" s="246"/>
      <c r="E38" s="246"/>
      <c r="F38" s="246"/>
      <c r="G38" s="246"/>
      <c r="H38" s="246"/>
      <c r="I38" s="246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8"/>
      <c r="AP38" s="247"/>
      <c r="AQ38" s="248"/>
      <c r="AR38" s="247"/>
      <c r="AS38" s="247"/>
      <c r="AT38" s="247"/>
      <c r="AU38" s="247"/>
      <c r="AV38" s="247"/>
      <c r="AW38" s="247"/>
    </row>
    <row r="39" spans="2:49" x14ac:dyDescent="0.2">
      <c r="B39" s="105">
        <v>34</v>
      </c>
      <c r="C39" s="51"/>
      <c r="D39" s="246"/>
      <c r="E39" s="246"/>
      <c r="F39" s="246"/>
      <c r="G39" s="246"/>
      <c r="H39" s="246"/>
      <c r="I39" s="246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8"/>
      <c r="AP39" s="247"/>
      <c r="AQ39" s="248"/>
      <c r="AR39" s="247"/>
      <c r="AS39" s="247"/>
      <c r="AT39" s="247"/>
      <c r="AU39" s="247"/>
      <c r="AV39" s="247"/>
      <c r="AW39" s="247"/>
    </row>
    <row r="40" spans="2:49" x14ac:dyDescent="0.2">
      <c r="B40" s="105">
        <v>35</v>
      </c>
      <c r="C40" s="51"/>
      <c r="D40" s="246"/>
      <c r="E40" s="246"/>
      <c r="F40" s="246"/>
      <c r="G40" s="246"/>
      <c r="H40" s="246"/>
      <c r="I40" s="246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8"/>
      <c r="AP40" s="247"/>
      <c r="AQ40" s="248"/>
      <c r="AR40" s="247"/>
      <c r="AS40" s="247"/>
      <c r="AT40" s="247"/>
      <c r="AU40" s="247"/>
      <c r="AV40" s="247"/>
      <c r="AW40" s="247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656" customWidth="1"/>
    <col min="2" max="2" width="8.5703125" style="721" customWidth="1"/>
    <col min="3" max="3" width="2.42578125" style="648" customWidth="1"/>
    <col min="4" max="4" width="8.5703125" style="648" customWidth="1"/>
    <col min="5" max="5" width="1.7109375" style="721" customWidth="1"/>
    <col min="6" max="6" width="4.42578125" style="648" customWidth="1"/>
    <col min="7" max="7" width="3.5703125" style="648" customWidth="1"/>
    <col min="8" max="8" width="8.5703125" style="648" customWidth="1"/>
    <col min="9" max="9" width="3.28515625" style="648" customWidth="1"/>
    <col min="10" max="10" width="4.42578125" style="648" customWidth="1"/>
    <col min="11" max="11" width="3.5703125" style="648" customWidth="1"/>
    <col min="12" max="12" width="9.28515625" style="648" customWidth="1"/>
    <col min="13" max="13" width="3.7109375" style="648" customWidth="1"/>
    <col min="14" max="14" width="4.42578125" style="648" customWidth="1"/>
    <col min="15" max="15" width="3.85546875" style="648" customWidth="1"/>
    <col min="16" max="16" width="8.42578125" style="648" customWidth="1"/>
    <col min="17" max="17" width="4" style="648" customWidth="1"/>
    <col min="18" max="18" width="4.42578125" style="648" customWidth="1"/>
    <col min="19" max="19" width="4.85546875" style="648" customWidth="1"/>
    <col min="20" max="20" width="6.28515625" style="648" customWidth="1"/>
    <col min="21" max="21" width="4.7109375" style="648" customWidth="1"/>
    <col min="22" max="22" width="4.42578125" style="648" customWidth="1"/>
    <col min="23" max="23" width="4.28515625" style="648" customWidth="1"/>
    <col min="24" max="24" width="6.42578125" style="648" customWidth="1"/>
    <col min="25" max="25" width="3.28515625" style="648" customWidth="1"/>
    <col min="26" max="26" width="3.85546875" style="648" customWidth="1"/>
    <col min="27" max="27" width="4" style="648" customWidth="1"/>
    <col min="28" max="28" width="6.85546875" style="648" customWidth="1"/>
    <col min="29" max="29" width="1.85546875" style="648" customWidth="1"/>
    <col min="30" max="30" width="1.140625" style="648" customWidth="1"/>
    <col min="31" max="31" width="4" style="648" customWidth="1"/>
    <col min="32" max="32" width="5.140625" style="649" customWidth="1"/>
    <col min="33" max="16384" width="9.140625" style="648"/>
  </cols>
  <sheetData>
    <row r="1" spans="1:34" ht="22.5" customHeight="1" x14ac:dyDescent="0.3">
      <c r="A1" s="1028" t="s">
        <v>834</v>
      </c>
      <c r="B1" s="1028"/>
      <c r="C1" s="1028"/>
      <c r="D1" s="1028"/>
      <c r="E1" s="645"/>
      <c r="F1" s="645"/>
      <c r="G1" s="645"/>
      <c r="H1" s="1029" t="s">
        <v>577</v>
      </c>
      <c r="I1" s="1029"/>
      <c r="J1" s="1029"/>
      <c r="K1" s="1029"/>
      <c r="L1" s="1029"/>
      <c r="M1" s="1029"/>
      <c r="N1" s="1029"/>
      <c r="O1" s="1029"/>
      <c r="P1" s="1029"/>
      <c r="Q1" s="1029"/>
      <c r="R1" s="1029"/>
      <c r="S1" s="1029"/>
      <c r="T1" s="1029"/>
      <c r="U1" s="1029"/>
      <c r="V1" s="1029"/>
      <c r="W1" s="1029"/>
      <c r="X1" s="1029"/>
      <c r="Y1" s="646"/>
      <c r="Z1" s="646"/>
      <c r="AA1" s="647" t="s">
        <v>5637</v>
      </c>
    </row>
    <row r="2" spans="1:34" ht="15.75" customHeight="1" x14ac:dyDescent="0.3">
      <c r="A2" s="1028"/>
      <c r="B2" s="1028"/>
      <c r="C2" s="1028"/>
      <c r="D2" s="1028"/>
      <c r="E2" s="650"/>
      <c r="F2" s="651"/>
      <c r="G2" s="652"/>
      <c r="H2" s="1030" t="str">
        <f>[1]DL1!H2:X2</f>
        <v>Tuần 08 (từ ngày 26/09/2022 đến ngày 02/10/2022)</v>
      </c>
      <c r="I2" s="1030"/>
      <c r="J2" s="1030"/>
      <c r="K2" s="1030"/>
      <c r="L2" s="1030"/>
      <c r="M2" s="1030"/>
      <c r="N2" s="1030"/>
      <c r="O2" s="1030"/>
      <c r="P2" s="1030"/>
      <c r="Q2" s="1030"/>
      <c r="R2" s="1030"/>
      <c r="S2" s="1030"/>
      <c r="T2" s="1030"/>
      <c r="U2" s="1030"/>
      <c r="V2" s="1030"/>
      <c r="W2" s="1030"/>
      <c r="X2" s="1030"/>
      <c r="Y2" s="653"/>
      <c r="Z2" s="653"/>
      <c r="AA2" s="653"/>
      <c r="AB2" s="653"/>
      <c r="AC2" s="654"/>
      <c r="AD2" s="654"/>
      <c r="AE2" s="655"/>
    </row>
    <row r="3" spans="1:34" ht="15.75" customHeight="1" x14ac:dyDescent="0.3">
      <c r="B3" s="650"/>
      <c r="C3" s="651"/>
      <c r="D3" s="651"/>
      <c r="E3" s="650"/>
      <c r="F3" s="651"/>
      <c r="G3" s="651"/>
      <c r="H3" s="1031" t="s">
        <v>4567</v>
      </c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657"/>
      <c r="Z3" s="657"/>
      <c r="AA3" s="657"/>
      <c r="AB3" s="657"/>
      <c r="AC3" s="658"/>
      <c r="AD3" s="658"/>
      <c r="AE3" s="655"/>
      <c r="AF3" s="648">
        <f>COUNT(A5:A250)*4+4</f>
        <v>28</v>
      </c>
    </row>
    <row r="4" spans="1:34" s="664" customFormat="1" ht="15.75" customHeight="1" x14ac:dyDescent="0.3">
      <c r="A4" s="659" t="s">
        <v>17</v>
      </c>
      <c r="B4" s="660" t="s">
        <v>27</v>
      </c>
      <c r="C4" s="661"/>
      <c r="D4" s="1032" t="s">
        <v>20</v>
      </c>
      <c r="E4" s="1033"/>
      <c r="F4" s="1033"/>
      <c r="G4" s="1034"/>
      <c r="H4" s="1032" t="s">
        <v>21</v>
      </c>
      <c r="I4" s="1033"/>
      <c r="J4" s="1033"/>
      <c r="K4" s="1034"/>
      <c r="L4" s="1032" t="s">
        <v>22</v>
      </c>
      <c r="M4" s="1033"/>
      <c r="N4" s="1033"/>
      <c r="O4" s="1034"/>
      <c r="P4" s="1032" t="s">
        <v>23</v>
      </c>
      <c r="Q4" s="1033"/>
      <c r="R4" s="1033"/>
      <c r="S4" s="1034"/>
      <c r="T4" s="1032" t="s">
        <v>24</v>
      </c>
      <c r="U4" s="1033"/>
      <c r="V4" s="1033"/>
      <c r="W4" s="1034"/>
      <c r="X4" s="1032" t="s">
        <v>25</v>
      </c>
      <c r="Y4" s="1033"/>
      <c r="Z4" s="1033"/>
      <c r="AA4" s="1034"/>
      <c r="AB4" s="1037" t="s">
        <v>26</v>
      </c>
      <c r="AC4" s="1038"/>
      <c r="AD4" s="1038"/>
      <c r="AE4" s="1039"/>
      <c r="AF4" s="662"/>
      <c r="AG4" s="663"/>
    </row>
    <row r="5" spans="1:34" ht="12.6" customHeight="1" x14ac:dyDescent="0.3">
      <c r="A5" s="665">
        <v>1</v>
      </c>
      <c r="B5" s="666" t="s">
        <v>4562</v>
      </c>
      <c r="C5" s="1035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1"/>
      <c r="N5" s="671"/>
      <c r="O5" s="672"/>
      <c r="P5" s="673"/>
      <c r="Q5" s="674"/>
      <c r="R5" s="671"/>
      <c r="S5" s="672"/>
      <c r="T5" s="667"/>
      <c r="U5" s="671"/>
      <c r="V5" s="671"/>
      <c r="W5" s="672"/>
      <c r="X5" s="671"/>
      <c r="Y5" s="671"/>
      <c r="Z5" s="671"/>
      <c r="AA5" s="672"/>
      <c r="AB5" s="667"/>
      <c r="AC5" s="670"/>
      <c r="AD5" s="671"/>
      <c r="AE5" s="722"/>
      <c r="AF5" s="723"/>
      <c r="AG5" s="724"/>
      <c r="AH5" s="724"/>
    </row>
    <row r="6" spans="1:34" ht="12.6" customHeight="1" x14ac:dyDescent="0.3">
      <c r="A6" s="678"/>
      <c r="B6" s="679"/>
      <c r="C6" s="1036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725"/>
      <c r="AF6" s="726"/>
      <c r="AG6" s="727"/>
      <c r="AH6" s="727"/>
    </row>
    <row r="7" spans="1:34" ht="12.6" customHeight="1" x14ac:dyDescent="0.3">
      <c r="A7" s="678"/>
      <c r="B7" s="679"/>
      <c r="C7" s="1040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89"/>
      <c r="Q7" s="692"/>
      <c r="R7" s="693"/>
      <c r="S7" s="694"/>
      <c r="T7" s="689"/>
      <c r="U7" s="693"/>
      <c r="V7" s="693"/>
      <c r="W7" s="694"/>
      <c r="X7" s="689"/>
      <c r="Y7" s="693"/>
      <c r="Z7" s="693"/>
      <c r="AA7" s="694"/>
      <c r="AB7" s="689"/>
      <c r="AC7" s="692"/>
      <c r="AD7" s="693"/>
      <c r="AE7" s="728"/>
      <c r="AF7" s="726"/>
      <c r="AG7" s="727"/>
      <c r="AH7" s="727"/>
    </row>
    <row r="8" spans="1:34" ht="9.75" customHeight="1" x14ac:dyDescent="0.3">
      <c r="A8" s="678"/>
      <c r="B8" s="679"/>
      <c r="C8" s="1040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29"/>
      <c r="AF8" s="730"/>
      <c r="AG8" s="731"/>
      <c r="AH8" s="731"/>
    </row>
    <row r="9" spans="1:34" ht="13.5" customHeight="1" x14ac:dyDescent="0.3">
      <c r="A9" s="665">
        <v>2</v>
      </c>
      <c r="B9" s="666" t="s">
        <v>4563</v>
      </c>
      <c r="C9" s="1035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1"/>
      <c r="N9" s="671"/>
      <c r="O9" s="672"/>
      <c r="P9" s="673"/>
      <c r="Q9" s="674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722"/>
      <c r="AF9" s="723"/>
      <c r="AG9" s="724"/>
      <c r="AH9" s="724"/>
    </row>
    <row r="10" spans="1:34" ht="13.5" customHeight="1" x14ac:dyDescent="0.3">
      <c r="A10" s="678"/>
      <c r="B10" s="679"/>
      <c r="C10" s="1036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687"/>
      <c r="S10" s="684"/>
      <c r="T10" s="680"/>
      <c r="U10" s="683"/>
      <c r="V10" s="683"/>
      <c r="W10" s="684"/>
      <c r="X10" s="680"/>
      <c r="Y10" s="687"/>
      <c r="Z10" s="687"/>
      <c r="AA10" s="684"/>
      <c r="AB10" s="680"/>
      <c r="AC10" s="683"/>
      <c r="AD10" s="683"/>
      <c r="AE10" s="725"/>
      <c r="AF10" s="726"/>
      <c r="AG10" s="727"/>
      <c r="AH10" s="727"/>
    </row>
    <row r="11" spans="1:34" ht="13.5" customHeight="1" x14ac:dyDescent="0.3">
      <c r="A11" s="678"/>
      <c r="B11" s="679"/>
      <c r="C11" s="1040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89"/>
      <c r="Q11" s="692"/>
      <c r="R11" s="693"/>
      <c r="S11" s="694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728"/>
      <c r="AF11" s="726"/>
      <c r="AG11" s="727"/>
      <c r="AH11" s="727"/>
    </row>
    <row r="12" spans="1:34" ht="13.5" customHeight="1" x14ac:dyDescent="0.3">
      <c r="A12" s="678"/>
      <c r="B12" s="679"/>
      <c r="C12" s="1040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29"/>
      <c r="AF12" s="730"/>
      <c r="AG12" s="731"/>
      <c r="AH12" s="731"/>
    </row>
    <row r="13" spans="1:34" ht="13.5" customHeight="1" x14ac:dyDescent="0.3">
      <c r="A13" s="665">
        <v>3</v>
      </c>
      <c r="B13" s="666" t="s">
        <v>4564</v>
      </c>
      <c r="C13" s="1035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722"/>
      <c r="AF13" s="723"/>
      <c r="AG13" s="724"/>
      <c r="AH13" s="724"/>
    </row>
    <row r="14" spans="1:34" ht="13.5" customHeight="1" x14ac:dyDescent="0.3">
      <c r="A14" s="678"/>
      <c r="B14" s="679"/>
      <c r="C14" s="1036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725"/>
      <c r="AF14" s="726"/>
      <c r="AG14" s="727"/>
      <c r="AH14" s="727"/>
    </row>
    <row r="15" spans="1:34" ht="13.5" customHeight="1" x14ac:dyDescent="0.3">
      <c r="A15" s="678"/>
      <c r="B15" s="679"/>
      <c r="C15" s="1040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93"/>
      <c r="S15" s="694"/>
      <c r="T15" s="689"/>
      <c r="U15" s="693"/>
      <c r="V15" s="693"/>
      <c r="W15" s="694"/>
      <c r="X15" s="689"/>
      <c r="Y15" s="693"/>
      <c r="Z15" s="693"/>
      <c r="AA15" s="694"/>
      <c r="AB15" s="689"/>
      <c r="AC15" s="692"/>
      <c r="AD15" s="693"/>
      <c r="AE15" s="728"/>
      <c r="AF15" s="726"/>
      <c r="AG15" s="727"/>
      <c r="AH15" s="727"/>
    </row>
    <row r="16" spans="1:34" ht="13.5" customHeight="1" x14ac:dyDescent="0.3">
      <c r="A16" s="678"/>
      <c r="B16" s="679"/>
      <c r="C16" s="1040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692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728"/>
      <c r="AF16" s="730"/>
      <c r="AG16" s="731"/>
      <c r="AH16" s="731"/>
    </row>
    <row r="17" spans="1:34" ht="13.5" customHeight="1" x14ac:dyDescent="0.3">
      <c r="A17" s="665">
        <v>4</v>
      </c>
      <c r="B17" s="666" t="s">
        <v>4568</v>
      </c>
      <c r="C17" s="1035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722"/>
      <c r="AF17" s="723"/>
      <c r="AG17" s="724"/>
      <c r="AH17" s="724"/>
    </row>
    <row r="18" spans="1:34" ht="13.5" customHeight="1" x14ac:dyDescent="0.3">
      <c r="A18" s="678"/>
      <c r="B18" s="679"/>
      <c r="C18" s="1036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684"/>
      <c r="X18" s="680"/>
      <c r="Y18" s="687"/>
      <c r="Z18" s="687"/>
      <c r="AA18" s="684"/>
      <c r="AB18" s="680"/>
      <c r="AC18" s="683"/>
      <c r="AD18" s="683"/>
      <c r="AE18" s="725"/>
      <c r="AF18" s="726"/>
      <c r="AG18" s="727"/>
      <c r="AH18" s="727"/>
    </row>
    <row r="19" spans="1:34" ht="13.5" customHeight="1" x14ac:dyDescent="0.3">
      <c r="A19" s="678"/>
      <c r="B19" s="679"/>
      <c r="C19" s="1040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93"/>
      <c r="S19" s="694"/>
      <c r="T19" s="689"/>
      <c r="U19" s="693"/>
      <c r="V19" s="693"/>
      <c r="W19" s="694"/>
      <c r="X19" s="689"/>
      <c r="Y19" s="693"/>
      <c r="Z19" s="693"/>
      <c r="AA19" s="694"/>
      <c r="AB19" s="689"/>
      <c r="AC19" s="692"/>
      <c r="AD19" s="693"/>
      <c r="AE19" s="728"/>
      <c r="AF19" s="726"/>
      <c r="AG19" s="727"/>
      <c r="AH19" s="727"/>
    </row>
    <row r="20" spans="1:34" ht="13.5" customHeight="1" x14ac:dyDescent="0.3">
      <c r="A20" s="678"/>
      <c r="B20" s="679"/>
      <c r="C20" s="1040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29"/>
      <c r="AF20" s="730"/>
      <c r="AG20" s="731"/>
      <c r="AH20" s="731"/>
    </row>
    <row r="21" spans="1:34" ht="13.5" customHeight="1" x14ac:dyDescent="0.3">
      <c r="A21" s="665">
        <v>5</v>
      </c>
      <c r="B21" s="666" t="s">
        <v>4565</v>
      </c>
      <c r="C21" s="1035" t="s">
        <v>0</v>
      </c>
      <c r="D21" s="667"/>
      <c r="E21" s="668"/>
      <c r="F21" s="668"/>
      <c r="G21" s="669"/>
      <c r="H21" s="667"/>
      <c r="I21" s="670"/>
      <c r="J21" s="671"/>
      <c r="K21" s="672"/>
      <c r="L21" s="667"/>
      <c r="M21" s="671"/>
      <c r="N21" s="671"/>
      <c r="O21" s="710"/>
      <c r="P21" s="673"/>
      <c r="Q21" s="674"/>
      <c r="R21" s="671"/>
      <c r="S21" s="672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722"/>
      <c r="AF21" s="723"/>
      <c r="AG21" s="724"/>
      <c r="AH21" s="724"/>
    </row>
    <row r="22" spans="1:34" ht="13.5" customHeight="1" x14ac:dyDescent="0.3">
      <c r="A22" s="678"/>
      <c r="B22" s="679"/>
      <c r="C22" s="1036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68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725"/>
      <c r="AF22" s="726"/>
      <c r="AG22" s="727"/>
      <c r="AH22" s="727"/>
    </row>
    <row r="23" spans="1:34" ht="13.5" customHeight="1" x14ac:dyDescent="0.3">
      <c r="A23" s="678"/>
      <c r="B23" s="679"/>
      <c r="C23" s="1040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93"/>
      <c r="S23" s="694"/>
      <c r="T23" s="689"/>
      <c r="U23" s="693"/>
      <c r="V23" s="693"/>
      <c r="W23" s="694"/>
      <c r="X23" s="689"/>
      <c r="Y23" s="693"/>
      <c r="Z23" s="693"/>
      <c r="AA23" s="694"/>
      <c r="AB23" s="689"/>
      <c r="AC23" s="692"/>
      <c r="AD23" s="693"/>
      <c r="AE23" s="728"/>
      <c r="AF23" s="726"/>
      <c r="AG23" s="727"/>
      <c r="AH23" s="727"/>
    </row>
    <row r="24" spans="1:34" ht="13.5" customHeight="1" x14ac:dyDescent="0.3">
      <c r="A24" s="678"/>
      <c r="B24" s="679"/>
      <c r="C24" s="1040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29"/>
      <c r="AF24" s="730"/>
      <c r="AG24" s="731"/>
      <c r="AH24" s="731"/>
    </row>
    <row r="25" spans="1:34" ht="13.5" customHeight="1" x14ac:dyDescent="0.3">
      <c r="A25" s="665">
        <v>6</v>
      </c>
      <c r="B25" s="666" t="s">
        <v>4566</v>
      </c>
      <c r="C25" s="1035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0"/>
      <c r="P25" s="667"/>
      <c r="Q25" s="670"/>
      <c r="R25" s="671"/>
      <c r="S25" s="710"/>
      <c r="T25" s="667"/>
      <c r="U25" s="671"/>
      <c r="V25" s="671"/>
      <c r="W25" s="710"/>
      <c r="X25" s="667"/>
      <c r="Y25" s="671"/>
      <c r="Z25" s="671"/>
      <c r="AA25" s="672"/>
      <c r="AB25" s="667"/>
      <c r="AC25" s="670"/>
      <c r="AD25" s="671"/>
      <c r="AE25" s="722"/>
      <c r="AF25" s="723"/>
      <c r="AG25" s="724"/>
      <c r="AH25" s="724"/>
    </row>
    <row r="26" spans="1:34" ht="13.5" customHeight="1" x14ac:dyDescent="0.3">
      <c r="A26" s="678"/>
      <c r="B26" s="679"/>
      <c r="C26" s="1036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725"/>
      <c r="AF26" s="726"/>
      <c r="AG26" s="727"/>
      <c r="AH26" s="727"/>
    </row>
    <row r="27" spans="1:34" ht="13.5" customHeight="1" x14ac:dyDescent="0.3">
      <c r="A27" s="678"/>
      <c r="B27" s="679"/>
      <c r="C27" s="1040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93"/>
      <c r="S27" s="694"/>
      <c r="T27" s="689"/>
      <c r="U27" s="693"/>
      <c r="V27" s="693"/>
      <c r="W27" s="694"/>
      <c r="X27" s="689"/>
      <c r="Y27" s="693"/>
      <c r="Z27" s="693"/>
      <c r="AA27" s="694"/>
      <c r="AB27" s="689"/>
      <c r="AC27" s="692"/>
      <c r="AD27" s="693"/>
      <c r="AE27" s="728"/>
      <c r="AF27" s="726"/>
      <c r="AG27" s="727"/>
      <c r="AH27" s="727"/>
    </row>
    <row r="28" spans="1:34" ht="13.5" customHeight="1" x14ac:dyDescent="0.3">
      <c r="A28" s="678"/>
      <c r="B28" s="679"/>
      <c r="C28" s="1040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728"/>
      <c r="AF28" s="730"/>
      <c r="AG28" s="731"/>
      <c r="AH28" s="731"/>
    </row>
    <row r="29" spans="1:34" ht="15.75" customHeight="1" x14ac:dyDescent="0.3">
      <c r="A29" s="665"/>
      <c r="B29" s="666"/>
      <c r="C29" s="732"/>
      <c r="D29" s="667"/>
      <c r="E29" s="668"/>
      <c r="F29" s="668"/>
      <c r="G29" s="669"/>
      <c r="H29" s="667"/>
      <c r="I29" s="670"/>
      <c r="J29" s="671"/>
      <c r="K29" s="672"/>
      <c r="L29" s="671"/>
      <c r="M29" s="671"/>
      <c r="N29" s="671"/>
      <c r="O29" s="672"/>
      <c r="P29" s="667"/>
      <c r="Q29" s="670"/>
      <c r="R29" s="671"/>
      <c r="S29" s="672"/>
      <c r="T29" s="667"/>
      <c r="U29" s="670"/>
      <c r="V29" s="671"/>
      <c r="W29" s="672"/>
      <c r="X29" s="667"/>
      <c r="Y29" s="671"/>
      <c r="Z29" s="671"/>
      <c r="AA29" s="672"/>
      <c r="AB29" s="667"/>
      <c r="AC29" s="670"/>
      <c r="AD29" s="671"/>
      <c r="AE29" s="722"/>
      <c r="AF29" s="723"/>
      <c r="AG29" s="724"/>
      <c r="AH29" s="724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M993"/>
  <sheetViews>
    <sheetView zoomScaleNormal="100" zoomScaleSheetLayoutView="100" workbookViewId="0">
      <pane xSplit="2" ySplit="3" topLeftCell="C1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J24" sqref="J24"/>
    </sheetView>
  </sheetViews>
  <sheetFormatPr defaultColWidth="9.140625" defaultRowHeight="15.75" customHeight="1" x14ac:dyDescent="0.3"/>
  <cols>
    <col min="1" max="1" width="3.140625" style="128" customWidth="1"/>
    <col min="2" max="2" width="2.7109375" style="128" customWidth="1"/>
    <col min="3" max="3" width="22.42578125" style="494" customWidth="1"/>
    <col min="4" max="23" width="9.5703125" style="128" customWidth="1"/>
    <col min="24" max="24" width="2.5703125" style="128" customWidth="1"/>
    <col min="25" max="25" width="3.28515625" style="128" customWidth="1"/>
    <col min="26" max="26" width="9.140625" style="128"/>
    <col min="27" max="27" width="13.28515625" style="128" bestFit="1" customWidth="1"/>
    <col min="28" max="16384" width="9.140625" style="128"/>
  </cols>
  <sheetData>
    <row r="1" spans="1:39" ht="24" customHeight="1" x14ac:dyDescent="0.3">
      <c r="A1" s="1115" t="s">
        <v>690</v>
      </c>
      <c r="B1" s="1115"/>
      <c r="C1" s="1115"/>
      <c r="D1" s="1115"/>
      <c r="E1" s="318"/>
      <c r="F1" s="1129" t="s">
        <v>543</v>
      </c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  <c r="X1" s="1129"/>
      <c r="Y1" s="1129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5637</v>
      </c>
      <c r="AJ1" s="1"/>
      <c r="AK1" s="1"/>
      <c r="AL1" s="1"/>
      <c r="AM1" s="1"/>
    </row>
    <row r="2" spans="1:39" ht="18" customHeight="1" x14ac:dyDescent="0.3">
      <c r="A2" s="1115"/>
      <c r="B2" s="1115"/>
      <c r="C2" s="1115"/>
      <c r="D2" s="1115"/>
      <c r="E2" s="318"/>
      <c r="F2" s="1130" t="str">
        <f>'DL1'!H2</f>
        <v>Tuần 32 (từ ngày 11/03/2024 đến ngày 17/03/2024)</v>
      </c>
      <c r="G2" s="1130"/>
      <c r="H2" s="1130"/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35" t="s">
        <v>542</v>
      </c>
      <c r="B3" s="335"/>
      <c r="C3" s="493" t="s">
        <v>443</v>
      </c>
      <c r="D3" s="337" t="s">
        <v>455</v>
      </c>
      <c r="E3" s="336" t="s">
        <v>459</v>
      </c>
      <c r="F3" s="336" t="s">
        <v>425</v>
      </c>
      <c r="G3" s="336" t="s">
        <v>420</v>
      </c>
      <c r="H3" s="336" t="s">
        <v>400</v>
      </c>
      <c r="I3" s="336" t="s">
        <v>409</v>
      </c>
      <c r="J3" s="336" t="s">
        <v>410</v>
      </c>
      <c r="K3" s="336" t="s">
        <v>403</v>
      </c>
      <c r="L3" s="336" t="s">
        <v>402</v>
      </c>
      <c r="M3" s="336" t="s">
        <v>408</v>
      </c>
      <c r="N3" s="336" t="s">
        <v>411</v>
      </c>
      <c r="O3" s="336" t="s">
        <v>422</v>
      </c>
      <c r="P3" s="336" t="s">
        <v>405</v>
      </c>
      <c r="Q3" s="336" t="s">
        <v>399</v>
      </c>
      <c r="R3" s="336" t="s">
        <v>426</v>
      </c>
      <c r="S3" s="128" t="s">
        <v>476</v>
      </c>
      <c r="T3" s="337" t="s">
        <v>4559</v>
      </c>
      <c r="U3" s="337" t="s">
        <v>4561</v>
      </c>
      <c r="V3" s="336" t="s">
        <v>4560</v>
      </c>
      <c r="W3" s="337" t="s">
        <v>4578</v>
      </c>
      <c r="X3" s="1131" t="s">
        <v>542</v>
      </c>
      <c r="Y3" s="1132"/>
    </row>
    <row r="4" spans="1:39" s="323" customFormat="1" ht="19.5" customHeight="1" x14ac:dyDescent="0.15">
      <c r="A4" s="1116">
        <v>2</v>
      </c>
      <c r="B4" s="1119" t="s">
        <v>0</v>
      </c>
      <c r="C4" s="857"/>
      <c r="D4" s="857"/>
      <c r="E4" s="857"/>
      <c r="F4" s="737"/>
      <c r="G4" s="737"/>
      <c r="H4" s="738"/>
      <c r="I4" s="737"/>
      <c r="J4" s="737"/>
      <c r="K4" s="1020" t="s">
        <v>10125</v>
      </c>
      <c r="L4" s="737"/>
      <c r="M4" s="737"/>
      <c r="N4" s="737"/>
      <c r="O4" s="737"/>
      <c r="P4" s="927"/>
      <c r="Q4" s="737"/>
      <c r="R4" s="737"/>
      <c r="S4" s="329"/>
      <c r="T4" s="329"/>
      <c r="U4" s="329"/>
      <c r="V4" s="329"/>
      <c r="W4" s="329"/>
      <c r="X4" s="321" t="s">
        <v>0</v>
      </c>
      <c r="Y4" s="1121">
        <v>2</v>
      </c>
    </row>
    <row r="5" spans="1:39" s="324" customFormat="1" ht="14.25" customHeight="1" x14ac:dyDescent="0.2">
      <c r="A5" s="1117"/>
      <c r="B5" s="1120"/>
      <c r="C5" s="858"/>
      <c r="D5" s="859"/>
      <c r="E5" s="330"/>
      <c r="F5" s="330"/>
      <c r="G5" s="330"/>
      <c r="H5" s="330"/>
      <c r="I5" s="330"/>
      <c r="J5" s="330"/>
      <c r="K5" s="330" t="s">
        <v>5549</v>
      </c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19"/>
      <c r="Y5" s="1133"/>
    </row>
    <row r="6" spans="1:39" s="323" customFormat="1" ht="18" customHeight="1" x14ac:dyDescent="0.15">
      <c r="A6" s="1117"/>
      <c r="B6" s="1124" t="s">
        <v>1</v>
      </c>
      <c r="C6" s="860"/>
      <c r="D6" s="860"/>
      <c r="E6" s="877" t="s">
        <v>10013</v>
      </c>
      <c r="F6" s="741"/>
      <c r="G6" s="740"/>
      <c r="H6" s="741"/>
      <c r="I6" s="740"/>
      <c r="J6" s="740"/>
      <c r="K6" s="740"/>
      <c r="L6" s="740"/>
      <c r="M6" s="742"/>
      <c r="N6" s="740"/>
      <c r="O6" s="740"/>
      <c r="P6" s="740"/>
      <c r="Q6" s="740"/>
      <c r="R6" s="740"/>
      <c r="S6" s="331"/>
      <c r="T6" s="331"/>
      <c r="U6" s="331"/>
      <c r="V6" s="331"/>
      <c r="W6" s="331"/>
      <c r="X6" s="322" t="s">
        <v>1</v>
      </c>
      <c r="Y6" s="1133"/>
    </row>
    <row r="7" spans="1:39" s="324" customFormat="1" ht="18" customHeight="1" thickBot="1" x14ac:dyDescent="0.25">
      <c r="A7" s="1118"/>
      <c r="B7" s="1125"/>
      <c r="C7" s="861"/>
      <c r="D7" s="862"/>
      <c r="E7" s="333" t="s">
        <v>197</v>
      </c>
      <c r="F7" s="333"/>
      <c r="G7" s="333"/>
      <c r="H7" s="333"/>
      <c r="I7" s="539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20"/>
      <c r="Y7" s="1134"/>
    </row>
    <row r="8" spans="1:39" s="324" customFormat="1" ht="18.75" customHeight="1" x14ac:dyDescent="0.2">
      <c r="A8" s="1116">
        <v>3</v>
      </c>
      <c r="B8" s="1119" t="s">
        <v>0</v>
      </c>
      <c r="C8" s="857"/>
      <c r="D8" s="857"/>
      <c r="E8" s="1020" t="s">
        <v>10099</v>
      </c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329"/>
      <c r="T8" s="329"/>
      <c r="U8" s="329"/>
      <c r="V8" s="329"/>
      <c r="W8" s="329"/>
      <c r="X8" s="72" t="s">
        <v>0</v>
      </c>
      <c r="Y8" s="1121">
        <v>3</v>
      </c>
    </row>
    <row r="9" spans="1:39" s="324" customFormat="1" ht="18" customHeight="1" x14ac:dyDescent="0.2">
      <c r="A9" s="1117"/>
      <c r="B9" s="1120"/>
      <c r="C9" s="858"/>
      <c r="D9" s="859"/>
      <c r="E9" s="330" t="s">
        <v>197</v>
      </c>
      <c r="F9" s="330"/>
      <c r="G9" s="739"/>
      <c r="H9" s="330"/>
      <c r="I9" s="330"/>
      <c r="J9" s="330"/>
      <c r="K9" s="330"/>
      <c r="L9" s="330"/>
      <c r="M9" s="736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19"/>
      <c r="Y9" s="1122"/>
    </row>
    <row r="10" spans="1:39" s="324" customFormat="1" ht="18" customHeight="1" x14ac:dyDescent="0.15">
      <c r="A10" s="1117"/>
      <c r="B10" s="1124" t="s">
        <v>1</v>
      </c>
      <c r="C10" s="860"/>
      <c r="D10" s="860"/>
      <c r="E10" s="740"/>
      <c r="F10" s="740"/>
      <c r="G10" s="740"/>
      <c r="H10" s="740"/>
      <c r="I10" s="740"/>
      <c r="J10" s="740"/>
      <c r="K10" s="877" t="s">
        <v>9913</v>
      </c>
      <c r="L10" s="740"/>
      <c r="M10" s="740"/>
      <c r="N10" s="742"/>
      <c r="O10" s="740"/>
      <c r="P10" s="877" t="s">
        <v>9967</v>
      </c>
      <c r="Q10" s="740"/>
      <c r="R10" s="741"/>
      <c r="S10" s="740"/>
      <c r="T10" s="331"/>
      <c r="U10" s="331"/>
      <c r="V10" s="331"/>
      <c r="W10" s="331"/>
      <c r="X10" s="74" t="s">
        <v>1</v>
      </c>
      <c r="Y10" s="1122"/>
    </row>
    <row r="11" spans="1:39" s="324" customFormat="1" ht="18" customHeight="1" thickBot="1" x14ac:dyDescent="0.25">
      <c r="A11" s="1118"/>
      <c r="B11" s="1125"/>
      <c r="C11" s="861"/>
      <c r="D11" s="862"/>
      <c r="E11" s="333"/>
      <c r="F11" s="333"/>
      <c r="G11" s="333"/>
      <c r="H11" s="333"/>
      <c r="I11" s="333"/>
      <c r="J11" s="333"/>
      <c r="K11" s="333" t="s">
        <v>5549</v>
      </c>
      <c r="L11" s="333"/>
      <c r="M11" s="333"/>
      <c r="N11" s="333"/>
      <c r="O11" s="333"/>
      <c r="P11" s="333" t="s">
        <v>397</v>
      </c>
      <c r="Q11" s="333"/>
      <c r="R11" s="333"/>
      <c r="S11" s="333"/>
      <c r="T11" s="333"/>
      <c r="U11" s="333"/>
      <c r="V11" s="333"/>
      <c r="W11" s="333"/>
      <c r="X11" s="320"/>
      <c r="Y11" s="1123"/>
    </row>
    <row r="12" spans="1:39" s="324" customFormat="1" ht="18.75" customHeight="1" x14ac:dyDescent="0.15">
      <c r="A12" s="1116">
        <v>4</v>
      </c>
      <c r="B12" s="1119" t="s">
        <v>0</v>
      </c>
      <c r="C12" s="857"/>
      <c r="D12" s="857"/>
      <c r="E12" s="737" t="s">
        <v>8322</v>
      </c>
      <c r="F12" s="737"/>
      <c r="G12" s="743"/>
      <c r="H12" s="737"/>
      <c r="I12" s="737"/>
      <c r="J12" s="737"/>
      <c r="K12" s="737"/>
      <c r="L12" s="738"/>
      <c r="M12" s="737"/>
      <c r="N12" s="737"/>
      <c r="O12" s="737"/>
      <c r="P12" s="737"/>
      <c r="Q12" s="737"/>
      <c r="R12" s="737"/>
      <c r="S12" s="329"/>
      <c r="T12" s="329"/>
      <c r="U12" s="329"/>
      <c r="V12" s="329"/>
      <c r="W12" s="329"/>
      <c r="X12" s="72" t="s">
        <v>0</v>
      </c>
      <c r="Y12" s="1121">
        <v>4</v>
      </c>
    </row>
    <row r="13" spans="1:39" s="324" customFormat="1" ht="18" customHeight="1" x14ac:dyDescent="0.2">
      <c r="A13" s="1117"/>
      <c r="B13" s="1120"/>
      <c r="C13" s="858"/>
      <c r="D13" s="859"/>
      <c r="E13" s="330" t="s">
        <v>197</v>
      </c>
      <c r="F13" s="330"/>
      <c r="G13" s="739"/>
      <c r="H13" s="330"/>
      <c r="I13" s="739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19"/>
      <c r="Y13" s="1122"/>
    </row>
    <row r="14" spans="1:39" s="324" customFormat="1" ht="25.5" customHeight="1" x14ac:dyDescent="0.2">
      <c r="A14" s="1117"/>
      <c r="B14" s="1124" t="s">
        <v>1</v>
      </c>
      <c r="C14" s="860"/>
      <c r="D14" s="860"/>
      <c r="E14" s="740"/>
      <c r="F14" s="740"/>
      <c r="G14" s="740"/>
      <c r="H14" s="740"/>
      <c r="I14" s="740"/>
      <c r="J14" s="740"/>
      <c r="K14" s="877" t="s">
        <v>10125</v>
      </c>
      <c r="L14" s="877" t="s">
        <v>9913</v>
      </c>
      <c r="M14" s="740"/>
      <c r="N14" s="740"/>
      <c r="O14" s="740"/>
      <c r="P14" s="740"/>
      <c r="Q14" s="740"/>
      <c r="R14" s="740"/>
      <c r="S14" s="331"/>
      <c r="T14" s="331"/>
      <c r="U14" s="331"/>
      <c r="V14" s="331"/>
      <c r="W14" s="331"/>
      <c r="X14" s="74" t="s">
        <v>1</v>
      </c>
      <c r="Y14" s="1122"/>
    </row>
    <row r="15" spans="1:39" s="324" customFormat="1" ht="18" customHeight="1" thickBot="1" x14ac:dyDescent="0.25">
      <c r="A15" s="1118"/>
      <c r="B15" s="1125"/>
      <c r="C15" s="861"/>
      <c r="D15" s="862"/>
      <c r="E15" s="333"/>
      <c r="F15" s="333"/>
      <c r="G15" s="333"/>
      <c r="H15" s="333"/>
      <c r="I15" s="333"/>
      <c r="J15" s="333"/>
      <c r="K15" s="333" t="s">
        <v>5549</v>
      </c>
      <c r="L15" s="333" t="s">
        <v>5543</v>
      </c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20"/>
      <c r="Y15" s="1123"/>
    </row>
    <row r="16" spans="1:39" s="324" customFormat="1" ht="23.25" customHeight="1" x14ac:dyDescent="0.2">
      <c r="A16" s="1116">
        <v>5</v>
      </c>
      <c r="B16" s="1119" t="s">
        <v>0</v>
      </c>
      <c r="C16" s="857"/>
      <c r="D16" s="857"/>
      <c r="E16" s="737" t="s">
        <v>9865</v>
      </c>
      <c r="F16" s="737"/>
      <c r="G16" s="737"/>
      <c r="H16" s="737" t="s">
        <v>9866</v>
      </c>
      <c r="I16" s="737"/>
      <c r="J16" s="737"/>
      <c r="K16" s="1020" t="s">
        <v>10129</v>
      </c>
      <c r="L16" s="737"/>
      <c r="M16" s="737"/>
      <c r="N16" s="737"/>
      <c r="O16" s="737"/>
      <c r="P16" s="737"/>
      <c r="Q16" s="737"/>
      <c r="R16" s="737"/>
      <c r="S16" s="329"/>
      <c r="T16" s="329"/>
      <c r="U16" s="329"/>
      <c r="V16" s="329"/>
      <c r="W16" s="329"/>
      <c r="X16" s="72" t="s">
        <v>0</v>
      </c>
      <c r="Y16" s="1121">
        <v>5</v>
      </c>
    </row>
    <row r="17" spans="1:25" s="324" customFormat="1" ht="18" customHeight="1" x14ac:dyDescent="0.2">
      <c r="A17" s="1117"/>
      <c r="B17" s="1120"/>
      <c r="C17" s="858"/>
      <c r="D17" s="859"/>
      <c r="E17" s="330" t="s">
        <v>197</v>
      </c>
      <c r="F17" s="330"/>
      <c r="G17" s="736"/>
      <c r="H17" s="330" t="s">
        <v>208</v>
      </c>
      <c r="I17" s="330"/>
      <c r="J17" s="330"/>
      <c r="K17" s="330" t="s">
        <v>5549</v>
      </c>
      <c r="L17" s="330"/>
      <c r="M17" s="736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19"/>
      <c r="Y17" s="1122"/>
    </row>
    <row r="18" spans="1:25" s="324" customFormat="1" ht="18" customHeight="1" x14ac:dyDescent="0.2">
      <c r="A18" s="1117"/>
      <c r="B18" s="1124" t="s">
        <v>1</v>
      </c>
      <c r="C18" s="1027" t="s">
        <v>10178</v>
      </c>
      <c r="D18" s="863"/>
      <c r="E18" s="740"/>
      <c r="F18" s="740"/>
      <c r="G18" s="740"/>
      <c r="H18" s="877" t="s">
        <v>10179</v>
      </c>
      <c r="I18" s="740"/>
      <c r="J18" s="740"/>
      <c r="K18" s="877" t="s">
        <v>9913</v>
      </c>
      <c r="L18" s="740" t="s">
        <v>8321</v>
      </c>
      <c r="M18" s="740"/>
      <c r="N18" s="740"/>
      <c r="O18" s="740"/>
      <c r="P18" s="740"/>
      <c r="Q18" s="740"/>
      <c r="R18" s="740"/>
      <c r="S18" s="331"/>
      <c r="T18" s="331"/>
      <c r="U18" s="331"/>
      <c r="V18" s="331"/>
      <c r="W18" s="331"/>
      <c r="X18" s="74" t="s">
        <v>1</v>
      </c>
      <c r="Y18" s="1122"/>
    </row>
    <row r="19" spans="1:25" s="324" customFormat="1" ht="18" customHeight="1" thickBot="1" x14ac:dyDescent="0.25">
      <c r="A19" s="1118"/>
      <c r="B19" s="1125"/>
      <c r="C19" s="861" t="s">
        <v>395</v>
      </c>
      <c r="D19" s="862"/>
      <c r="E19" s="333"/>
      <c r="F19" s="333"/>
      <c r="G19" s="333"/>
      <c r="H19" s="333" t="s">
        <v>208</v>
      </c>
      <c r="I19" s="333"/>
      <c r="J19" s="333"/>
      <c r="K19" s="333" t="s">
        <v>5549</v>
      </c>
      <c r="L19" s="333" t="s">
        <v>5556</v>
      </c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20"/>
      <c r="Y19" s="1123"/>
    </row>
    <row r="20" spans="1:25" s="324" customFormat="1" ht="24" customHeight="1" x14ac:dyDescent="0.2">
      <c r="A20" s="1116">
        <v>6</v>
      </c>
      <c r="B20" s="1119" t="s">
        <v>0</v>
      </c>
      <c r="C20" s="1025" t="s">
        <v>10150</v>
      </c>
      <c r="D20" s="857"/>
      <c r="E20" s="737"/>
      <c r="F20" s="737"/>
      <c r="G20" s="737"/>
      <c r="H20" s="737"/>
      <c r="I20" s="737"/>
      <c r="J20" s="737"/>
      <c r="K20" s="1020" t="s">
        <v>10129</v>
      </c>
      <c r="L20" s="737"/>
      <c r="M20" s="737"/>
      <c r="N20" s="737"/>
      <c r="O20" s="737"/>
      <c r="P20" s="1020" t="s">
        <v>10180</v>
      </c>
      <c r="Q20" s="737"/>
      <c r="R20" s="737"/>
      <c r="S20" s="329"/>
      <c r="T20" s="329"/>
      <c r="U20" s="329"/>
      <c r="V20" s="329"/>
      <c r="W20" s="329"/>
      <c r="X20" s="72" t="s">
        <v>0</v>
      </c>
      <c r="Y20" s="1121">
        <v>6</v>
      </c>
    </row>
    <row r="21" spans="1:25" s="324" customFormat="1" ht="18" customHeight="1" x14ac:dyDescent="0.2">
      <c r="A21" s="1117"/>
      <c r="B21" s="1120"/>
      <c r="C21" s="858" t="s">
        <v>395</v>
      </c>
      <c r="D21" s="859"/>
      <c r="E21" s="330"/>
      <c r="F21" s="330"/>
      <c r="G21" s="736"/>
      <c r="H21" s="330"/>
      <c r="I21" s="330"/>
      <c r="J21" s="330"/>
      <c r="K21" s="330" t="s">
        <v>5549</v>
      </c>
      <c r="L21" s="330"/>
      <c r="M21" s="736"/>
      <c r="N21" s="330"/>
      <c r="O21" s="330"/>
      <c r="P21" s="330" t="s">
        <v>397</v>
      </c>
      <c r="Q21" s="330"/>
      <c r="R21" s="330"/>
      <c r="S21" s="330"/>
      <c r="T21" s="330"/>
      <c r="U21" s="330"/>
      <c r="V21" s="330"/>
      <c r="W21" s="330"/>
      <c r="X21" s="73"/>
      <c r="Y21" s="1122"/>
    </row>
    <row r="22" spans="1:25" s="324" customFormat="1" ht="18" customHeight="1" x14ac:dyDescent="0.2">
      <c r="A22" s="1117"/>
      <c r="B22" s="1124" t="s">
        <v>1</v>
      </c>
      <c r="C22" s="860"/>
      <c r="D22" s="860"/>
      <c r="E22" s="877" t="s">
        <v>10013</v>
      </c>
      <c r="F22" s="740"/>
      <c r="G22" s="740" t="s">
        <v>9884</v>
      </c>
      <c r="H22" s="877" t="s">
        <v>10131</v>
      </c>
      <c r="I22" s="740"/>
      <c r="J22" s="740"/>
      <c r="K22" s="877" t="s">
        <v>10149</v>
      </c>
      <c r="L22" s="740"/>
      <c r="M22" s="740"/>
      <c r="N22" s="740"/>
      <c r="O22" s="740"/>
      <c r="P22" s="740"/>
      <c r="Q22" s="740"/>
      <c r="R22" s="740"/>
      <c r="S22" s="740"/>
      <c r="T22" s="331"/>
      <c r="U22" s="331"/>
      <c r="V22" s="331"/>
      <c r="W22" s="331"/>
      <c r="X22" s="74" t="s">
        <v>1</v>
      </c>
      <c r="Y22" s="1122"/>
    </row>
    <row r="23" spans="1:25" s="324" customFormat="1" ht="21.75" customHeight="1" thickBot="1" x14ac:dyDescent="0.25">
      <c r="A23" s="1118"/>
      <c r="B23" s="1125"/>
      <c r="C23" s="861"/>
      <c r="D23" s="862"/>
      <c r="E23" s="333" t="s">
        <v>197</v>
      </c>
      <c r="F23" s="333"/>
      <c r="G23" s="333" t="s">
        <v>687</v>
      </c>
      <c r="H23" s="333" t="s">
        <v>208</v>
      </c>
      <c r="I23" s="333"/>
      <c r="J23" s="333"/>
      <c r="K23" s="333" t="s">
        <v>5549</v>
      </c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0"/>
      <c r="W23" s="333"/>
      <c r="X23" s="320"/>
      <c r="Y23" s="1123"/>
    </row>
    <row r="24" spans="1:25" s="324" customFormat="1" ht="16.5" customHeight="1" x14ac:dyDescent="0.2">
      <c r="A24" s="1116">
        <v>7</v>
      </c>
      <c r="B24" s="1119" t="s">
        <v>0</v>
      </c>
      <c r="C24" s="864"/>
      <c r="D24" s="857"/>
      <c r="E24" s="737"/>
      <c r="F24" s="737"/>
      <c r="G24" s="329"/>
      <c r="H24" s="737"/>
      <c r="I24" s="329"/>
      <c r="J24" s="737"/>
      <c r="K24" s="737"/>
      <c r="L24" s="329"/>
      <c r="M24" s="737"/>
      <c r="N24" s="737"/>
      <c r="O24" s="737"/>
      <c r="P24" s="329"/>
      <c r="Q24" s="737"/>
      <c r="R24" s="737"/>
      <c r="S24" s="329"/>
      <c r="T24" s="329"/>
      <c r="U24" s="329"/>
      <c r="V24" s="329"/>
      <c r="W24" s="329"/>
      <c r="X24" s="325" t="s">
        <v>0</v>
      </c>
      <c r="Y24" s="1121">
        <v>7</v>
      </c>
    </row>
    <row r="25" spans="1:25" s="324" customFormat="1" ht="16.5" customHeight="1" x14ac:dyDescent="0.2">
      <c r="A25" s="1117"/>
      <c r="B25" s="1120"/>
      <c r="C25" s="858"/>
      <c r="D25" s="859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26"/>
      <c r="Y25" s="1122"/>
    </row>
    <row r="26" spans="1:25" s="324" customFormat="1" ht="16.5" customHeight="1" x14ac:dyDescent="0.2">
      <c r="A26" s="1117"/>
      <c r="B26" s="1124" t="s">
        <v>1</v>
      </c>
      <c r="C26" s="865"/>
      <c r="D26" s="860"/>
      <c r="E26" s="740"/>
      <c r="F26" s="740"/>
      <c r="G26" s="331"/>
      <c r="H26" s="740"/>
      <c r="I26" s="740"/>
      <c r="J26" s="331"/>
      <c r="K26" s="740"/>
      <c r="L26" s="331"/>
      <c r="M26" s="740"/>
      <c r="N26" s="740"/>
      <c r="O26" s="740"/>
      <c r="P26" s="740"/>
      <c r="Q26" s="740"/>
      <c r="R26" s="740"/>
      <c r="S26" s="331"/>
      <c r="T26" s="331"/>
      <c r="U26" s="331"/>
      <c r="V26" s="331"/>
      <c r="W26" s="331"/>
      <c r="X26" s="327" t="s">
        <v>1</v>
      </c>
      <c r="Y26" s="1122"/>
    </row>
    <row r="27" spans="1:25" s="324" customFormat="1" ht="16.5" customHeight="1" thickBot="1" x14ac:dyDescent="0.25">
      <c r="A27" s="1118"/>
      <c r="B27" s="1125"/>
      <c r="C27" s="861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332"/>
      <c r="U27" s="332"/>
      <c r="V27" s="330"/>
      <c r="W27" s="330"/>
      <c r="X27" s="328"/>
      <c r="Y27" s="1123"/>
    </row>
    <row r="28" spans="1:25" s="324" customFormat="1" ht="16.5" customHeight="1" x14ac:dyDescent="0.2">
      <c r="A28" s="1126" t="s">
        <v>26</v>
      </c>
      <c r="B28" s="1119" t="s">
        <v>0</v>
      </c>
      <c r="C28" s="864"/>
      <c r="D28" s="866"/>
      <c r="E28" s="329"/>
      <c r="F28" s="329"/>
      <c r="G28" s="329"/>
      <c r="H28" s="329"/>
      <c r="I28" s="329"/>
      <c r="J28" s="329"/>
      <c r="K28" s="329"/>
      <c r="L28" s="329"/>
      <c r="M28" s="737"/>
      <c r="N28" s="737"/>
      <c r="O28" s="737"/>
      <c r="P28" s="329"/>
      <c r="Q28" s="329"/>
      <c r="R28" s="329"/>
      <c r="S28" s="329"/>
      <c r="T28" s="329"/>
      <c r="U28" s="329"/>
      <c r="V28" s="329"/>
      <c r="W28" s="329"/>
      <c r="X28" s="325" t="s">
        <v>0</v>
      </c>
      <c r="Y28" s="1126" t="s">
        <v>26</v>
      </c>
    </row>
    <row r="29" spans="1:25" s="324" customFormat="1" ht="16.5" customHeight="1" x14ac:dyDescent="0.2">
      <c r="A29" s="1127"/>
      <c r="B29" s="1120"/>
      <c r="C29" s="858"/>
      <c r="D29" s="859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26"/>
      <c r="Y29" s="1127"/>
    </row>
    <row r="30" spans="1:25" s="324" customFormat="1" ht="16.5" customHeight="1" x14ac:dyDescent="0.2">
      <c r="A30" s="1127"/>
      <c r="B30" s="1124" t="s">
        <v>1</v>
      </c>
      <c r="C30" s="865"/>
      <c r="D30" s="863"/>
      <c r="E30" s="331"/>
      <c r="F30" s="331"/>
      <c r="G30" s="331"/>
      <c r="H30" s="331"/>
      <c r="I30" s="331"/>
      <c r="J30" s="331"/>
      <c r="K30" s="331"/>
      <c r="L30" s="331"/>
      <c r="M30" s="740"/>
      <c r="N30" s="740"/>
      <c r="O30" s="331"/>
      <c r="P30" s="331"/>
      <c r="Q30" s="331"/>
      <c r="R30" s="331"/>
      <c r="S30" s="331"/>
      <c r="T30" s="331"/>
      <c r="U30" s="331"/>
      <c r="V30" s="331"/>
      <c r="W30" s="331"/>
      <c r="X30" s="327" t="s">
        <v>1</v>
      </c>
      <c r="Y30" s="1127"/>
    </row>
    <row r="31" spans="1:25" s="324" customFormat="1" ht="16.5" customHeight="1" thickBot="1" x14ac:dyDescent="0.25">
      <c r="A31" s="1128"/>
      <c r="B31" s="1125"/>
      <c r="C31" s="861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332"/>
      <c r="U31" s="332"/>
      <c r="V31" s="332"/>
      <c r="W31" s="330"/>
      <c r="X31" s="328"/>
      <c r="Y31" s="1128"/>
    </row>
    <row r="32" spans="1:25" ht="20.25" x14ac:dyDescent="0.3"/>
    <row r="276" spans="12:25" ht="15.75" customHeight="1" x14ac:dyDescent="0.3">
      <c r="L276" s="129"/>
      <c r="Y276" s="129"/>
    </row>
    <row r="315" spans="12:29" ht="15.75" customHeight="1" x14ac:dyDescent="0.3">
      <c r="L315" s="129"/>
      <c r="AC315" s="129"/>
    </row>
    <row r="344" spans="16:25" ht="15.75" customHeight="1" x14ac:dyDescent="0.3">
      <c r="P344" s="129"/>
    </row>
    <row r="346" spans="16:25" ht="15.75" customHeight="1" x14ac:dyDescent="0.3">
      <c r="Y346" s="129"/>
    </row>
    <row r="440" spans="7:25" ht="15.75" customHeight="1" x14ac:dyDescent="0.3">
      <c r="G440" s="129"/>
      <c r="Y440" s="129"/>
    </row>
    <row r="442" spans="7:25" ht="15.75" customHeight="1" x14ac:dyDescent="0.3">
      <c r="G442" s="129"/>
      <c r="L442" s="129"/>
    </row>
    <row r="470" spans="7:29" ht="15.75" customHeight="1" x14ac:dyDescent="0.3">
      <c r="G470" s="129"/>
      <c r="Y470" s="129"/>
    </row>
    <row r="472" spans="7:29" ht="15.75" customHeight="1" x14ac:dyDescent="0.3">
      <c r="G472" s="129"/>
      <c r="AC472" s="129"/>
    </row>
    <row r="532" spans="7:12" ht="15.75" customHeight="1" x14ac:dyDescent="0.3">
      <c r="G532" s="129"/>
    </row>
    <row r="538" spans="7:12" ht="15.75" customHeight="1" x14ac:dyDescent="0.3">
      <c r="L538" s="129"/>
    </row>
    <row r="575" spans="25:25" ht="15.75" customHeight="1" x14ac:dyDescent="0.3">
      <c r="Y575" s="129"/>
    </row>
    <row r="577" spans="12:12" ht="15.75" customHeight="1" x14ac:dyDescent="0.3">
      <c r="L577" s="129"/>
    </row>
    <row r="611" spans="16:29" ht="15.75" customHeight="1" x14ac:dyDescent="0.3">
      <c r="Y611" s="129"/>
      <c r="AC611" s="129"/>
    </row>
    <row r="613" spans="16:29" ht="15.75" customHeight="1" x14ac:dyDescent="0.3">
      <c r="P613" s="129"/>
    </row>
    <row r="728" spans="7:29" ht="15.75" customHeight="1" x14ac:dyDescent="0.3">
      <c r="G728" s="129"/>
      <c r="AC728" s="129"/>
    </row>
    <row r="762" spans="7:33" ht="15.75" customHeight="1" x14ac:dyDescent="0.3">
      <c r="G762" s="129"/>
      <c r="Y762" s="129"/>
      <c r="AG762" s="129"/>
    </row>
    <row r="764" spans="7:33" ht="15.75" customHeight="1" x14ac:dyDescent="0.3">
      <c r="L764" s="129"/>
      <c r="AC764" s="129"/>
      <c r="AG764" s="129"/>
    </row>
    <row r="911" spans="33:37" ht="15.75" customHeight="1" x14ac:dyDescent="0.3">
      <c r="AG911" s="129"/>
      <c r="AK911" s="129"/>
    </row>
    <row r="915" spans="7:29" ht="15.75" customHeight="1" x14ac:dyDescent="0.3">
      <c r="G915" s="129"/>
      <c r="L915" s="129"/>
      <c r="P915" s="129"/>
      <c r="Y915" s="129"/>
      <c r="AC915" s="129"/>
    </row>
    <row r="957" spans="16:16" ht="15.75" customHeight="1" x14ac:dyDescent="0.3">
      <c r="P957" s="129"/>
    </row>
    <row r="975" spans="12:29" ht="15.75" customHeight="1" x14ac:dyDescent="0.3">
      <c r="L975" s="129"/>
      <c r="AC975" s="129"/>
    </row>
    <row r="977" spans="16:29" ht="15.75" customHeight="1" x14ac:dyDescent="0.3">
      <c r="Y977" s="129"/>
    </row>
    <row r="981" spans="16:29" ht="15.75" customHeight="1" x14ac:dyDescent="0.3">
      <c r="AC981" s="129"/>
    </row>
    <row r="983" spans="16:29" ht="15.75" customHeight="1" x14ac:dyDescent="0.3">
      <c r="P983" s="129"/>
    </row>
    <row r="993" spans="12:16" ht="15.75" customHeight="1" x14ac:dyDescent="0.3">
      <c r="L993" s="129"/>
      <c r="P993" s="129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7030A0"/>
  </sheetPr>
  <dimension ref="A1:AE372"/>
  <sheetViews>
    <sheetView view="pageBreakPreview" zoomScaleNormal="100" zoomScaleSheetLayoutView="100" workbookViewId="0">
      <pane ySplit="4" topLeftCell="A362" activePane="bottomLeft" state="frozen"/>
      <selection activeCell="A685" sqref="A685:AE720"/>
      <selection pane="bottomLeft" activeCell="Y213" sqref="Y213"/>
    </sheetView>
  </sheetViews>
  <sheetFormatPr defaultRowHeight="15.75" customHeight="1" x14ac:dyDescent="0.3"/>
  <cols>
    <col min="1" max="1" width="7.85546875" style="563" customWidth="1"/>
    <col min="2" max="2" width="19.28515625" style="574" customWidth="1"/>
    <col min="3" max="3" width="3.5703125" style="556" customWidth="1"/>
    <col min="4" max="4" width="8.85546875" style="556" customWidth="1"/>
    <col min="5" max="5" width="3.85546875" style="575" customWidth="1"/>
    <col min="6" max="6" width="7.28515625" style="556" customWidth="1"/>
    <col min="7" max="7" width="7.42578125" style="556" customWidth="1"/>
    <col min="8" max="8" width="9.28515625" style="556" customWidth="1"/>
    <col min="9" max="9" width="3" style="576" customWidth="1"/>
    <col min="10" max="10" width="5.85546875" style="556" customWidth="1"/>
    <col min="11" max="11" width="7.42578125" style="556" customWidth="1"/>
    <col min="12" max="12" width="8.42578125" style="556" customWidth="1"/>
    <col min="13" max="13" width="2.5703125" style="556" customWidth="1"/>
    <col min="14" max="14" width="5.5703125" style="556" customWidth="1"/>
    <col min="15" max="15" width="6.85546875" style="556" customWidth="1"/>
    <col min="16" max="16" width="8.42578125" style="556" customWidth="1"/>
    <col min="17" max="17" width="3.42578125" style="556" customWidth="1"/>
    <col min="18" max="18" width="5.85546875" style="556" customWidth="1"/>
    <col min="19" max="19" width="8.140625" style="556" customWidth="1"/>
    <col min="20" max="20" width="8.5703125" style="556" customWidth="1"/>
    <col min="21" max="21" width="3.42578125" style="556" customWidth="1"/>
    <col min="22" max="22" width="5.7109375" style="556" customWidth="1"/>
    <col min="23" max="23" width="9" style="556" customWidth="1"/>
    <col min="24" max="24" width="4.140625" style="556" customWidth="1"/>
    <col min="25" max="26" width="3.5703125" style="556" customWidth="1"/>
    <col min="27" max="27" width="4.28515625" style="556" customWidth="1"/>
    <col min="28" max="28" width="4" style="556" customWidth="1"/>
    <col min="29" max="30" width="3" style="556" customWidth="1"/>
    <col min="31" max="31" width="4.28515625" style="556" customWidth="1"/>
    <col min="32" max="256" width="9.140625" style="556"/>
    <col min="257" max="257" width="9.140625" style="556" customWidth="1"/>
    <col min="258" max="258" width="7.42578125" style="556" customWidth="1"/>
    <col min="259" max="259" width="3.5703125" style="556" customWidth="1"/>
    <col min="260" max="260" width="11.42578125" style="556" customWidth="1"/>
    <col min="261" max="261" width="3.85546875" style="556" customWidth="1"/>
    <col min="262" max="262" width="7.28515625" style="556" customWidth="1"/>
    <col min="263" max="263" width="7.7109375" style="556" customWidth="1"/>
    <col min="264" max="264" width="9.28515625" style="556" customWidth="1"/>
    <col min="265" max="265" width="3" style="556" customWidth="1"/>
    <col min="266" max="266" width="5.85546875" style="556" customWidth="1"/>
    <col min="267" max="267" width="8.85546875" style="556" customWidth="1"/>
    <col min="268" max="268" width="8.42578125" style="556" customWidth="1"/>
    <col min="269" max="269" width="2.5703125" style="556" customWidth="1"/>
    <col min="270" max="270" width="5.5703125" style="556" customWidth="1"/>
    <col min="271" max="271" width="7.140625" style="556" customWidth="1"/>
    <col min="272" max="272" width="9" style="556" customWidth="1"/>
    <col min="273" max="273" width="3.42578125" style="556" customWidth="1"/>
    <col min="274" max="274" width="5.85546875" style="556" customWidth="1"/>
    <col min="275" max="275" width="8.5703125" style="556" customWidth="1"/>
    <col min="276" max="276" width="11" style="556" customWidth="1"/>
    <col min="277" max="277" width="3.42578125" style="556" customWidth="1"/>
    <col min="278" max="278" width="5.7109375" style="556" customWidth="1"/>
    <col min="279" max="279" width="9.42578125" style="556" customWidth="1"/>
    <col min="280" max="280" width="5.5703125" style="556" customWidth="1"/>
    <col min="281" max="282" width="3.5703125" style="556" customWidth="1"/>
    <col min="283" max="283" width="4.28515625" style="556" customWidth="1"/>
    <col min="284" max="284" width="5.140625" style="556" customWidth="1"/>
    <col min="285" max="286" width="3" style="556" customWidth="1"/>
    <col min="287" max="287" width="4.28515625" style="556" customWidth="1"/>
    <col min="288" max="512" width="9.140625" style="556"/>
    <col min="513" max="513" width="9.140625" style="556" customWidth="1"/>
    <col min="514" max="514" width="7.42578125" style="556" customWidth="1"/>
    <col min="515" max="515" width="3.5703125" style="556" customWidth="1"/>
    <col min="516" max="516" width="11.42578125" style="556" customWidth="1"/>
    <col min="517" max="517" width="3.85546875" style="556" customWidth="1"/>
    <col min="518" max="518" width="7.28515625" style="556" customWidth="1"/>
    <col min="519" max="519" width="7.7109375" style="556" customWidth="1"/>
    <col min="520" max="520" width="9.28515625" style="556" customWidth="1"/>
    <col min="521" max="521" width="3" style="556" customWidth="1"/>
    <col min="522" max="522" width="5.85546875" style="556" customWidth="1"/>
    <col min="523" max="523" width="8.85546875" style="556" customWidth="1"/>
    <col min="524" max="524" width="8.42578125" style="556" customWidth="1"/>
    <col min="525" max="525" width="2.5703125" style="556" customWidth="1"/>
    <col min="526" max="526" width="5.5703125" style="556" customWidth="1"/>
    <col min="527" max="527" width="7.140625" style="556" customWidth="1"/>
    <col min="528" max="528" width="9" style="556" customWidth="1"/>
    <col min="529" max="529" width="3.42578125" style="556" customWidth="1"/>
    <col min="530" max="530" width="5.85546875" style="556" customWidth="1"/>
    <col min="531" max="531" width="8.5703125" style="556" customWidth="1"/>
    <col min="532" max="532" width="11" style="556" customWidth="1"/>
    <col min="533" max="533" width="3.42578125" style="556" customWidth="1"/>
    <col min="534" max="534" width="5.7109375" style="556" customWidth="1"/>
    <col min="535" max="535" width="9.42578125" style="556" customWidth="1"/>
    <col min="536" max="536" width="5.5703125" style="556" customWidth="1"/>
    <col min="537" max="538" width="3.5703125" style="556" customWidth="1"/>
    <col min="539" max="539" width="4.28515625" style="556" customWidth="1"/>
    <col min="540" max="540" width="5.140625" style="556" customWidth="1"/>
    <col min="541" max="542" width="3" style="556" customWidth="1"/>
    <col min="543" max="543" width="4.28515625" style="556" customWidth="1"/>
    <col min="544" max="768" width="9.140625" style="556"/>
    <col min="769" max="769" width="9.140625" style="556" customWidth="1"/>
    <col min="770" max="770" width="7.42578125" style="556" customWidth="1"/>
    <col min="771" max="771" width="3.5703125" style="556" customWidth="1"/>
    <col min="772" max="772" width="11.42578125" style="556" customWidth="1"/>
    <col min="773" max="773" width="3.85546875" style="556" customWidth="1"/>
    <col min="774" max="774" width="7.28515625" style="556" customWidth="1"/>
    <col min="775" max="775" width="7.7109375" style="556" customWidth="1"/>
    <col min="776" max="776" width="9.28515625" style="556" customWidth="1"/>
    <col min="777" max="777" width="3" style="556" customWidth="1"/>
    <col min="778" max="778" width="5.85546875" style="556" customWidth="1"/>
    <col min="779" max="779" width="8.85546875" style="556" customWidth="1"/>
    <col min="780" max="780" width="8.42578125" style="556" customWidth="1"/>
    <col min="781" max="781" width="2.5703125" style="556" customWidth="1"/>
    <col min="782" max="782" width="5.5703125" style="556" customWidth="1"/>
    <col min="783" max="783" width="7.140625" style="556" customWidth="1"/>
    <col min="784" max="784" width="9" style="556" customWidth="1"/>
    <col min="785" max="785" width="3.42578125" style="556" customWidth="1"/>
    <col min="786" max="786" width="5.85546875" style="556" customWidth="1"/>
    <col min="787" max="787" width="8.5703125" style="556" customWidth="1"/>
    <col min="788" max="788" width="11" style="556" customWidth="1"/>
    <col min="789" max="789" width="3.42578125" style="556" customWidth="1"/>
    <col min="790" max="790" width="5.7109375" style="556" customWidth="1"/>
    <col min="791" max="791" width="9.42578125" style="556" customWidth="1"/>
    <col min="792" max="792" width="5.5703125" style="556" customWidth="1"/>
    <col min="793" max="794" width="3.5703125" style="556" customWidth="1"/>
    <col min="795" max="795" width="4.28515625" style="556" customWidth="1"/>
    <col min="796" max="796" width="5.140625" style="556" customWidth="1"/>
    <col min="797" max="798" width="3" style="556" customWidth="1"/>
    <col min="799" max="799" width="4.28515625" style="556" customWidth="1"/>
    <col min="800" max="1024" width="9.140625" style="556"/>
    <col min="1025" max="1025" width="9.140625" style="556" customWidth="1"/>
    <col min="1026" max="1026" width="7.42578125" style="556" customWidth="1"/>
    <col min="1027" max="1027" width="3.5703125" style="556" customWidth="1"/>
    <col min="1028" max="1028" width="11.42578125" style="556" customWidth="1"/>
    <col min="1029" max="1029" width="3.85546875" style="556" customWidth="1"/>
    <col min="1030" max="1030" width="7.28515625" style="556" customWidth="1"/>
    <col min="1031" max="1031" width="7.7109375" style="556" customWidth="1"/>
    <col min="1032" max="1032" width="9.28515625" style="556" customWidth="1"/>
    <col min="1033" max="1033" width="3" style="556" customWidth="1"/>
    <col min="1034" max="1034" width="5.85546875" style="556" customWidth="1"/>
    <col min="1035" max="1035" width="8.85546875" style="556" customWidth="1"/>
    <col min="1036" max="1036" width="8.42578125" style="556" customWidth="1"/>
    <col min="1037" max="1037" width="2.5703125" style="556" customWidth="1"/>
    <col min="1038" max="1038" width="5.5703125" style="556" customWidth="1"/>
    <col min="1039" max="1039" width="7.140625" style="556" customWidth="1"/>
    <col min="1040" max="1040" width="9" style="556" customWidth="1"/>
    <col min="1041" max="1041" width="3.42578125" style="556" customWidth="1"/>
    <col min="1042" max="1042" width="5.85546875" style="556" customWidth="1"/>
    <col min="1043" max="1043" width="8.5703125" style="556" customWidth="1"/>
    <col min="1044" max="1044" width="11" style="556" customWidth="1"/>
    <col min="1045" max="1045" width="3.42578125" style="556" customWidth="1"/>
    <col min="1046" max="1046" width="5.7109375" style="556" customWidth="1"/>
    <col min="1047" max="1047" width="9.42578125" style="556" customWidth="1"/>
    <col min="1048" max="1048" width="5.5703125" style="556" customWidth="1"/>
    <col min="1049" max="1050" width="3.5703125" style="556" customWidth="1"/>
    <col min="1051" max="1051" width="4.28515625" style="556" customWidth="1"/>
    <col min="1052" max="1052" width="5.140625" style="556" customWidth="1"/>
    <col min="1053" max="1054" width="3" style="556" customWidth="1"/>
    <col min="1055" max="1055" width="4.28515625" style="556" customWidth="1"/>
    <col min="1056" max="1280" width="9.140625" style="556"/>
    <col min="1281" max="1281" width="9.140625" style="556" customWidth="1"/>
    <col min="1282" max="1282" width="7.42578125" style="556" customWidth="1"/>
    <col min="1283" max="1283" width="3.5703125" style="556" customWidth="1"/>
    <col min="1284" max="1284" width="11.42578125" style="556" customWidth="1"/>
    <col min="1285" max="1285" width="3.85546875" style="556" customWidth="1"/>
    <col min="1286" max="1286" width="7.28515625" style="556" customWidth="1"/>
    <col min="1287" max="1287" width="7.7109375" style="556" customWidth="1"/>
    <col min="1288" max="1288" width="9.28515625" style="556" customWidth="1"/>
    <col min="1289" max="1289" width="3" style="556" customWidth="1"/>
    <col min="1290" max="1290" width="5.85546875" style="556" customWidth="1"/>
    <col min="1291" max="1291" width="8.85546875" style="556" customWidth="1"/>
    <col min="1292" max="1292" width="8.42578125" style="556" customWidth="1"/>
    <col min="1293" max="1293" width="2.5703125" style="556" customWidth="1"/>
    <col min="1294" max="1294" width="5.5703125" style="556" customWidth="1"/>
    <col min="1295" max="1295" width="7.140625" style="556" customWidth="1"/>
    <col min="1296" max="1296" width="9" style="556" customWidth="1"/>
    <col min="1297" max="1297" width="3.42578125" style="556" customWidth="1"/>
    <col min="1298" max="1298" width="5.85546875" style="556" customWidth="1"/>
    <col min="1299" max="1299" width="8.5703125" style="556" customWidth="1"/>
    <col min="1300" max="1300" width="11" style="556" customWidth="1"/>
    <col min="1301" max="1301" width="3.42578125" style="556" customWidth="1"/>
    <col min="1302" max="1302" width="5.7109375" style="556" customWidth="1"/>
    <col min="1303" max="1303" width="9.42578125" style="556" customWidth="1"/>
    <col min="1304" max="1304" width="5.5703125" style="556" customWidth="1"/>
    <col min="1305" max="1306" width="3.5703125" style="556" customWidth="1"/>
    <col min="1307" max="1307" width="4.28515625" style="556" customWidth="1"/>
    <col min="1308" max="1308" width="5.140625" style="556" customWidth="1"/>
    <col min="1309" max="1310" width="3" style="556" customWidth="1"/>
    <col min="1311" max="1311" width="4.28515625" style="556" customWidth="1"/>
    <col min="1312" max="1536" width="9.140625" style="556"/>
    <col min="1537" max="1537" width="9.140625" style="556" customWidth="1"/>
    <col min="1538" max="1538" width="7.42578125" style="556" customWidth="1"/>
    <col min="1539" max="1539" width="3.5703125" style="556" customWidth="1"/>
    <col min="1540" max="1540" width="11.42578125" style="556" customWidth="1"/>
    <col min="1541" max="1541" width="3.85546875" style="556" customWidth="1"/>
    <col min="1542" max="1542" width="7.28515625" style="556" customWidth="1"/>
    <col min="1543" max="1543" width="7.7109375" style="556" customWidth="1"/>
    <col min="1544" max="1544" width="9.28515625" style="556" customWidth="1"/>
    <col min="1545" max="1545" width="3" style="556" customWidth="1"/>
    <col min="1546" max="1546" width="5.85546875" style="556" customWidth="1"/>
    <col min="1547" max="1547" width="8.85546875" style="556" customWidth="1"/>
    <col min="1548" max="1548" width="8.42578125" style="556" customWidth="1"/>
    <col min="1549" max="1549" width="2.5703125" style="556" customWidth="1"/>
    <col min="1550" max="1550" width="5.5703125" style="556" customWidth="1"/>
    <col min="1551" max="1551" width="7.140625" style="556" customWidth="1"/>
    <col min="1552" max="1552" width="9" style="556" customWidth="1"/>
    <col min="1553" max="1553" width="3.42578125" style="556" customWidth="1"/>
    <col min="1554" max="1554" width="5.85546875" style="556" customWidth="1"/>
    <col min="1555" max="1555" width="8.5703125" style="556" customWidth="1"/>
    <col min="1556" max="1556" width="11" style="556" customWidth="1"/>
    <col min="1557" max="1557" width="3.42578125" style="556" customWidth="1"/>
    <col min="1558" max="1558" width="5.7109375" style="556" customWidth="1"/>
    <col min="1559" max="1559" width="9.42578125" style="556" customWidth="1"/>
    <col min="1560" max="1560" width="5.5703125" style="556" customWidth="1"/>
    <col min="1561" max="1562" width="3.5703125" style="556" customWidth="1"/>
    <col min="1563" max="1563" width="4.28515625" style="556" customWidth="1"/>
    <col min="1564" max="1564" width="5.140625" style="556" customWidth="1"/>
    <col min="1565" max="1566" width="3" style="556" customWidth="1"/>
    <col min="1567" max="1567" width="4.28515625" style="556" customWidth="1"/>
    <col min="1568" max="1792" width="9.140625" style="556"/>
    <col min="1793" max="1793" width="9.140625" style="556" customWidth="1"/>
    <col min="1794" max="1794" width="7.42578125" style="556" customWidth="1"/>
    <col min="1795" max="1795" width="3.5703125" style="556" customWidth="1"/>
    <col min="1796" max="1796" width="11.42578125" style="556" customWidth="1"/>
    <col min="1797" max="1797" width="3.85546875" style="556" customWidth="1"/>
    <col min="1798" max="1798" width="7.28515625" style="556" customWidth="1"/>
    <col min="1799" max="1799" width="7.7109375" style="556" customWidth="1"/>
    <col min="1800" max="1800" width="9.28515625" style="556" customWidth="1"/>
    <col min="1801" max="1801" width="3" style="556" customWidth="1"/>
    <col min="1802" max="1802" width="5.85546875" style="556" customWidth="1"/>
    <col min="1803" max="1803" width="8.85546875" style="556" customWidth="1"/>
    <col min="1804" max="1804" width="8.42578125" style="556" customWidth="1"/>
    <col min="1805" max="1805" width="2.5703125" style="556" customWidth="1"/>
    <col min="1806" max="1806" width="5.5703125" style="556" customWidth="1"/>
    <col min="1807" max="1807" width="7.140625" style="556" customWidth="1"/>
    <col min="1808" max="1808" width="9" style="556" customWidth="1"/>
    <col min="1809" max="1809" width="3.42578125" style="556" customWidth="1"/>
    <col min="1810" max="1810" width="5.85546875" style="556" customWidth="1"/>
    <col min="1811" max="1811" width="8.5703125" style="556" customWidth="1"/>
    <col min="1812" max="1812" width="11" style="556" customWidth="1"/>
    <col min="1813" max="1813" width="3.42578125" style="556" customWidth="1"/>
    <col min="1814" max="1814" width="5.7109375" style="556" customWidth="1"/>
    <col min="1815" max="1815" width="9.42578125" style="556" customWidth="1"/>
    <col min="1816" max="1816" width="5.5703125" style="556" customWidth="1"/>
    <col min="1817" max="1818" width="3.5703125" style="556" customWidth="1"/>
    <col min="1819" max="1819" width="4.28515625" style="556" customWidth="1"/>
    <col min="1820" max="1820" width="5.140625" style="556" customWidth="1"/>
    <col min="1821" max="1822" width="3" style="556" customWidth="1"/>
    <col min="1823" max="1823" width="4.28515625" style="556" customWidth="1"/>
    <col min="1824" max="2048" width="9.140625" style="556"/>
    <col min="2049" max="2049" width="9.140625" style="556" customWidth="1"/>
    <col min="2050" max="2050" width="7.42578125" style="556" customWidth="1"/>
    <col min="2051" max="2051" width="3.5703125" style="556" customWidth="1"/>
    <col min="2052" max="2052" width="11.42578125" style="556" customWidth="1"/>
    <col min="2053" max="2053" width="3.85546875" style="556" customWidth="1"/>
    <col min="2054" max="2054" width="7.28515625" style="556" customWidth="1"/>
    <col min="2055" max="2055" width="7.7109375" style="556" customWidth="1"/>
    <col min="2056" max="2056" width="9.28515625" style="556" customWidth="1"/>
    <col min="2057" max="2057" width="3" style="556" customWidth="1"/>
    <col min="2058" max="2058" width="5.85546875" style="556" customWidth="1"/>
    <col min="2059" max="2059" width="8.85546875" style="556" customWidth="1"/>
    <col min="2060" max="2060" width="8.42578125" style="556" customWidth="1"/>
    <col min="2061" max="2061" width="2.5703125" style="556" customWidth="1"/>
    <col min="2062" max="2062" width="5.5703125" style="556" customWidth="1"/>
    <col min="2063" max="2063" width="7.140625" style="556" customWidth="1"/>
    <col min="2064" max="2064" width="9" style="556" customWidth="1"/>
    <col min="2065" max="2065" width="3.42578125" style="556" customWidth="1"/>
    <col min="2066" max="2066" width="5.85546875" style="556" customWidth="1"/>
    <col min="2067" max="2067" width="8.5703125" style="556" customWidth="1"/>
    <col min="2068" max="2068" width="11" style="556" customWidth="1"/>
    <col min="2069" max="2069" width="3.42578125" style="556" customWidth="1"/>
    <col min="2070" max="2070" width="5.7109375" style="556" customWidth="1"/>
    <col min="2071" max="2071" width="9.42578125" style="556" customWidth="1"/>
    <col min="2072" max="2072" width="5.5703125" style="556" customWidth="1"/>
    <col min="2073" max="2074" width="3.5703125" style="556" customWidth="1"/>
    <col min="2075" max="2075" width="4.28515625" style="556" customWidth="1"/>
    <col min="2076" max="2076" width="5.140625" style="556" customWidth="1"/>
    <col min="2077" max="2078" width="3" style="556" customWidth="1"/>
    <col min="2079" max="2079" width="4.28515625" style="556" customWidth="1"/>
    <col min="2080" max="2304" width="9.140625" style="556"/>
    <col min="2305" max="2305" width="9.140625" style="556" customWidth="1"/>
    <col min="2306" max="2306" width="7.42578125" style="556" customWidth="1"/>
    <col min="2307" max="2307" width="3.5703125" style="556" customWidth="1"/>
    <col min="2308" max="2308" width="11.42578125" style="556" customWidth="1"/>
    <col min="2309" max="2309" width="3.85546875" style="556" customWidth="1"/>
    <col min="2310" max="2310" width="7.28515625" style="556" customWidth="1"/>
    <col min="2311" max="2311" width="7.7109375" style="556" customWidth="1"/>
    <col min="2312" max="2312" width="9.28515625" style="556" customWidth="1"/>
    <col min="2313" max="2313" width="3" style="556" customWidth="1"/>
    <col min="2314" max="2314" width="5.85546875" style="556" customWidth="1"/>
    <col min="2315" max="2315" width="8.85546875" style="556" customWidth="1"/>
    <col min="2316" max="2316" width="8.42578125" style="556" customWidth="1"/>
    <col min="2317" max="2317" width="2.5703125" style="556" customWidth="1"/>
    <col min="2318" max="2318" width="5.5703125" style="556" customWidth="1"/>
    <col min="2319" max="2319" width="7.140625" style="556" customWidth="1"/>
    <col min="2320" max="2320" width="9" style="556" customWidth="1"/>
    <col min="2321" max="2321" width="3.42578125" style="556" customWidth="1"/>
    <col min="2322" max="2322" width="5.85546875" style="556" customWidth="1"/>
    <col min="2323" max="2323" width="8.5703125" style="556" customWidth="1"/>
    <col min="2324" max="2324" width="11" style="556" customWidth="1"/>
    <col min="2325" max="2325" width="3.42578125" style="556" customWidth="1"/>
    <col min="2326" max="2326" width="5.7109375" style="556" customWidth="1"/>
    <col min="2327" max="2327" width="9.42578125" style="556" customWidth="1"/>
    <col min="2328" max="2328" width="5.5703125" style="556" customWidth="1"/>
    <col min="2329" max="2330" width="3.5703125" style="556" customWidth="1"/>
    <col min="2331" max="2331" width="4.28515625" style="556" customWidth="1"/>
    <col min="2332" max="2332" width="5.140625" style="556" customWidth="1"/>
    <col min="2333" max="2334" width="3" style="556" customWidth="1"/>
    <col min="2335" max="2335" width="4.28515625" style="556" customWidth="1"/>
    <col min="2336" max="2560" width="9.140625" style="556"/>
    <col min="2561" max="2561" width="9.140625" style="556" customWidth="1"/>
    <col min="2562" max="2562" width="7.42578125" style="556" customWidth="1"/>
    <col min="2563" max="2563" width="3.5703125" style="556" customWidth="1"/>
    <col min="2564" max="2564" width="11.42578125" style="556" customWidth="1"/>
    <col min="2565" max="2565" width="3.85546875" style="556" customWidth="1"/>
    <col min="2566" max="2566" width="7.28515625" style="556" customWidth="1"/>
    <col min="2567" max="2567" width="7.7109375" style="556" customWidth="1"/>
    <col min="2568" max="2568" width="9.28515625" style="556" customWidth="1"/>
    <col min="2569" max="2569" width="3" style="556" customWidth="1"/>
    <col min="2570" max="2570" width="5.85546875" style="556" customWidth="1"/>
    <col min="2571" max="2571" width="8.85546875" style="556" customWidth="1"/>
    <col min="2572" max="2572" width="8.42578125" style="556" customWidth="1"/>
    <col min="2573" max="2573" width="2.5703125" style="556" customWidth="1"/>
    <col min="2574" max="2574" width="5.5703125" style="556" customWidth="1"/>
    <col min="2575" max="2575" width="7.140625" style="556" customWidth="1"/>
    <col min="2576" max="2576" width="9" style="556" customWidth="1"/>
    <col min="2577" max="2577" width="3.42578125" style="556" customWidth="1"/>
    <col min="2578" max="2578" width="5.85546875" style="556" customWidth="1"/>
    <col min="2579" max="2579" width="8.5703125" style="556" customWidth="1"/>
    <col min="2580" max="2580" width="11" style="556" customWidth="1"/>
    <col min="2581" max="2581" width="3.42578125" style="556" customWidth="1"/>
    <col min="2582" max="2582" width="5.7109375" style="556" customWidth="1"/>
    <col min="2583" max="2583" width="9.42578125" style="556" customWidth="1"/>
    <col min="2584" max="2584" width="5.5703125" style="556" customWidth="1"/>
    <col min="2585" max="2586" width="3.5703125" style="556" customWidth="1"/>
    <col min="2587" max="2587" width="4.28515625" style="556" customWidth="1"/>
    <col min="2588" max="2588" width="5.140625" style="556" customWidth="1"/>
    <col min="2589" max="2590" width="3" style="556" customWidth="1"/>
    <col min="2591" max="2591" width="4.28515625" style="556" customWidth="1"/>
    <col min="2592" max="2816" width="9.140625" style="556"/>
    <col min="2817" max="2817" width="9.140625" style="556" customWidth="1"/>
    <col min="2818" max="2818" width="7.42578125" style="556" customWidth="1"/>
    <col min="2819" max="2819" width="3.5703125" style="556" customWidth="1"/>
    <col min="2820" max="2820" width="11.42578125" style="556" customWidth="1"/>
    <col min="2821" max="2821" width="3.85546875" style="556" customWidth="1"/>
    <col min="2822" max="2822" width="7.28515625" style="556" customWidth="1"/>
    <col min="2823" max="2823" width="7.7109375" style="556" customWidth="1"/>
    <col min="2824" max="2824" width="9.28515625" style="556" customWidth="1"/>
    <col min="2825" max="2825" width="3" style="556" customWidth="1"/>
    <col min="2826" max="2826" width="5.85546875" style="556" customWidth="1"/>
    <col min="2827" max="2827" width="8.85546875" style="556" customWidth="1"/>
    <col min="2828" max="2828" width="8.42578125" style="556" customWidth="1"/>
    <col min="2829" max="2829" width="2.5703125" style="556" customWidth="1"/>
    <col min="2830" max="2830" width="5.5703125" style="556" customWidth="1"/>
    <col min="2831" max="2831" width="7.140625" style="556" customWidth="1"/>
    <col min="2832" max="2832" width="9" style="556" customWidth="1"/>
    <col min="2833" max="2833" width="3.42578125" style="556" customWidth="1"/>
    <col min="2834" max="2834" width="5.85546875" style="556" customWidth="1"/>
    <col min="2835" max="2835" width="8.5703125" style="556" customWidth="1"/>
    <col min="2836" max="2836" width="11" style="556" customWidth="1"/>
    <col min="2837" max="2837" width="3.42578125" style="556" customWidth="1"/>
    <col min="2838" max="2838" width="5.7109375" style="556" customWidth="1"/>
    <col min="2839" max="2839" width="9.42578125" style="556" customWidth="1"/>
    <col min="2840" max="2840" width="5.5703125" style="556" customWidth="1"/>
    <col min="2841" max="2842" width="3.5703125" style="556" customWidth="1"/>
    <col min="2843" max="2843" width="4.28515625" style="556" customWidth="1"/>
    <col min="2844" max="2844" width="5.140625" style="556" customWidth="1"/>
    <col min="2845" max="2846" width="3" style="556" customWidth="1"/>
    <col min="2847" max="2847" width="4.28515625" style="556" customWidth="1"/>
    <col min="2848" max="3072" width="9.140625" style="556"/>
    <col min="3073" max="3073" width="9.140625" style="556" customWidth="1"/>
    <col min="3074" max="3074" width="7.42578125" style="556" customWidth="1"/>
    <col min="3075" max="3075" width="3.5703125" style="556" customWidth="1"/>
    <col min="3076" max="3076" width="11.42578125" style="556" customWidth="1"/>
    <col min="3077" max="3077" width="3.85546875" style="556" customWidth="1"/>
    <col min="3078" max="3078" width="7.28515625" style="556" customWidth="1"/>
    <col min="3079" max="3079" width="7.7109375" style="556" customWidth="1"/>
    <col min="3080" max="3080" width="9.28515625" style="556" customWidth="1"/>
    <col min="3081" max="3081" width="3" style="556" customWidth="1"/>
    <col min="3082" max="3082" width="5.85546875" style="556" customWidth="1"/>
    <col min="3083" max="3083" width="8.85546875" style="556" customWidth="1"/>
    <col min="3084" max="3084" width="8.42578125" style="556" customWidth="1"/>
    <col min="3085" max="3085" width="2.5703125" style="556" customWidth="1"/>
    <col min="3086" max="3086" width="5.5703125" style="556" customWidth="1"/>
    <col min="3087" max="3087" width="7.140625" style="556" customWidth="1"/>
    <col min="3088" max="3088" width="9" style="556" customWidth="1"/>
    <col min="3089" max="3089" width="3.42578125" style="556" customWidth="1"/>
    <col min="3090" max="3090" width="5.85546875" style="556" customWidth="1"/>
    <col min="3091" max="3091" width="8.5703125" style="556" customWidth="1"/>
    <col min="3092" max="3092" width="11" style="556" customWidth="1"/>
    <col min="3093" max="3093" width="3.42578125" style="556" customWidth="1"/>
    <col min="3094" max="3094" width="5.7109375" style="556" customWidth="1"/>
    <col min="3095" max="3095" width="9.42578125" style="556" customWidth="1"/>
    <col min="3096" max="3096" width="5.5703125" style="556" customWidth="1"/>
    <col min="3097" max="3098" width="3.5703125" style="556" customWidth="1"/>
    <col min="3099" max="3099" width="4.28515625" style="556" customWidth="1"/>
    <col min="3100" max="3100" width="5.140625" style="556" customWidth="1"/>
    <col min="3101" max="3102" width="3" style="556" customWidth="1"/>
    <col min="3103" max="3103" width="4.28515625" style="556" customWidth="1"/>
    <col min="3104" max="3328" width="9.140625" style="556"/>
    <col min="3329" max="3329" width="9.140625" style="556" customWidth="1"/>
    <col min="3330" max="3330" width="7.42578125" style="556" customWidth="1"/>
    <col min="3331" max="3331" width="3.5703125" style="556" customWidth="1"/>
    <col min="3332" max="3332" width="11.42578125" style="556" customWidth="1"/>
    <col min="3333" max="3333" width="3.85546875" style="556" customWidth="1"/>
    <col min="3334" max="3334" width="7.28515625" style="556" customWidth="1"/>
    <col min="3335" max="3335" width="7.7109375" style="556" customWidth="1"/>
    <col min="3336" max="3336" width="9.28515625" style="556" customWidth="1"/>
    <col min="3337" max="3337" width="3" style="556" customWidth="1"/>
    <col min="3338" max="3338" width="5.85546875" style="556" customWidth="1"/>
    <col min="3339" max="3339" width="8.85546875" style="556" customWidth="1"/>
    <col min="3340" max="3340" width="8.42578125" style="556" customWidth="1"/>
    <col min="3341" max="3341" width="2.5703125" style="556" customWidth="1"/>
    <col min="3342" max="3342" width="5.5703125" style="556" customWidth="1"/>
    <col min="3343" max="3343" width="7.140625" style="556" customWidth="1"/>
    <col min="3344" max="3344" width="9" style="556" customWidth="1"/>
    <col min="3345" max="3345" width="3.42578125" style="556" customWidth="1"/>
    <col min="3346" max="3346" width="5.85546875" style="556" customWidth="1"/>
    <col min="3347" max="3347" width="8.5703125" style="556" customWidth="1"/>
    <col min="3348" max="3348" width="11" style="556" customWidth="1"/>
    <col min="3349" max="3349" width="3.42578125" style="556" customWidth="1"/>
    <col min="3350" max="3350" width="5.7109375" style="556" customWidth="1"/>
    <col min="3351" max="3351" width="9.42578125" style="556" customWidth="1"/>
    <col min="3352" max="3352" width="5.5703125" style="556" customWidth="1"/>
    <col min="3353" max="3354" width="3.5703125" style="556" customWidth="1"/>
    <col min="3355" max="3355" width="4.28515625" style="556" customWidth="1"/>
    <col min="3356" max="3356" width="5.140625" style="556" customWidth="1"/>
    <col min="3357" max="3358" width="3" style="556" customWidth="1"/>
    <col min="3359" max="3359" width="4.28515625" style="556" customWidth="1"/>
    <col min="3360" max="3584" width="9.140625" style="556"/>
    <col min="3585" max="3585" width="9.140625" style="556" customWidth="1"/>
    <col min="3586" max="3586" width="7.42578125" style="556" customWidth="1"/>
    <col min="3587" max="3587" width="3.5703125" style="556" customWidth="1"/>
    <col min="3588" max="3588" width="11.42578125" style="556" customWidth="1"/>
    <col min="3589" max="3589" width="3.85546875" style="556" customWidth="1"/>
    <col min="3590" max="3590" width="7.28515625" style="556" customWidth="1"/>
    <col min="3591" max="3591" width="7.7109375" style="556" customWidth="1"/>
    <col min="3592" max="3592" width="9.28515625" style="556" customWidth="1"/>
    <col min="3593" max="3593" width="3" style="556" customWidth="1"/>
    <col min="3594" max="3594" width="5.85546875" style="556" customWidth="1"/>
    <col min="3595" max="3595" width="8.85546875" style="556" customWidth="1"/>
    <col min="3596" max="3596" width="8.42578125" style="556" customWidth="1"/>
    <col min="3597" max="3597" width="2.5703125" style="556" customWidth="1"/>
    <col min="3598" max="3598" width="5.5703125" style="556" customWidth="1"/>
    <col min="3599" max="3599" width="7.140625" style="556" customWidth="1"/>
    <col min="3600" max="3600" width="9" style="556" customWidth="1"/>
    <col min="3601" max="3601" width="3.42578125" style="556" customWidth="1"/>
    <col min="3602" max="3602" width="5.85546875" style="556" customWidth="1"/>
    <col min="3603" max="3603" width="8.5703125" style="556" customWidth="1"/>
    <col min="3604" max="3604" width="11" style="556" customWidth="1"/>
    <col min="3605" max="3605" width="3.42578125" style="556" customWidth="1"/>
    <col min="3606" max="3606" width="5.7109375" style="556" customWidth="1"/>
    <col min="3607" max="3607" width="9.42578125" style="556" customWidth="1"/>
    <col min="3608" max="3608" width="5.5703125" style="556" customWidth="1"/>
    <col min="3609" max="3610" width="3.5703125" style="556" customWidth="1"/>
    <col min="3611" max="3611" width="4.28515625" style="556" customWidth="1"/>
    <col min="3612" max="3612" width="5.140625" style="556" customWidth="1"/>
    <col min="3613" max="3614" width="3" style="556" customWidth="1"/>
    <col min="3615" max="3615" width="4.28515625" style="556" customWidth="1"/>
    <col min="3616" max="3840" width="9.140625" style="556"/>
    <col min="3841" max="3841" width="9.140625" style="556" customWidth="1"/>
    <col min="3842" max="3842" width="7.42578125" style="556" customWidth="1"/>
    <col min="3843" max="3843" width="3.5703125" style="556" customWidth="1"/>
    <col min="3844" max="3844" width="11.42578125" style="556" customWidth="1"/>
    <col min="3845" max="3845" width="3.85546875" style="556" customWidth="1"/>
    <col min="3846" max="3846" width="7.28515625" style="556" customWidth="1"/>
    <col min="3847" max="3847" width="7.7109375" style="556" customWidth="1"/>
    <col min="3848" max="3848" width="9.28515625" style="556" customWidth="1"/>
    <col min="3849" max="3849" width="3" style="556" customWidth="1"/>
    <col min="3850" max="3850" width="5.85546875" style="556" customWidth="1"/>
    <col min="3851" max="3851" width="8.85546875" style="556" customWidth="1"/>
    <col min="3852" max="3852" width="8.42578125" style="556" customWidth="1"/>
    <col min="3853" max="3853" width="2.5703125" style="556" customWidth="1"/>
    <col min="3854" max="3854" width="5.5703125" style="556" customWidth="1"/>
    <col min="3855" max="3855" width="7.140625" style="556" customWidth="1"/>
    <col min="3856" max="3856" width="9" style="556" customWidth="1"/>
    <col min="3857" max="3857" width="3.42578125" style="556" customWidth="1"/>
    <col min="3858" max="3858" width="5.85546875" style="556" customWidth="1"/>
    <col min="3859" max="3859" width="8.5703125" style="556" customWidth="1"/>
    <col min="3860" max="3860" width="11" style="556" customWidth="1"/>
    <col min="3861" max="3861" width="3.42578125" style="556" customWidth="1"/>
    <col min="3862" max="3862" width="5.7109375" style="556" customWidth="1"/>
    <col min="3863" max="3863" width="9.42578125" style="556" customWidth="1"/>
    <col min="3864" max="3864" width="5.5703125" style="556" customWidth="1"/>
    <col min="3865" max="3866" width="3.5703125" style="556" customWidth="1"/>
    <col min="3867" max="3867" width="4.28515625" style="556" customWidth="1"/>
    <col min="3868" max="3868" width="5.140625" style="556" customWidth="1"/>
    <col min="3869" max="3870" width="3" style="556" customWidth="1"/>
    <col min="3871" max="3871" width="4.28515625" style="556" customWidth="1"/>
    <col min="3872" max="4096" width="9.140625" style="556"/>
    <col min="4097" max="4097" width="9.140625" style="556" customWidth="1"/>
    <col min="4098" max="4098" width="7.42578125" style="556" customWidth="1"/>
    <col min="4099" max="4099" width="3.5703125" style="556" customWidth="1"/>
    <col min="4100" max="4100" width="11.42578125" style="556" customWidth="1"/>
    <col min="4101" max="4101" width="3.85546875" style="556" customWidth="1"/>
    <col min="4102" max="4102" width="7.28515625" style="556" customWidth="1"/>
    <col min="4103" max="4103" width="7.7109375" style="556" customWidth="1"/>
    <col min="4104" max="4104" width="9.28515625" style="556" customWidth="1"/>
    <col min="4105" max="4105" width="3" style="556" customWidth="1"/>
    <col min="4106" max="4106" width="5.85546875" style="556" customWidth="1"/>
    <col min="4107" max="4107" width="8.85546875" style="556" customWidth="1"/>
    <col min="4108" max="4108" width="8.42578125" style="556" customWidth="1"/>
    <col min="4109" max="4109" width="2.5703125" style="556" customWidth="1"/>
    <col min="4110" max="4110" width="5.5703125" style="556" customWidth="1"/>
    <col min="4111" max="4111" width="7.140625" style="556" customWidth="1"/>
    <col min="4112" max="4112" width="9" style="556" customWidth="1"/>
    <col min="4113" max="4113" width="3.42578125" style="556" customWidth="1"/>
    <col min="4114" max="4114" width="5.85546875" style="556" customWidth="1"/>
    <col min="4115" max="4115" width="8.5703125" style="556" customWidth="1"/>
    <col min="4116" max="4116" width="11" style="556" customWidth="1"/>
    <col min="4117" max="4117" width="3.42578125" style="556" customWidth="1"/>
    <col min="4118" max="4118" width="5.7109375" style="556" customWidth="1"/>
    <col min="4119" max="4119" width="9.42578125" style="556" customWidth="1"/>
    <col min="4120" max="4120" width="5.5703125" style="556" customWidth="1"/>
    <col min="4121" max="4122" width="3.5703125" style="556" customWidth="1"/>
    <col min="4123" max="4123" width="4.28515625" style="556" customWidth="1"/>
    <col min="4124" max="4124" width="5.140625" style="556" customWidth="1"/>
    <col min="4125" max="4126" width="3" style="556" customWidth="1"/>
    <col min="4127" max="4127" width="4.28515625" style="556" customWidth="1"/>
    <col min="4128" max="4352" width="9.140625" style="556"/>
    <col min="4353" max="4353" width="9.140625" style="556" customWidth="1"/>
    <col min="4354" max="4354" width="7.42578125" style="556" customWidth="1"/>
    <col min="4355" max="4355" width="3.5703125" style="556" customWidth="1"/>
    <col min="4356" max="4356" width="11.42578125" style="556" customWidth="1"/>
    <col min="4357" max="4357" width="3.85546875" style="556" customWidth="1"/>
    <col min="4358" max="4358" width="7.28515625" style="556" customWidth="1"/>
    <col min="4359" max="4359" width="7.7109375" style="556" customWidth="1"/>
    <col min="4360" max="4360" width="9.28515625" style="556" customWidth="1"/>
    <col min="4361" max="4361" width="3" style="556" customWidth="1"/>
    <col min="4362" max="4362" width="5.85546875" style="556" customWidth="1"/>
    <col min="4363" max="4363" width="8.85546875" style="556" customWidth="1"/>
    <col min="4364" max="4364" width="8.42578125" style="556" customWidth="1"/>
    <col min="4365" max="4365" width="2.5703125" style="556" customWidth="1"/>
    <col min="4366" max="4366" width="5.5703125" style="556" customWidth="1"/>
    <col min="4367" max="4367" width="7.140625" style="556" customWidth="1"/>
    <col min="4368" max="4368" width="9" style="556" customWidth="1"/>
    <col min="4369" max="4369" width="3.42578125" style="556" customWidth="1"/>
    <col min="4370" max="4370" width="5.85546875" style="556" customWidth="1"/>
    <col min="4371" max="4371" width="8.5703125" style="556" customWidth="1"/>
    <col min="4372" max="4372" width="11" style="556" customWidth="1"/>
    <col min="4373" max="4373" width="3.42578125" style="556" customWidth="1"/>
    <col min="4374" max="4374" width="5.7109375" style="556" customWidth="1"/>
    <col min="4375" max="4375" width="9.42578125" style="556" customWidth="1"/>
    <col min="4376" max="4376" width="5.5703125" style="556" customWidth="1"/>
    <col min="4377" max="4378" width="3.5703125" style="556" customWidth="1"/>
    <col min="4379" max="4379" width="4.28515625" style="556" customWidth="1"/>
    <col min="4380" max="4380" width="5.140625" style="556" customWidth="1"/>
    <col min="4381" max="4382" width="3" style="556" customWidth="1"/>
    <col min="4383" max="4383" width="4.28515625" style="556" customWidth="1"/>
    <col min="4384" max="4608" width="9.140625" style="556"/>
    <col min="4609" max="4609" width="9.140625" style="556" customWidth="1"/>
    <col min="4610" max="4610" width="7.42578125" style="556" customWidth="1"/>
    <col min="4611" max="4611" width="3.5703125" style="556" customWidth="1"/>
    <col min="4612" max="4612" width="11.42578125" style="556" customWidth="1"/>
    <col min="4613" max="4613" width="3.85546875" style="556" customWidth="1"/>
    <col min="4614" max="4614" width="7.28515625" style="556" customWidth="1"/>
    <col min="4615" max="4615" width="7.7109375" style="556" customWidth="1"/>
    <col min="4616" max="4616" width="9.28515625" style="556" customWidth="1"/>
    <col min="4617" max="4617" width="3" style="556" customWidth="1"/>
    <col min="4618" max="4618" width="5.85546875" style="556" customWidth="1"/>
    <col min="4619" max="4619" width="8.85546875" style="556" customWidth="1"/>
    <col min="4620" max="4620" width="8.42578125" style="556" customWidth="1"/>
    <col min="4621" max="4621" width="2.5703125" style="556" customWidth="1"/>
    <col min="4622" max="4622" width="5.5703125" style="556" customWidth="1"/>
    <col min="4623" max="4623" width="7.140625" style="556" customWidth="1"/>
    <col min="4624" max="4624" width="9" style="556" customWidth="1"/>
    <col min="4625" max="4625" width="3.42578125" style="556" customWidth="1"/>
    <col min="4626" max="4626" width="5.85546875" style="556" customWidth="1"/>
    <col min="4627" max="4627" width="8.5703125" style="556" customWidth="1"/>
    <col min="4628" max="4628" width="11" style="556" customWidth="1"/>
    <col min="4629" max="4629" width="3.42578125" style="556" customWidth="1"/>
    <col min="4630" max="4630" width="5.7109375" style="556" customWidth="1"/>
    <col min="4631" max="4631" width="9.42578125" style="556" customWidth="1"/>
    <col min="4632" max="4632" width="5.5703125" style="556" customWidth="1"/>
    <col min="4633" max="4634" width="3.5703125" style="556" customWidth="1"/>
    <col min="4635" max="4635" width="4.28515625" style="556" customWidth="1"/>
    <col min="4636" max="4636" width="5.140625" style="556" customWidth="1"/>
    <col min="4637" max="4638" width="3" style="556" customWidth="1"/>
    <col min="4639" max="4639" width="4.28515625" style="556" customWidth="1"/>
    <col min="4640" max="4864" width="9.140625" style="556"/>
    <col min="4865" max="4865" width="9.140625" style="556" customWidth="1"/>
    <col min="4866" max="4866" width="7.42578125" style="556" customWidth="1"/>
    <col min="4867" max="4867" width="3.5703125" style="556" customWidth="1"/>
    <col min="4868" max="4868" width="11.42578125" style="556" customWidth="1"/>
    <col min="4869" max="4869" width="3.85546875" style="556" customWidth="1"/>
    <col min="4870" max="4870" width="7.28515625" style="556" customWidth="1"/>
    <col min="4871" max="4871" width="7.7109375" style="556" customWidth="1"/>
    <col min="4872" max="4872" width="9.28515625" style="556" customWidth="1"/>
    <col min="4873" max="4873" width="3" style="556" customWidth="1"/>
    <col min="4874" max="4874" width="5.85546875" style="556" customWidth="1"/>
    <col min="4875" max="4875" width="8.85546875" style="556" customWidth="1"/>
    <col min="4876" max="4876" width="8.42578125" style="556" customWidth="1"/>
    <col min="4877" max="4877" width="2.5703125" style="556" customWidth="1"/>
    <col min="4878" max="4878" width="5.5703125" style="556" customWidth="1"/>
    <col min="4879" max="4879" width="7.140625" style="556" customWidth="1"/>
    <col min="4880" max="4880" width="9" style="556" customWidth="1"/>
    <col min="4881" max="4881" width="3.42578125" style="556" customWidth="1"/>
    <col min="4882" max="4882" width="5.85546875" style="556" customWidth="1"/>
    <col min="4883" max="4883" width="8.5703125" style="556" customWidth="1"/>
    <col min="4884" max="4884" width="11" style="556" customWidth="1"/>
    <col min="4885" max="4885" width="3.42578125" style="556" customWidth="1"/>
    <col min="4886" max="4886" width="5.7109375" style="556" customWidth="1"/>
    <col min="4887" max="4887" width="9.42578125" style="556" customWidth="1"/>
    <col min="4888" max="4888" width="5.5703125" style="556" customWidth="1"/>
    <col min="4889" max="4890" width="3.5703125" style="556" customWidth="1"/>
    <col min="4891" max="4891" width="4.28515625" style="556" customWidth="1"/>
    <col min="4892" max="4892" width="5.140625" style="556" customWidth="1"/>
    <col min="4893" max="4894" width="3" style="556" customWidth="1"/>
    <col min="4895" max="4895" width="4.28515625" style="556" customWidth="1"/>
    <col min="4896" max="5120" width="9.140625" style="556"/>
    <col min="5121" max="5121" width="9.140625" style="556" customWidth="1"/>
    <col min="5122" max="5122" width="7.42578125" style="556" customWidth="1"/>
    <col min="5123" max="5123" width="3.5703125" style="556" customWidth="1"/>
    <col min="5124" max="5124" width="11.42578125" style="556" customWidth="1"/>
    <col min="5125" max="5125" width="3.85546875" style="556" customWidth="1"/>
    <col min="5126" max="5126" width="7.28515625" style="556" customWidth="1"/>
    <col min="5127" max="5127" width="7.7109375" style="556" customWidth="1"/>
    <col min="5128" max="5128" width="9.28515625" style="556" customWidth="1"/>
    <col min="5129" max="5129" width="3" style="556" customWidth="1"/>
    <col min="5130" max="5130" width="5.85546875" style="556" customWidth="1"/>
    <col min="5131" max="5131" width="8.85546875" style="556" customWidth="1"/>
    <col min="5132" max="5132" width="8.42578125" style="556" customWidth="1"/>
    <col min="5133" max="5133" width="2.5703125" style="556" customWidth="1"/>
    <col min="5134" max="5134" width="5.5703125" style="556" customWidth="1"/>
    <col min="5135" max="5135" width="7.140625" style="556" customWidth="1"/>
    <col min="5136" max="5136" width="9" style="556" customWidth="1"/>
    <col min="5137" max="5137" width="3.42578125" style="556" customWidth="1"/>
    <col min="5138" max="5138" width="5.85546875" style="556" customWidth="1"/>
    <col min="5139" max="5139" width="8.5703125" style="556" customWidth="1"/>
    <col min="5140" max="5140" width="11" style="556" customWidth="1"/>
    <col min="5141" max="5141" width="3.42578125" style="556" customWidth="1"/>
    <col min="5142" max="5142" width="5.7109375" style="556" customWidth="1"/>
    <col min="5143" max="5143" width="9.42578125" style="556" customWidth="1"/>
    <col min="5144" max="5144" width="5.5703125" style="556" customWidth="1"/>
    <col min="5145" max="5146" width="3.5703125" style="556" customWidth="1"/>
    <col min="5147" max="5147" width="4.28515625" style="556" customWidth="1"/>
    <col min="5148" max="5148" width="5.140625" style="556" customWidth="1"/>
    <col min="5149" max="5150" width="3" style="556" customWidth="1"/>
    <col min="5151" max="5151" width="4.28515625" style="556" customWidth="1"/>
    <col min="5152" max="5376" width="9.140625" style="556"/>
    <col min="5377" max="5377" width="9.140625" style="556" customWidth="1"/>
    <col min="5378" max="5378" width="7.42578125" style="556" customWidth="1"/>
    <col min="5379" max="5379" width="3.5703125" style="556" customWidth="1"/>
    <col min="5380" max="5380" width="11.42578125" style="556" customWidth="1"/>
    <col min="5381" max="5381" width="3.85546875" style="556" customWidth="1"/>
    <col min="5382" max="5382" width="7.28515625" style="556" customWidth="1"/>
    <col min="5383" max="5383" width="7.7109375" style="556" customWidth="1"/>
    <col min="5384" max="5384" width="9.28515625" style="556" customWidth="1"/>
    <col min="5385" max="5385" width="3" style="556" customWidth="1"/>
    <col min="5386" max="5386" width="5.85546875" style="556" customWidth="1"/>
    <col min="5387" max="5387" width="8.85546875" style="556" customWidth="1"/>
    <col min="5388" max="5388" width="8.42578125" style="556" customWidth="1"/>
    <col min="5389" max="5389" width="2.5703125" style="556" customWidth="1"/>
    <col min="5390" max="5390" width="5.5703125" style="556" customWidth="1"/>
    <col min="5391" max="5391" width="7.140625" style="556" customWidth="1"/>
    <col min="5392" max="5392" width="9" style="556" customWidth="1"/>
    <col min="5393" max="5393" width="3.42578125" style="556" customWidth="1"/>
    <col min="5394" max="5394" width="5.85546875" style="556" customWidth="1"/>
    <col min="5395" max="5395" width="8.5703125" style="556" customWidth="1"/>
    <col min="5396" max="5396" width="11" style="556" customWidth="1"/>
    <col min="5397" max="5397" width="3.42578125" style="556" customWidth="1"/>
    <col min="5398" max="5398" width="5.7109375" style="556" customWidth="1"/>
    <col min="5399" max="5399" width="9.42578125" style="556" customWidth="1"/>
    <col min="5400" max="5400" width="5.5703125" style="556" customWidth="1"/>
    <col min="5401" max="5402" width="3.5703125" style="556" customWidth="1"/>
    <col min="5403" max="5403" width="4.28515625" style="556" customWidth="1"/>
    <col min="5404" max="5404" width="5.140625" style="556" customWidth="1"/>
    <col min="5405" max="5406" width="3" style="556" customWidth="1"/>
    <col min="5407" max="5407" width="4.28515625" style="556" customWidth="1"/>
    <col min="5408" max="5632" width="9.140625" style="556"/>
    <col min="5633" max="5633" width="9.140625" style="556" customWidth="1"/>
    <col min="5634" max="5634" width="7.42578125" style="556" customWidth="1"/>
    <col min="5635" max="5635" width="3.5703125" style="556" customWidth="1"/>
    <col min="5636" max="5636" width="11.42578125" style="556" customWidth="1"/>
    <col min="5637" max="5637" width="3.85546875" style="556" customWidth="1"/>
    <col min="5638" max="5638" width="7.28515625" style="556" customWidth="1"/>
    <col min="5639" max="5639" width="7.7109375" style="556" customWidth="1"/>
    <col min="5640" max="5640" width="9.28515625" style="556" customWidth="1"/>
    <col min="5641" max="5641" width="3" style="556" customWidth="1"/>
    <col min="5642" max="5642" width="5.85546875" style="556" customWidth="1"/>
    <col min="5643" max="5643" width="8.85546875" style="556" customWidth="1"/>
    <col min="5644" max="5644" width="8.42578125" style="556" customWidth="1"/>
    <col min="5645" max="5645" width="2.5703125" style="556" customWidth="1"/>
    <col min="5646" max="5646" width="5.5703125" style="556" customWidth="1"/>
    <col min="5647" max="5647" width="7.140625" style="556" customWidth="1"/>
    <col min="5648" max="5648" width="9" style="556" customWidth="1"/>
    <col min="5649" max="5649" width="3.42578125" style="556" customWidth="1"/>
    <col min="5650" max="5650" width="5.85546875" style="556" customWidth="1"/>
    <col min="5651" max="5651" width="8.5703125" style="556" customWidth="1"/>
    <col min="5652" max="5652" width="11" style="556" customWidth="1"/>
    <col min="5653" max="5653" width="3.42578125" style="556" customWidth="1"/>
    <col min="5654" max="5654" width="5.7109375" style="556" customWidth="1"/>
    <col min="5655" max="5655" width="9.42578125" style="556" customWidth="1"/>
    <col min="5656" max="5656" width="5.5703125" style="556" customWidth="1"/>
    <col min="5657" max="5658" width="3.5703125" style="556" customWidth="1"/>
    <col min="5659" max="5659" width="4.28515625" style="556" customWidth="1"/>
    <col min="5660" max="5660" width="5.140625" style="556" customWidth="1"/>
    <col min="5661" max="5662" width="3" style="556" customWidth="1"/>
    <col min="5663" max="5663" width="4.28515625" style="556" customWidth="1"/>
    <col min="5664" max="5888" width="9.140625" style="556"/>
    <col min="5889" max="5889" width="9.140625" style="556" customWidth="1"/>
    <col min="5890" max="5890" width="7.42578125" style="556" customWidth="1"/>
    <col min="5891" max="5891" width="3.5703125" style="556" customWidth="1"/>
    <col min="5892" max="5892" width="11.42578125" style="556" customWidth="1"/>
    <col min="5893" max="5893" width="3.85546875" style="556" customWidth="1"/>
    <col min="5894" max="5894" width="7.28515625" style="556" customWidth="1"/>
    <col min="5895" max="5895" width="7.7109375" style="556" customWidth="1"/>
    <col min="5896" max="5896" width="9.28515625" style="556" customWidth="1"/>
    <col min="5897" max="5897" width="3" style="556" customWidth="1"/>
    <col min="5898" max="5898" width="5.85546875" style="556" customWidth="1"/>
    <col min="5899" max="5899" width="8.85546875" style="556" customWidth="1"/>
    <col min="5900" max="5900" width="8.42578125" style="556" customWidth="1"/>
    <col min="5901" max="5901" width="2.5703125" style="556" customWidth="1"/>
    <col min="5902" max="5902" width="5.5703125" style="556" customWidth="1"/>
    <col min="5903" max="5903" width="7.140625" style="556" customWidth="1"/>
    <col min="5904" max="5904" width="9" style="556" customWidth="1"/>
    <col min="5905" max="5905" width="3.42578125" style="556" customWidth="1"/>
    <col min="5906" max="5906" width="5.85546875" style="556" customWidth="1"/>
    <col min="5907" max="5907" width="8.5703125" style="556" customWidth="1"/>
    <col min="5908" max="5908" width="11" style="556" customWidth="1"/>
    <col min="5909" max="5909" width="3.42578125" style="556" customWidth="1"/>
    <col min="5910" max="5910" width="5.7109375" style="556" customWidth="1"/>
    <col min="5911" max="5911" width="9.42578125" style="556" customWidth="1"/>
    <col min="5912" max="5912" width="5.5703125" style="556" customWidth="1"/>
    <col min="5913" max="5914" width="3.5703125" style="556" customWidth="1"/>
    <col min="5915" max="5915" width="4.28515625" style="556" customWidth="1"/>
    <col min="5916" max="5916" width="5.140625" style="556" customWidth="1"/>
    <col min="5917" max="5918" width="3" style="556" customWidth="1"/>
    <col min="5919" max="5919" width="4.28515625" style="556" customWidth="1"/>
    <col min="5920" max="6144" width="9.140625" style="556"/>
    <col min="6145" max="6145" width="9.140625" style="556" customWidth="1"/>
    <col min="6146" max="6146" width="7.42578125" style="556" customWidth="1"/>
    <col min="6147" max="6147" width="3.5703125" style="556" customWidth="1"/>
    <col min="6148" max="6148" width="11.42578125" style="556" customWidth="1"/>
    <col min="6149" max="6149" width="3.85546875" style="556" customWidth="1"/>
    <col min="6150" max="6150" width="7.28515625" style="556" customWidth="1"/>
    <col min="6151" max="6151" width="7.7109375" style="556" customWidth="1"/>
    <col min="6152" max="6152" width="9.28515625" style="556" customWidth="1"/>
    <col min="6153" max="6153" width="3" style="556" customWidth="1"/>
    <col min="6154" max="6154" width="5.85546875" style="556" customWidth="1"/>
    <col min="6155" max="6155" width="8.85546875" style="556" customWidth="1"/>
    <col min="6156" max="6156" width="8.42578125" style="556" customWidth="1"/>
    <col min="6157" max="6157" width="2.5703125" style="556" customWidth="1"/>
    <col min="6158" max="6158" width="5.5703125" style="556" customWidth="1"/>
    <col min="6159" max="6159" width="7.140625" style="556" customWidth="1"/>
    <col min="6160" max="6160" width="9" style="556" customWidth="1"/>
    <col min="6161" max="6161" width="3.42578125" style="556" customWidth="1"/>
    <col min="6162" max="6162" width="5.85546875" style="556" customWidth="1"/>
    <col min="6163" max="6163" width="8.5703125" style="556" customWidth="1"/>
    <col min="6164" max="6164" width="11" style="556" customWidth="1"/>
    <col min="6165" max="6165" width="3.42578125" style="556" customWidth="1"/>
    <col min="6166" max="6166" width="5.7109375" style="556" customWidth="1"/>
    <col min="6167" max="6167" width="9.42578125" style="556" customWidth="1"/>
    <col min="6168" max="6168" width="5.5703125" style="556" customWidth="1"/>
    <col min="6169" max="6170" width="3.5703125" style="556" customWidth="1"/>
    <col min="6171" max="6171" width="4.28515625" style="556" customWidth="1"/>
    <col min="6172" max="6172" width="5.140625" style="556" customWidth="1"/>
    <col min="6173" max="6174" width="3" style="556" customWidth="1"/>
    <col min="6175" max="6175" width="4.28515625" style="556" customWidth="1"/>
    <col min="6176" max="6400" width="9.140625" style="556"/>
    <col min="6401" max="6401" width="9.140625" style="556" customWidth="1"/>
    <col min="6402" max="6402" width="7.42578125" style="556" customWidth="1"/>
    <col min="6403" max="6403" width="3.5703125" style="556" customWidth="1"/>
    <col min="6404" max="6404" width="11.42578125" style="556" customWidth="1"/>
    <col min="6405" max="6405" width="3.85546875" style="556" customWidth="1"/>
    <col min="6406" max="6406" width="7.28515625" style="556" customWidth="1"/>
    <col min="6407" max="6407" width="7.7109375" style="556" customWidth="1"/>
    <col min="6408" max="6408" width="9.28515625" style="556" customWidth="1"/>
    <col min="6409" max="6409" width="3" style="556" customWidth="1"/>
    <col min="6410" max="6410" width="5.85546875" style="556" customWidth="1"/>
    <col min="6411" max="6411" width="8.85546875" style="556" customWidth="1"/>
    <col min="6412" max="6412" width="8.42578125" style="556" customWidth="1"/>
    <col min="6413" max="6413" width="2.5703125" style="556" customWidth="1"/>
    <col min="6414" max="6414" width="5.5703125" style="556" customWidth="1"/>
    <col min="6415" max="6415" width="7.140625" style="556" customWidth="1"/>
    <col min="6416" max="6416" width="9" style="556" customWidth="1"/>
    <col min="6417" max="6417" width="3.42578125" style="556" customWidth="1"/>
    <col min="6418" max="6418" width="5.85546875" style="556" customWidth="1"/>
    <col min="6419" max="6419" width="8.5703125" style="556" customWidth="1"/>
    <col min="6420" max="6420" width="11" style="556" customWidth="1"/>
    <col min="6421" max="6421" width="3.42578125" style="556" customWidth="1"/>
    <col min="6422" max="6422" width="5.7109375" style="556" customWidth="1"/>
    <col min="6423" max="6423" width="9.42578125" style="556" customWidth="1"/>
    <col min="6424" max="6424" width="5.5703125" style="556" customWidth="1"/>
    <col min="6425" max="6426" width="3.5703125" style="556" customWidth="1"/>
    <col min="6427" max="6427" width="4.28515625" style="556" customWidth="1"/>
    <col min="6428" max="6428" width="5.140625" style="556" customWidth="1"/>
    <col min="6429" max="6430" width="3" style="556" customWidth="1"/>
    <col min="6431" max="6431" width="4.28515625" style="556" customWidth="1"/>
    <col min="6432" max="6656" width="9.140625" style="556"/>
    <col min="6657" max="6657" width="9.140625" style="556" customWidth="1"/>
    <col min="6658" max="6658" width="7.42578125" style="556" customWidth="1"/>
    <col min="6659" max="6659" width="3.5703125" style="556" customWidth="1"/>
    <col min="6660" max="6660" width="11.42578125" style="556" customWidth="1"/>
    <col min="6661" max="6661" width="3.85546875" style="556" customWidth="1"/>
    <col min="6662" max="6662" width="7.28515625" style="556" customWidth="1"/>
    <col min="6663" max="6663" width="7.7109375" style="556" customWidth="1"/>
    <col min="6664" max="6664" width="9.28515625" style="556" customWidth="1"/>
    <col min="6665" max="6665" width="3" style="556" customWidth="1"/>
    <col min="6666" max="6666" width="5.85546875" style="556" customWidth="1"/>
    <col min="6667" max="6667" width="8.85546875" style="556" customWidth="1"/>
    <col min="6668" max="6668" width="8.42578125" style="556" customWidth="1"/>
    <col min="6669" max="6669" width="2.5703125" style="556" customWidth="1"/>
    <col min="6670" max="6670" width="5.5703125" style="556" customWidth="1"/>
    <col min="6671" max="6671" width="7.140625" style="556" customWidth="1"/>
    <col min="6672" max="6672" width="9" style="556" customWidth="1"/>
    <col min="6673" max="6673" width="3.42578125" style="556" customWidth="1"/>
    <col min="6674" max="6674" width="5.85546875" style="556" customWidth="1"/>
    <col min="6675" max="6675" width="8.5703125" style="556" customWidth="1"/>
    <col min="6676" max="6676" width="11" style="556" customWidth="1"/>
    <col min="6677" max="6677" width="3.42578125" style="556" customWidth="1"/>
    <col min="6678" max="6678" width="5.7109375" style="556" customWidth="1"/>
    <col min="6679" max="6679" width="9.42578125" style="556" customWidth="1"/>
    <col min="6680" max="6680" width="5.5703125" style="556" customWidth="1"/>
    <col min="6681" max="6682" width="3.5703125" style="556" customWidth="1"/>
    <col min="6683" max="6683" width="4.28515625" style="556" customWidth="1"/>
    <col min="6684" max="6684" width="5.140625" style="556" customWidth="1"/>
    <col min="6685" max="6686" width="3" style="556" customWidth="1"/>
    <col min="6687" max="6687" width="4.28515625" style="556" customWidth="1"/>
    <col min="6688" max="6912" width="9.140625" style="556"/>
    <col min="6913" max="6913" width="9.140625" style="556" customWidth="1"/>
    <col min="6914" max="6914" width="7.42578125" style="556" customWidth="1"/>
    <col min="6915" max="6915" width="3.5703125" style="556" customWidth="1"/>
    <col min="6916" max="6916" width="11.42578125" style="556" customWidth="1"/>
    <col min="6917" max="6917" width="3.85546875" style="556" customWidth="1"/>
    <col min="6918" max="6918" width="7.28515625" style="556" customWidth="1"/>
    <col min="6919" max="6919" width="7.7109375" style="556" customWidth="1"/>
    <col min="6920" max="6920" width="9.28515625" style="556" customWidth="1"/>
    <col min="6921" max="6921" width="3" style="556" customWidth="1"/>
    <col min="6922" max="6922" width="5.85546875" style="556" customWidth="1"/>
    <col min="6923" max="6923" width="8.85546875" style="556" customWidth="1"/>
    <col min="6924" max="6924" width="8.42578125" style="556" customWidth="1"/>
    <col min="6925" max="6925" width="2.5703125" style="556" customWidth="1"/>
    <col min="6926" max="6926" width="5.5703125" style="556" customWidth="1"/>
    <col min="6927" max="6927" width="7.140625" style="556" customWidth="1"/>
    <col min="6928" max="6928" width="9" style="556" customWidth="1"/>
    <col min="6929" max="6929" width="3.42578125" style="556" customWidth="1"/>
    <col min="6930" max="6930" width="5.85546875" style="556" customWidth="1"/>
    <col min="6931" max="6931" width="8.5703125" style="556" customWidth="1"/>
    <col min="6932" max="6932" width="11" style="556" customWidth="1"/>
    <col min="6933" max="6933" width="3.42578125" style="556" customWidth="1"/>
    <col min="6934" max="6934" width="5.7109375" style="556" customWidth="1"/>
    <col min="6935" max="6935" width="9.42578125" style="556" customWidth="1"/>
    <col min="6936" max="6936" width="5.5703125" style="556" customWidth="1"/>
    <col min="6937" max="6938" width="3.5703125" style="556" customWidth="1"/>
    <col min="6939" max="6939" width="4.28515625" style="556" customWidth="1"/>
    <col min="6940" max="6940" width="5.140625" style="556" customWidth="1"/>
    <col min="6941" max="6942" width="3" style="556" customWidth="1"/>
    <col min="6943" max="6943" width="4.28515625" style="556" customWidth="1"/>
    <col min="6944" max="7168" width="9.140625" style="556"/>
    <col min="7169" max="7169" width="9.140625" style="556" customWidth="1"/>
    <col min="7170" max="7170" width="7.42578125" style="556" customWidth="1"/>
    <col min="7171" max="7171" width="3.5703125" style="556" customWidth="1"/>
    <col min="7172" max="7172" width="11.42578125" style="556" customWidth="1"/>
    <col min="7173" max="7173" width="3.85546875" style="556" customWidth="1"/>
    <col min="7174" max="7174" width="7.28515625" style="556" customWidth="1"/>
    <col min="7175" max="7175" width="7.7109375" style="556" customWidth="1"/>
    <col min="7176" max="7176" width="9.28515625" style="556" customWidth="1"/>
    <col min="7177" max="7177" width="3" style="556" customWidth="1"/>
    <col min="7178" max="7178" width="5.85546875" style="556" customWidth="1"/>
    <col min="7179" max="7179" width="8.85546875" style="556" customWidth="1"/>
    <col min="7180" max="7180" width="8.42578125" style="556" customWidth="1"/>
    <col min="7181" max="7181" width="2.5703125" style="556" customWidth="1"/>
    <col min="7182" max="7182" width="5.5703125" style="556" customWidth="1"/>
    <col min="7183" max="7183" width="7.140625" style="556" customWidth="1"/>
    <col min="7184" max="7184" width="9" style="556" customWidth="1"/>
    <col min="7185" max="7185" width="3.42578125" style="556" customWidth="1"/>
    <col min="7186" max="7186" width="5.85546875" style="556" customWidth="1"/>
    <col min="7187" max="7187" width="8.5703125" style="556" customWidth="1"/>
    <col min="7188" max="7188" width="11" style="556" customWidth="1"/>
    <col min="7189" max="7189" width="3.42578125" style="556" customWidth="1"/>
    <col min="7190" max="7190" width="5.7109375" style="556" customWidth="1"/>
    <col min="7191" max="7191" width="9.42578125" style="556" customWidth="1"/>
    <col min="7192" max="7192" width="5.5703125" style="556" customWidth="1"/>
    <col min="7193" max="7194" width="3.5703125" style="556" customWidth="1"/>
    <col min="7195" max="7195" width="4.28515625" style="556" customWidth="1"/>
    <col min="7196" max="7196" width="5.140625" style="556" customWidth="1"/>
    <col min="7197" max="7198" width="3" style="556" customWidth="1"/>
    <col min="7199" max="7199" width="4.28515625" style="556" customWidth="1"/>
    <col min="7200" max="7424" width="9.140625" style="556"/>
    <col min="7425" max="7425" width="9.140625" style="556" customWidth="1"/>
    <col min="7426" max="7426" width="7.42578125" style="556" customWidth="1"/>
    <col min="7427" max="7427" width="3.5703125" style="556" customWidth="1"/>
    <col min="7428" max="7428" width="11.42578125" style="556" customWidth="1"/>
    <col min="7429" max="7429" width="3.85546875" style="556" customWidth="1"/>
    <col min="7430" max="7430" width="7.28515625" style="556" customWidth="1"/>
    <col min="7431" max="7431" width="7.7109375" style="556" customWidth="1"/>
    <col min="7432" max="7432" width="9.28515625" style="556" customWidth="1"/>
    <col min="7433" max="7433" width="3" style="556" customWidth="1"/>
    <col min="7434" max="7434" width="5.85546875" style="556" customWidth="1"/>
    <col min="7435" max="7435" width="8.85546875" style="556" customWidth="1"/>
    <col min="7436" max="7436" width="8.42578125" style="556" customWidth="1"/>
    <col min="7437" max="7437" width="2.5703125" style="556" customWidth="1"/>
    <col min="7438" max="7438" width="5.5703125" style="556" customWidth="1"/>
    <col min="7439" max="7439" width="7.140625" style="556" customWidth="1"/>
    <col min="7440" max="7440" width="9" style="556" customWidth="1"/>
    <col min="7441" max="7441" width="3.42578125" style="556" customWidth="1"/>
    <col min="7442" max="7442" width="5.85546875" style="556" customWidth="1"/>
    <col min="7443" max="7443" width="8.5703125" style="556" customWidth="1"/>
    <col min="7444" max="7444" width="11" style="556" customWidth="1"/>
    <col min="7445" max="7445" width="3.42578125" style="556" customWidth="1"/>
    <col min="7446" max="7446" width="5.7109375" style="556" customWidth="1"/>
    <col min="7447" max="7447" width="9.42578125" style="556" customWidth="1"/>
    <col min="7448" max="7448" width="5.5703125" style="556" customWidth="1"/>
    <col min="7449" max="7450" width="3.5703125" style="556" customWidth="1"/>
    <col min="7451" max="7451" width="4.28515625" style="556" customWidth="1"/>
    <col min="7452" max="7452" width="5.140625" style="556" customWidth="1"/>
    <col min="7453" max="7454" width="3" style="556" customWidth="1"/>
    <col min="7455" max="7455" width="4.28515625" style="556" customWidth="1"/>
    <col min="7456" max="7680" width="9.140625" style="556"/>
    <col min="7681" max="7681" width="9.140625" style="556" customWidth="1"/>
    <col min="7682" max="7682" width="7.42578125" style="556" customWidth="1"/>
    <col min="7683" max="7683" width="3.5703125" style="556" customWidth="1"/>
    <col min="7684" max="7684" width="11.42578125" style="556" customWidth="1"/>
    <col min="7685" max="7685" width="3.85546875" style="556" customWidth="1"/>
    <col min="7686" max="7686" width="7.28515625" style="556" customWidth="1"/>
    <col min="7687" max="7687" width="7.7109375" style="556" customWidth="1"/>
    <col min="7688" max="7688" width="9.28515625" style="556" customWidth="1"/>
    <col min="7689" max="7689" width="3" style="556" customWidth="1"/>
    <col min="7690" max="7690" width="5.85546875" style="556" customWidth="1"/>
    <col min="7691" max="7691" width="8.85546875" style="556" customWidth="1"/>
    <col min="7692" max="7692" width="8.42578125" style="556" customWidth="1"/>
    <col min="7693" max="7693" width="2.5703125" style="556" customWidth="1"/>
    <col min="7694" max="7694" width="5.5703125" style="556" customWidth="1"/>
    <col min="7695" max="7695" width="7.140625" style="556" customWidth="1"/>
    <col min="7696" max="7696" width="9" style="556" customWidth="1"/>
    <col min="7697" max="7697" width="3.42578125" style="556" customWidth="1"/>
    <col min="7698" max="7698" width="5.85546875" style="556" customWidth="1"/>
    <col min="7699" max="7699" width="8.5703125" style="556" customWidth="1"/>
    <col min="7700" max="7700" width="11" style="556" customWidth="1"/>
    <col min="7701" max="7701" width="3.42578125" style="556" customWidth="1"/>
    <col min="7702" max="7702" width="5.7109375" style="556" customWidth="1"/>
    <col min="7703" max="7703" width="9.42578125" style="556" customWidth="1"/>
    <col min="7704" max="7704" width="5.5703125" style="556" customWidth="1"/>
    <col min="7705" max="7706" width="3.5703125" style="556" customWidth="1"/>
    <col min="7707" max="7707" width="4.28515625" style="556" customWidth="1"/>
    <col min="7708" max="7708" width="5.140625" style="556" customWidth="1"/>
    <col min="7709" max="7710" width="3" style="556" customWidth="1"/>
    <col min="7711" max="7711" width="4.28515625" style="556" customWidth="1"/>
    <col min="7712" max="7936" width="9.140625" style="556"/>
    <col min="7937" max="7937" width="9.140625" style="556" customWidth="1"/>
    <col min="7938" max="7938" width="7.42578125" style="556" customWidth="1"/>
    <col min="7939" max="7939" width="3.5703125" style="556" customWidth="1"/>
    <col min="7940" max="7940" width="11.42578125" style="556" customWidth="1"/>
    <col min="7941" max="7941" width="3.85546875" style="556" customWidth="1"/>
    <col min="7942" max="7942" width="7.28515625" style="556" customWidth="1"/>
    <col min="7943" max="7943" width="7.7109375" style="556" customWidth="1"/>
    <col min="7944" max="7944" width="9.28515625" style="556" customWidth="1"/>
    <col min="7945" max="7945" width="3" style="556" customWidth="1"/>
    <col min="7946" max="7946" width="5.85546875" style="556" customWidth="1"/>
    <col min="7947" max="7947" width="8.85546875" style="556" customWidth="1"/>
    <col min="7948" max="7948" width="8.42578125" style="556" customWidth="1"/>
    <col min="7949" max="7949" width="2.5703125" style="556" customWidth="1"/>
    <col min="7950" max="7950" width="5.5703125" style="556" customWidth="1"/>
    <col min="7951" max="7951" width="7.140625" style="556" customWidth="1"/>
    <col min="7952" max="7952" width="9" style="556" customWidth="1"/>
    <col min="7953" max="7953" width="3.42578125" style="556" customWidth="1"/>
    <col min="7954" max="7954" width="5.85546875" style="556" customWidth="1"/>
    <col min="7955" max="7955" width="8.5703125" style="556" customWidth="1"/>
    <col min="7956" max="7956" width="11" style="556" customWidth="1"/>
    <col min="7957" max="7957" width="3.42578125" style="556" customWidth="1"/>
    <col min="7958" max="7958" width="5.7109375" style="556" customWidth="1"/>
    <col min="7959" max="7959" width="9.42578125" style="556" customWidth="1"/>
    <col min="7960" max="7960" width="5.5703125" style="556" customWidth="1"/>
    <col min="7961" max="7962" width="3.5703125" style="556" customWidth="1"/>
    <col min="7963" max="7963" width="4.28515625" style="556" customWidth="1"/>
    <col min="7964" max="7964" width="5.140625" style="556" customWidth="1"/>
    <col min="7965" max="7966" width="3" style="556" customWidth="1"/>
    <col min="7967" max="7967" width="4.28515625" style="556" customWidth="1"/>
    <col min="7968" max="8192" width="9.140625" style="556"/>
    <col min="8193" max="8193" width="9.140625" style="556" customWidth="1"/>
    <col min="8194" max="8194" width="7.42578125" style="556" customWidth="1"/>
    <col min="8195" max="8195" width="3.5703125" style="556" customWidth="1"/>
    <col min="8196" max="8196" width="11.42578125" style="556" customWidth="1"/>
    <col min="8197" max="8197" width="3.85546875" style="556" customWidth="1"/>
    <col min="8198" max="8198" width="7.28515625" style="556" customWidth="1"/>
    <col min="8199" max="8199" width="7.7109375" style="556" customWidth="1"/>
    <col min="8200" max="8200" width="9.28515625" style="556" customWidth="1"/>
    <col min="8201" max="8201" width="3" style="556" customWidth="1"/>
    <col min="8202" max="8202" width="5.85546875" style="556" customWidth="1"/>
    <col min="8203" max="8203" width="8.85546875" style="556" customWidth="1"/>
    <col min="8204" max="8204" width="8.42578125" style="556" customWidth="1"/>
    <col min="8205" max="8205" width="2.5703125" style="556" customWidth="1"/>
    <col min="8206" max="8206" width="5.5703125" style="556" customWidth="1"/>
    <col min="8207" max="8207" width="7.140625" style="556" customWidth="1"/>
    <col min="8208" max="8208" width="9" style="556" customWidth="1"/>
    <col min="8209" max="8209" width="3.42578125" style="556" customWidth="1"/>
    <col min="8210" max="8210" width="5.85546875" style="556" customWidth="1"/>
    <col min="8211" max="8211" width="8.5703125" style="556" customWidth="1"/>
    <col min="8212" max="8212" width="11" style="556" customWidth="1"/>
    <col min="8213" max="8213" width="3.42578125" style="556" customWidth="1"/>
    <col min="8214" max="8214" width="5.7109375" style="556" customWidth="1"/>
    <col min="8215" max="8215" width="9.42578125" style="556" customWidth="1"/>
    <col min="8216" max="8216" width="5.5703125" style="556" customWidth="1"/>
    <col min="8217" max="8218" width="3.5703125" style="556" customWidth="1"/>
    <col min="8219" max="8219" width="4.28515625" style="556" customWidth="1"/>
    <col min="8220" max="8220" width="5.140625" style="556" customWidth="1"/>
    <col min="8221" max="8222" width="3" style="556" customWidth="1"/>
    <col min="8223" max="8223" width="4.28515625" style="556" customWidth="1"/>
    <col min="8224" max="8448" width="9.140625" style="556"/>
    <col min="8449" max="8449" width="9.140625" style="556" customWidth="1"/>
    <col min="8450" max="8450" width="7.42578125" style="556" customWidth="1"/>
    <col min="8451" max="8451" width="3.5703125" style="556" customWidth="1"/>
    <col min="8452" max="8452" width="11.42578125" style="556" customWidth="1"/>
    <col min="8453" max="8453" width="3.85546875" style="556" customWidth="1"/>
    <col min="8454" max="8454" width="7.28515625" style="556" customWidth="1"/>
    <col min="8455" max="8455" width="7.7109375" style="556" customWidth="1"/>
    <col min="8456" max="8456" width="9.28515625" style="556" customWidth="1"/>
    <col min="8457" max="8457" width="3" style="556" customWidth="1"/>
    <col min="8458" max="8458" width="5.85546875" style="556" customWidth="1"/>
    <col min="8459" max="8459" width="8.85546875" style="556" customWidth="1"/>
    <col min="8460" max="8460" width="8.42578125" style="556" customWidth="1"/>
    <col min="8461" max="8461" width="2.5703125" style="556" customWidth="1"/>
    <col min="8462" max="8462" width="5.5703125" style="556" customWidth="1"/>
    <col min="8463" max="8463" width="7.140625" style="556" customWidth="1"/>
    <col min="8464" max="8464" width="9" style="556" customWidth="1"/>
    <col min="8465" max="8465" width="3.42578125" style="556" customWidth="1"/>
    <col min="8466" max="8466" width="5.85546875" style="556" customWidth="1"/>
    <col min="8467" max="8467" width="8.5703125" style="556" customWidth="1"/>
    <col min="8468" max="8468" width="11" style="556" customWidth="1"/>
    <col min="8469" max="8469" width="3.42578125" style="556" customWidth="1"/>
    <col min="8470" max="8470" width="5.7109375" style="556" customWidth="1"/>
    <col min="8471" max="8471" width="9.42578125" style="556" customWidth="1"/>
    <col min="8472" max="8472" width="5.5703125" style="556" customWidth="1"/>
    <col min="8473" max="8474" width="3.5703125" style="556" customWidth="1"/>
    <col min="8475" max="8475" width="4.28515625" style="556" customWidth="1"/>
    <col min="8476" max="8476" width="5.140625" style="556" customWidth="1"/>
    <col min="8477" max="8478" width="3" style="556" customWidth="1"/>
    <col min="8479" max="8479" width="4.28515625" style="556" customWidth="1"/>
    <col min="8480" max="8704" width="9.140625" style="556"/>
    <col min="8705" max="8705" width="9.140625" style="556" customWidth="1"/>
    <col min="8706" max="8706" width="7.42578125" style="556" customWidth="1"/>
    <col min="8707" max="8707" width="3.5703125" style="556" customWidth="1"/>
    <col min="8708" max="8708" width="11.42578125" style="556" customWidth="1"/>
    <col min="8709" max="8709" width="3.85546875" style="556" customWidth="1"/>
    <col min="8710" max="8710" width="7.28515625" style="556" customWidth="1"/>
    <col min="8711" max="8711" width="7.7109375" style="556" customWidth="1"/>
    <col min="8712" max="8712" width="9.28515625" style="556" customWidth="1"/>
    <col min="8713" max="8713" width="3" style="556" customWidth="1"/>
    <col min="8714" max="8714" width="5.85546875" style="556" customWidth="1"/>
    <col min="8715" max="8715" width="8.85546875" style="556" customWidth="1"/>
    <col min="8716" max="8716" width="8.42578125" style="556" customWidth="1"/>
    <col min="8717" max="8717" width="2.5703125" style="556" customWidth="1"/>
    <col min="8718" max="8718" width="5.5703125" style="556" customWidth="1"/>
    <col min="8719" max="8719" width="7.140625" style="556" customWidth="1"/>
    <col min="8720" max="8720" width="9" style="556" customWidth="1"/>
    <col min="8721" max="8721" width="3.42578125" style="556" customWidth="1"/>
    <col min="8722" max="8722" width="5.85546875" style="556" customWidth="1"/>
    <col min="8723" max="8723" width="8.5703125" style="556" customWidth="1"/>
    <col min="8724" max="8724" width="11" style="556" customWidth="1"/>
    <col min="8725" max="8725" width="3.42578125" style="556" customWidth="1"/>
    <col min="8726" max="8726" width="5.7109375" style="556" customWidth="1"/>
    <col min="8727" max="8727" width="9.42578125" style="556" customWidth="1"/>
    <col min="8728" max="8728" width="5.5703125" style="556" customWidth="1"/>
    <col min="8729" max="8730" width="3.5703125" style="556" customWidth="1"/>
    <col min="8731" max="8731" width="4.28515625" style="556" customWidth="1"/>
    <col min="8732" max="8732" width="5.140625" style="556" customWidth="1"/>
    <col min="8733" max="8734" width="3" style="556" customWidth="1"/>
    <col min="8735" max="8735" width="4.28515625" style="556" customWidth="1"/>
    <col min="8736" max="8960" width="9.140625" style="556"/>
    <col min="8961" max="8961" width="9.140625" style="556" customWidth="1"/>
    <col min="8962" max="8962" width="7.42578125" style="556" customWidth="1"/>
    <col min="8963" max="8963" width="3.5703125" style="556" customWidth="1"/>
    <col min="8964" max="8964" width="11.42578125" style="556" customWidth="1"/>
    <col min="8965" max="8965" width="3.85546875" style="556" customWidth="1"/>
    <col min="8966" max="8966" width="7.28515625" style="556" customWidth="1"/>
    <col min="8967" max="8967" width="7.7109375" style="556" customWidth="1"/>
    <col min="8968" max="8968" width="9.28515625" style="556" customWidth="1"/>
    <col min="8969" max="8969" width="3" style="556" customWidth="1"/>
    <col min="8970" max="8970" width="5.85546875" style="556" customWidth="1"/>
    <col min="8971" max="8971" width="8.85546875" style="556" customWidth="1"/>
    <col min="8972" max="8972" width="8.42578125" style="556" customWidth="1"/>
    <col min="8973" max="8973" width="2.5703125" style="556" customWidth="1"/>
    <col min="8974" max="8974" width="5.5703125" style="556" customWidth="1"/>
    <col min="8975" max="8975" width="7.140625" style="556" customWidth="1"/>
    <col min="8976" max="8976" width="9" style="556" customWidth="1"/>
    <col min="8977" max="8977" width="3.42578125" style="556" customWidth="1"/>
    <col min="8978" max="8978" width="5.85546875" style="556" customWidth="1"/>
    <col min="8979" max="8979" width="8.5703125" style="556" customWidth="1"/>
    <col min="8980" max="8980" width="11" style="556" customWidth="1"/>
    <col min="8981" max="8981" width="3.42578125" style="556" customWidth="1"/>
    <col min="8982" max="8982" width="5.7109375" style="556" customWidth="1"/>
    <col min="8983" max="8983" width="9.42578125" style="556" customWidth="1"/>
    <col min="8984" max="8984" width="5.5703125" style="556" customWidth="1"/>
    <col min="8985" max="8986" width="3.5703125" style="556" customWidth="1"/>
    <col min="8987" max="8987" width="4.28515625" style="556" customWidth="1"/>
    <col min="8988" max="8988" width="5.140625" style="556" customWidth="1"/>
    <col min="8989" max="8990" width="3" style="556" customWidth="1"/>
    <col min="8991" max="8991" width="4.28515625" style="556" customWidth="1"/>
    <col min="8992" max="9216" width="9.140625" style="556"/>
    <col min="9217" max="9217" width="9.140625" style="556" customWidth="1"/>
    <col min="9218" max="9218" width="7.42578125" style="556" customWidth="1"/>
    <col min="9219" max="9219" width="3.5703125" style="556" customWidth="1"/>
    <col min="9220" max="9220" width="11.42578125" style="556" customWidth="1"/>
    <col min="9221" max="9221" width="3.85546875" style="556" customWidth="1"/>
    <col min="9222" max="9222" width="7.28515625" style="556" customWidth="1"/>
    <col min="9223" max="9223" width="7.7109375" style="556" customWidth="1"/>
    <col min="9224" max="9224" width="9.28515625" style="556" customWidth="1"/>
    <col min="9225" max="9225" width="3" style="556" customWidth="1"/>
    <col min="9226" max="9226" width="5.85546875" style="556" customWidth="1"/>
    <col min="9227" max="9227" width="8.85546875" style="556" customWidth="1"/>
    <col min="9228" max="9228" width="8.42578125" style="556" customWidth="1"/>
    <col min="9229" max="9229" width="2.5703125" style="556" customWidth="1"/>
    <col min="9230" max="9230" width="5.5703125" style="556" customWidth="1"/>
    <col min="9231" max="9231" width="7.140625" style="556" customWidth="1"/>
    <col min="9232" max="9232" width="9" style="556" customWidth="1"/>
    <col min="9233" max="9233" width="3.42578125" style="556" customWidth="1"/>
    <col min="9234" max="9234" width="5.85546875" style="556" customWidth="1"/>
    <col min="9235" max="9235" width="8.5703125" style="556" customWidth="1"/>
    <col min="9236" max="9236" width="11" style="556" customWidth="1"/>
    <col min="9237" max="9237" width="3.42578125" style="556" customWidth="1"/>
    <col min="9238" max="9238" width="5.7109375" style="556" customWidth="1"/>
    <col min="9239" max="9239" width="9.42578125" style="556" customWidth="1"/>
    <col min="9240" max="9240" width="5.5703125" style="556" customWidth="1"/>
    <col min="9241" max="9242" width="3.5703125" style="556" customWidth="1"/>
    <col min="9243" max="9243" width="4.28515625" style="556" customWidth="1"/>
    <col min="9244" max="9244" width="5.140625" style="556" customWidth="1"/>
    <col min="9245" max="9246" width="3" style="556" customWidth="1"/>
    <col min="9247" max="9247" width="4.28515625" style="556" customWidth="1"/>
    <col min="9248" max="9472" width="9.140625" style="556"/>
    <col min="9473" max="9473" width="9.140625" style="556" customWidth="1"/>
    <col min="9474" max="9474" width="7.42578125" style="556" customWidth="1"/>
    <col min="9475" max="9475" width="3.5703125" style="556" customWidth="1"/>
    <col min="9476" max="9476" width="11.42578125" style="556" customWidth="1"/>
    <col min="9477" max="9477" width="3.85546875" style="556" customWidth="1"/>
    <col min="9478" max="9478" width="7.28515625" style="556" customWidth="1"/>
    <col min="9479" max="9479" width="7.7109375" style="556" customWidth="1"/>
    <col min="9480" max="9480" width="9.28515625" style="556" customWidth="1"/>
    <col min="9481" max="9481" width="3" style="556" customWidth="1"/>
    <col min="9482" max="9482" width="5.85546875" style="556" customWidth="1"/>
    <col min="9483" max="9483" width="8.85546875" style="556" customWidth="1"/>
    <col min="9484" max="9484" width="8.42578125" style="556" customWidth="1"/>
    <col min="9485" max="9485" width="2.5703125" style="556" customWidth="1"/>
    <col min="9486" max="9486" width="5.5703125" style="556" customWidth="1"/>
    <col min="9487" max="9487" width="7.140625" style="556" customWidth="1"/>
    <col min="9488" max="9488" width="9" style="556" customWidth="1"/>
    <col min="9489" max="9489" width="3.42578125" style="556" customWidth="1"/>
    <col min="9490" max="9490" width="5.85546875" style="556" customWidth="1"/>
    <col min="9491" max="9491" width="8.5703125" style="556" customWidth="1"/>
    <col min="9492" max="9492" width="11" style="556" customWidth="1"/>
    <col min="9493" max="9493" width="3.42578125" style="556" customWidth="1"/>
    <col min="9494" max="9494" width="5.7109375" style="556" customWidth="1"/>
    <col min="9495" max="9495" width="9.42578125" style="556" customWidth="1"/>
    <col min="9496" max="9496" width="5.5703125" style="556" customWidth="1"/>
    <col min="9497" max="9498" width="3.5703125" style="556" customWidth="1"/>
    <col min="9499" max="9499" width="4.28515625" style="556" customWidth="1"/>
    <col min="9500" max="9500" width="5.140625" style="556" customWidth="1"/>
    <col min="9501" max="9502" width="3" style="556" customWidth="1"/>
    <col min="9503" max="9503" width="4.28515625" style="556" customWidth="1"/>
    <col min="9504" max="9728" width="9.140625" style="556"/>
    <col min="9729" max="9729" width="9.140625" style="556" customWidth="1"/>
    <col min="9730" max="9730" width="7.42578125" style="556" customWidth="1"/>
    <col min="9731" max="9731" width="3.5703125" style="556" customWidth="1"/>
    <col min="9732" max="9732" width="11.42578125" style="556" customWidth="1"/>
    <col min="9733" max="9733" width="3.85546875" style="556" customWidth="1"/>
    <col min="9734" max="9734" width="7.28515625" style="556" customWidth="1"/>
    <col min="9735" max="9735" width="7.7109375" style="556" customWidth="1"/>
    <col min="9736" max="9736" width="9.28515625" style="556" customWidth="1"/>
    <col min="9737" max="9737" width="3" style="556" customWidth="1"/>
    <col min="9738" max="9738" width="5.85546875" style="556" customWidth="1"/>
    <col min="9739" max="9739" width="8.85546875" style="556" customWidth="1"/>
    <col min="9740" max="9740" width="8.42578125" style="556" customWidth="1"/>
    <col min="9741" max="9741" width="2.5703125" style="556" customWidth="1"/>
    <col min="9742" max="9742" width="5.5703125" style="556" customWidth="1"/>
    <col min="9743" max="9743" width="7.140625" style="556" customWidth="1"/>
    <col min="9744" max="9744" width="9" style="556" customWidth="1"/>
    <col min="9745" max="9745" width="3.42578125" style="556" customWidth="1"/>
    <col min="9746" max="9746" width="5.85546875" style="556" customWidth="1"/>
    <col min="9747" max="9747" width="8.5703125" style="556" customWidth="1"/>
    <col min="9748" max="9748" width="11" style="556" customWidth="1"/>
    <col min="9749" max="9749" width="3.42578125" style="556" customWidth="1"/>
    <col min="9750" max="9750" width="5.7109375" style="556" customWidth="1"/>
    <col min="9751" max="9751" width="9.42578125" style="556" customWidth="1"/>
    <col min="9752" max="9752" width="5.5703125" style="556" customWidth="1"/>
    <col min="9753" max="9754" width="3.5703125" style="556" customWidth="1"/>
    <col min="9755" max="9755" width="4.28515625" style="556" customWidth="1"/>
    <col min="9756" max="9756" width="5.140625" style="556" customWidth="1"/>
    <col min="9757" max="9758" width="3" style="556" customWidth="1"/>
    <col min="9759" max="9759" width="4.28515625" style="556" customWidth="1"/>
    <col min="9760" max="9984" width="9.140625" style="556"/>
    <col min="9985" max="9985" width="9.140625" style="556" customWidth="1"/>
    <col min="9986" max="9986" width="7.42578125" style="556" customWidth="1"/>
    <col min="9987" max="9987" width="3.5703125" style="556" customWidth="1"/>
    <col min="9988" max="9988" width="11.42578125" style="556" customWidth="1"/>
    <col min="9989" max="9989" width="3.85546875" style="556" customWidth="1"/>
    <col min="9990" max="9990" width="7.28515625" style="556" customWidth="1"/>
    <col min="9991" max="9991" width="7.7109375" style="556" customWidth="1"/>
    <col min="9992" max="9992" width="9.28515625" style="556" customWidth="1"/>
    <col min="9993" max="9993" width="3" style="556" customWidth="1"/>
    <col min="9994" max="9994" width="5.85546875" style="556" customWidth="1"/>
    <col min="9995" max="9995" width="8.85546875" style="556" customWidth="1"/>
    <col min="9996" max="9996" width="8.42578125" style="556" customWidth="1"/>
    <col min="9997" max="9997" width="2.5703125" style="556" customWidth="1"/>
    <col min="9998" max="9998" width="5.5703125" style="556" customWidth="1"/>
    <col min="9999" max="9999" width="7.140625" style="556" customWidth="1"/>
    <col min="10000" max="10000" width="9" style="556" customWidth="1"/>
    <col min="10001" max="10001" width="3.42578125" style="556" customWidth="1"/>
    <col min="10002" max="10002" width="5.85546875" style="556" customWidth="1"/>
    <col min="10003" max="10003" width="8.5703125" style="556" customWidth="1"/>
    <col min="10004" max="10004" width="11" style="556" customWidth="1"/>
    <col min="10005" max="10005" width="3.42578125" style="556" customWidth="1"/>
    <col min="10006" max="10006" width="5.7109375" style="556" customWidth="1"/>
    <col min="10007" max="10007" width="9.42578125" style="556" customWidth="1"/>
    <col min="10008" max="10008" width="5.5703125" style="556" customWidth="1"/>
    <col min="10009" max="10010" width="3.5703125" style="556" customWidth="1"/>
    <col min="10011" max="10011" width="4.28515625" style="556" customWidth="1"/>
    <col min="10012" max="10012" width="5.140625" style="556" customWidth="1"/>
    <col min="10013" max="10014" width="3" style="556" customWidth="1"/>
    <col min="10015" max="10015" width="4.28515625" style="556" customWidth="1"/>
    <col min="10016" max="10240" width="9.140625" style="556"/>
    <col min="10241" max="10241" width="9.140625" style="556" customWidth="1"/>
    <col min="10242" max="10242" width="7.42578125" style="556" customWidth="1"/>
    <col min="10243" max="10243" width="3.5703125" style="556" customWidth="1"/>
    <col min="10244" max="10244" width="11.42578125" style="556" customWidth="1"/>
    <col min="10245" max="10245" width="3.85546875" style="556" customWidth="1"/>
    <col min="10246" max="10246" width="7.28515625" style="556" customWidth="1"/>
    <col min="10247" max="10247" width="7.7109375" style="556" customWidth="1"/>
    <col min="10248" max="10248" width="9.28515625" style="556" customWidth="1"/>
    <col min="10249" max="10249" width="3" style="556" customWidth="1"/>
    <col min="10250" max="10250" width="5.85546875" style="556" customWidth="1"/>
    <col min="10251" max="10251" width="8.85546875" style="556" customWidth="1"/>
    <col min="10252" max="10252" width="8.42578125" style="556" customWidth="1"/>
    <col min="10253" max="10253" width="2.5703125" style="556" customWidth="1"/>
    <col min="10254" max="10254" width="5.5703125" style="556" customWidth="1"/>
    <col min="10255" max="10255" width="7.140625" style="556" customWidth="1"/>
    <col min="10256" max="10256" width="9" style="556" customWidth="1"/>
    <col min="10257" max="10257" width="3.42578125" style="556" customWidth="1"/>
    <col min="10258" max="10258" width="5.85546875" style="556" customWidth="1"/>
    <col min="10259" max="10259" width="8.5703125" style="556" customWidth="1"/>
    <col min="10260" max="10260" width="11" style="556" customWidth="1"/>
    <col min="10261" max="10261" width="3.42578125" style="556" customWidth="1"/>
    <col min="10262" max="10262" width="5.7109375" style="556" customWidth="1"/>
    <col min="10263" max="10263" width="9.42578125" style="556" customWidth="1"/>
    <col min="10264" max="10264" width="5.5703125" style="556" customWidth="1"/>
    <col min="10265" max="10266" width="3.5703125" style="556" customWidth="1"/>
    <col min="10267" max="10267" width="4.28515625" style="556" customWidth="1"/>
    <col min="10268" max="10268" width="5.140625" style="556" customWidth="1"/>
    <col min="10269" max="10270" width="3" style="556" customWidth="1"/>
    <col min="10271" max="10271" width="4.28515625" style="556" customWidth="1"/>
    <col min="10272" max="10496" width="9.140625" style="556"/>
    <col min="10497" max="10497" width="9.140625" style="556" customWidth="1"/>
    <col min="10498" max="10498" width="7.42578125" style="556" customWidth="1"/>
    <col min="10499" max="10499" width="3.5703125" style="556" customWidth="1"/>
    <col min="10500" max="10500" width="11.42578125" style="556" customWidth="1"/>
    <col min="10501" max="10501" width="3.85546875" style="556" customWidth="1"/>
    <col min="10502" max="10502" width="7.28515625" style="556" customWidth="1"/>
    <col min="10503" max="10503" width="7.7109375" style="556" customWidth="1"/>
    <col min="10504" max="10504" width="9.28515625" style="556" customWidth="1"/>
    <col min="10505" max="10505" width="3" style="556" customWidth="1"/>
    <col min="10506" max="10506" width="5.85546875" style="556" customWidth="1"/>
    <col min="10507" max="10507" width="8.85546875" style="556" customWidth="1"/>
    <col min="10508" max="10508" width="8.42578125" style="556" customWidth="1"/>
    <col min="10509" max="10509" width="2.5703125" style="556" customWidth="1"/>
    <col min="10510" max="10510" width="5.5703125" style="556" customWidth="1"/>
    <col min="10511" max="10511" width="7.140625" style="556" customWidth="1"/>
    <col min="10512" max="10512" width="9" style="556" customWidth="1"/>
    <col min="10513" max="10513" width="3.42578125" style="556" customWidth="1"/>
    <col min="10514" max="10514" width="5.85546875" style="556" customWidth="1"/>
    <col min="10515" max="10515" width="8.5703125" style="556" customWidth="1"/>
    <col min="10516" max="10516" width="11" style="556" customWidth="1"/>
    <col min="10517" max="10517" width="3.42578125" style="556" customWidth="1"/>
    <col min="10518" max="10518" width="5.7109375" style="556" customWidth="1"/>
    <col min="10519" max="10519" width="9.42578125" style="556" customWidth="1"/>
    <col min="10520" max="10520" width="5.5703125" style="556" customWidth="1"/>
    <col min="10521" max="10522" width="3.5703125" style="556" customWidth="1"/>
    <col min="10523" max="10523" width="4.28515625" style="556" customWidth="1"/>
    <col min="10524" max="10524" width="5.140625" style="556" customWidth="1"/>
    <col min="10525" max="10526" width="3" style="556" customWidth="1"/>
    <col min="10527" max="10527" width="4.28515625" style="556" customWidth="1"/>
    <col min="10528" max="10752" width="9.140625" style="556"/>
    <col min="10753" max="10753" width="9.140625" style="556" customWidth="1"/>
    <col min="10754" max="10754" width="7.42578125" style="556" customWidth="1"/>
    <col min="10755" max="10755" width="3.5703125" style="556" customWidth="1"/>
    <col min="10756" max="10756" width="11.42578125" style="556" customWidth="1"/>
    <col min="10757" max="10757" width="3.85546875" style="556" customWidth="1"/>
    <col min="10758" max="10758" width="7.28515625" style="556" customWidth="1"/>
    <col min="10759" max="10759" width="7.7109375" style="556" customWidth="1"/>
    <col min="10760" max="10760" width="9.28515625" style="556" customWidth="1"/>
    <col min="10761" max="10761" width="3" style="556" customWidth="1"/>
    <col min="10762" max="10762" width="5.85546875" style="556" customWidth="1"/>
    <col min="10763" max="10763" width="8.85546875" style="556" customWidth="1"/>
    <col min="10764" max="10764" width="8.42578125" style="556" customWidth="1"/>
    <col min="10765" max="10765" width="2.5703125" style="556" customWidth="1"/>
    <col min="10766" max="10766" width="5.5703125" style="556" customWidth="1"/>
    <col min="10767" max="10767" width="7.140625" style="556" customWidth="1"/>
    <col min="10768" max="10768" width="9" style="556" customWidth="1"/>
    <col min="10769" max="10769" width="3.42578125" style="556" customWidth="1"/>
    <col min="10770" max="10770" width="5.85546875" style="556" customWidth="1"/>
    <col min="10771" max="10771" width="8.5703125" style="556" customWidth="1"/>
    <col min="10772" max="10772" width="11" style="556" customWidth="1"/>
    <col min="10773" max="10773" width="3.42578125" style="556" customWidth="1"/>
    <col min="10774" max="10774" width="5.7109375" style="556" customWidth="1"/>
    <col min="10775" max="10775" width="9.42578125" style="556" customWidth="1"/>
    <col min="10776" max="10776" width="5.5703125" style="556" customWidth="1"/>
    <col min="10777" max="10778" width="3.5703125" style="556" customWidth="1"/>
    <col min="10779" max="10779" width="4.28515625" style="556" customWidth="1"/>
    <col min="10780" max="10780" width="5.140625" style="556" customWidth="1"/>
    <col min="10781" max="10782" width="3" style="556" customWidth="1"/>
    <col min="10783" max="10783" width="4.28515625" style="556" customWidth="1"/>
    <col min="10784" max="11008" width="9.140625" style="556"/>
    <col min="11009" max="11009" width="9.140625" style="556" customWidth="1"/>
    <col min="11010" max="11010" width="7.42578125" style="556" customWidth="1"/>
    <col min="11011" max="11011" width="3.5703125" style="556" customWidth="1"/>
    <col min="11012" max="11012" width="11.42578125" style="556" customWidth="1"/>
    <col min="11013" max="11013" width="3.85546875" style="556" customWidth="1"/>
    <col min="11014" max="11014" width="7.28515625" style="556" customWidth="1"/>
    <col min="11015" max="11015" width="7.7109375" style="556" customWidth="1"/>
    <col min="11016" max="11016" width="9.28515625" style="556" customWidth="1"/>
    <col min="11017" max="11017" width="3" style="556" customWidth="1"/>
    <col min="11018" max="11018" width="5.85546875" style="556" customWidth="1"/>
    <col min="11019" max="11019" width="8.85546875" style="556" customWidth="1"/>
    <col min="11020" max="11020" width="8.42578125" style="556" customWidth="1"/>
    <col min="11021" max="11021" width="2.5703125" style="556" customWidth="1"/>
    <col min="11022" max="11022" width="5.5703125" style="556" customWidth="1"/>
    <col min="11023" max="11023" width="7.140625" style="556" customWidth="1"/>
    <col min="11024" max="11024" width="9" style="556" customWidth="1"/>
    <col min="11025" max="11025" width="3.42578125" style="556" customWidth="1"/>
    <col min="11026" max="11026" width="5.85546875" style="556" customWidth="1"/>
    <col min="11027" max="11027" width="8.5703125" style="556" customWidth="1"/>
    <col min="11028" max="11028" width="11" style="556" customWidth="1"/>
    <col min="11029" max="11029" width="3.42578125" style="556" customWidth="1"/>
    <col min="11030" max="11030" width="5.7109375" style="556" customWidth="1"/>
    <col min="11031" max="11031" width="9.42578125" style="556" customWidth="1"/>
    <col min="11032" max="11032" width="5.5703125" style="556" customWidth="1"/>
    <col min="11033" max="11034" width="3.5703125" style="556" customWidth="1"/>
    <col min="11035" max="11035" width="4.28515625" style="556" customWidth="1"/>
    <col min="11036" max="11036" width="5.140625" style="556" customWidth="1"/>
    <col min="11037" max="11038" width="3" style="556" customWidth="1"/>
    <col min="11039" max="11039" width="4.28515625" style="556" customWidth="1"/>
    <col min="11040" max="11264" width="9.140625" style="556"/>
    <col min="11265" max="11265" width="9.140625" style="556" customWidth="1"/>
    <col min="11266" max="11266" width="7.42578125" style="556" customWidth="1"/>
    <col min="11267" max="11267" width="3.5703125" style="556" customWidth="1"/>
    <col min="11268" max="11268" width="11.42578125" style="556" customWidth="1"/>
    <col min="11269" max="11269" width="3.85546875" style="556" customWidth="1"/>
    <col min="11270" max="11270" width="7.28515625" style="556" customWidth="1"/>
    <col min="11271" max="11271" width="7.7109375" style="556" customWidth="1"/>
    <col min="11272" max="11272" width="9.28515625" style="556" customWidth="1"/>
    <col min="11273" max="11273" width="3" style="556" customWidth="1"/>
    <col min="11274" max="11274" width="5.85546875" style="556" customWidth="1"/>
    <col min="11275" max="11275" width="8.85546875" style="556" customWidth="1"/>
    <col min="11276" max="11276" width="8.42578125" style="556" customWidth="1"/>
    <col min="11277" max="11277" width="2.5703125" style="556" customWidth="1"/>
    <col min="11278" max="11278" width="5.5703125" style="556" customWidth="1"/>
    <col min="11279" max="11279" width="7.140625" style="556" customWidth="1"/>
    <col min="11280" max="11280" width="9" style="556" customWidth="1"/>
    <col min="11281" max="11281" width="3.42578125" style="556" customWidth="1"/>
    <col min="11282" max="11282" width="5.85546875" style="556" customWidth="1"/>
    <col min="11283" max="11283" width="8.5703125" style="556" customWidth="1"/>
    <col min="11284" max="11284" width="11" style="556" customWidth="1"/>
    <col min="11285" max="11285" width="3.42578125" style="556" customWidth="1"/>
    <col min="11286" max="11286" width="5.7109375" style="556" customWidth="1"/>
    <col min="11287" max="11287" width="9.42578125" style="556" customWidth="1"/>
    <col min="11288" max="11288" width="5.5703125" style="556" customWidth="1"/>
    <col min="11289" max="11290" width="3.5703125" style="556" customWidth="1"/>
    <col min="11291" max="11291" width="4.28515625" style="556" customWidth="1"/>
    <col min="11292" max="11292" width="5.140625" style="556" customWidth="1"/>
    <col min="11293" max="11294" width="3" style="556" customWidth="1"/>
    <col min="11295" max="11295" width="4.28515625" style="556" customWidth="1"/>
    <col min="11296" max="11520" width="9.140625" style="556"/>
    <col min="11521" max="11521" width="9.140625" style="556" customWidth="1"/>
    <col min="11522" max="11522" width="7.42578125" style="556" customWidth="1"/>
    <col min="11523" max="11523" width="3.5703125" style="556" customWidth="1"/>
    <col min="11524" max="11524" width="11.42578125" style="556" customWidth="1"/>
    <col min="11525" max="11525" width="3.85546875" style="556" customWidth="1"/>
    <col min="11526" max="11526" width="7.28515625" style="556" customWidth="1"/>
    <col min="11527" max="11527" width="7.7109375" style="556" customWidth="1"/>
    <col min="11528" max="11528" width="9.28515625" style="556" customWidth="1"/>
    <col min="11529" max="11529" width="3" style="556" customWidth="1"/>
    <col min="11530" max="11530" width="5.85546875" style="556" customWidth="1"/>
    <col min="11531" max="11531" width="8.85546875" style="556" customWidth="1"/>
    <col min="11532" max="11532" width="8.42578125" style="556" customWidth="1"/>
    <col min="11533" max="11533" width="2.5703125" style="556" customWidth="1"/>
    <col min="11534" max="11534" width="5.5703125" style="556" customWidth="1"/>
    <col min="11535" max="11535" width="7.140625" style="556" customWidth="1"/>
    <col min="11536" max="11536" width="9" style="556" customWidth="1"/>
    <col min="11537" max="11537" width="3.42578125" style="556" customWidth="1"/>
    <col min="11538" max="11538" width="5.85546875" style="556" customWidth="1"/>
    <col min="11539" max="11539" width="8.5703125" style="556" customWidth="1"/>
    <col min="11540" max="11540" width="11" style="556" customWidth="1"/>
    <col min="11541" max="11541" width="3.42578125" style="556" customWidth="1"/>
    <col min="11542" max="11542" width="5.7109375" style="556" customWidth="1"/>
    <col min="11543" max="11543" width="9.42578125" style="556" customWidth="1"/>
    <col min="11544" max="11544" width="5.5703125" style="556" customWidth="1"/>
    <col min="11545" max="11546" width="3.5703125" style="556" customWidth="1"/>
    <col min="11547" max="11547" width="4.28515625" style="556" customWidth="1"/>
    <col min="11548" max="11548" width="5.140625" style="556" customWidth="1"/>
    <col min="11549" max="11550" width="3" style="556" customWidth="1"/>
    <col min="11551" max="11551" width="4.28515625" style="556" customWidth="1"/>
    <col min="11552" max="11776" width="9.140625" style="556"/>
    <col min="11777" max="11777" width="9.140625" style="556" customWidth="1"/>
    <col min="11778" max="11778" width="7.42578125" style="556" customWidth="1"/>
    <col min="11779" max="11779" width="3.5703125" style="556" customWidth="1"/>
    <col min="11780" max="11780" width="11.42578125" style="556" customWidth="1"/>
    <col min="11781" max="11781" width="3.85546875" style="556" customWidth="1"/>
    <col min="11782" max="11782" width="7.28515625" style="556" customWidth="1"/>
    <col min="11783" max="11783" width="7.7109375" style="556" customWidth="1"/>
    <col min="11784" max="11784" width="9.28515625" style="556" customWidth="1"/>
    <col min="11785" max="11785" width="3" style="556" customWidth="1"/>
    <col min="11786" max="11786" width="5.85546875" style="556" customWidth="1"/>
    <col min="11787" max="11787" width="8.85546875" style="556" customWidth="1"/>
    <col min="11788" max="11788" width="8.42578125" style="556" customWidth="1"/>
    <col min="11789" max="11789" width="2.5703125" style="556" customWidth="1"/>
    <col min="11790" max="11790" width="5.5703125" style="556" customWidth="1"/>
    <col min="11791" max="11791" width="7.140625" style="556" customWidth="1"/>
    <col min="11792" max="11792" width="9" style="556" customWidth="1"/>
    <col min="11793" max="11793" width="3.42578125" style="556" customWidth="1"/>
    <col min="11794" max="11794" width="5.85546875" style="556" customWidth="1"/>
    <col min="11795" max="11795" width="8.5703125" style="556" customWidth="1"/>
    <col min="11796" max="11796" width="11" style="556" customWidth="1"/>
    <col min="11797" max="11797" width="3.42578125" style="556" customWidth="1"/>
    <col min="11798" max="11798" width="5.7109375" style="556" customWidth="1"/>
    <col min="11799" max="11799" width="9.42578125" style="556" customWidth="1"/>
    <col min="11800" max="11800" width="5.5703125" style="556" customWidth="1"/>
    <col min="11801" max="11802" width="3.5703125" style="556" customWidth="1"/>
    <col min="11803" max="11803" width="4.28515625" style="556" customWidth="1"/>
    <col min="11804" max="11804" width="5.140625" style="556" customWidth="1"/>
    <col min="11805" max="11806" width="3" style="556" customWidth="1"/>
    <col min="11807" max="11807" width="4.28515625" style="556" customWidth="1"/>
    <col min="11808" max="12032" width="9.140625" style="556"/>
    <col min="12033" max="12033" width="9.140625" style="556" customWidth="1"/>
    <col min="12034" max="12034" width="7.42578125" style="556" customWidth="1"/>
    <col min="12035" max="12035" width="3.5703125" style="556" customWidth="1"/>
    <col min="12036" max="12036" width="11.42578125" style="556" customWidth="1"/>
    <col min="12037" max="12037" width="3.85546875" style="556" customWidth="1"/>
    <col min="12038" max="12038" width="7.28515625" style="556" customWidth="1"/>
    <col min="12039" max="12039" width="7.7109375" style="556" customWidth="1"/>
    <col min="12040" max="12040" width="9.28515625" style="556" customWidth="1"/>
    <col min="12041" max="12041" width="3" style="556" customWidth="1"/>
    <col min="12042" max="12042" width="5.85546875" style="556" customWidth="1"/>
    <col min="12043" max="12043" width="8.85546875" style="556" customWidth="1"/>
    <col min="12044" max="12044" width="8.42578125" style="556" customWidth="1"/>
    <col min="12045" max="12045" width="2.5703125" style="556" customWidth="1"/>
    <col min="12046" max="12046" width="5.5703125" style="556" customWidth="1"/>
    <col min="12047" max="12047" width="7.140625" style="556" customWidth="1"/>
    <col min="12048" max="12048" width="9" style="556" customWidth="1"/>
    <col min="12049" max="12049" width="3.42578125" style="556" customWidth="1"/>
    <col min="12050" max="12050" width="5.85546875" style="556" customWidth="1"/>
    <col min="12051" max="12051" width="8.5703125" style="556" customWidth="1"/>
    <col min="12052" max="12052" width="11" style="556" customWidth="1"/>
    <col min="12053" max="12053" width="3.42578125" style="556" customWidth="1"/>
    <col min="12054" max="12054" width="5.7109375" style="556" customWidth="1"/>
    <col min="12055" max="12055" width="9.42578125" style="556" customWidth="1"/>
    <col min="12056" max="12056" width="5.5703125" style="556" customWidth="1"/>
    <col min="12057" max="12058" width="3.5703125" style="556" customWidth="1"/>
    <col min="12059" max="12059" width="4.28515625" style="556" customWidth="1"/>
    <col min="12060" max="12060" width="5.140625" style="556" customWidth="1"/>
    <col min="12061" max="12062" width="3" style="556" customWidth="1"/>
    <col min="12063" max="12063" width="4.28515625" style="556" customWidth="1"/>
    <col min="12064" max="12288" width="9.140625" style="556"/>
    <col min="12289" max="12289" width="9.140625" style="556" customWidth="1"/>
    <col min="12290" max="12290" width="7.42578125" style="556" customWidth="1"/>
    <col min="12291" max="12291" width="3.5703125" style="556" customWidth="1"/>
    <col min="12292" max="12292" width="11.42578125" style="556" customWidth="1"/>
    <col min="12293" max="12293" width="3.85546875" style="556" customWidth="1"/>
    <col min="12294" max="12294" width="7.28515625" style="556" customWidth="1"/>
    <col min="12295" max="12295" width="7.7109375" style="556" customWidth="1"/>
    <col min="12296" max="12296" width="9.28515625" style="556" customWidth="1"/>
    <col min="12297" max="12297" width="3" style="556" customWidth="1"/>
    <col min="12298" max="12298" width="5.85546875" style="556" customWidth="1"/>
    <col min="12299" max="12299" width="8.85546875" style="556" customWidth="1"/>
    <col min="12300" max="12300" width="8.42578125" style="556" customWidth="1"/>
    <col min="12301" max="12301" width="2.5703125" style="556" customWidth="1"/>
    <col min="12302" max="12302" width="5.5703125" style="556" customWidth="1"/>
    <col min="12303" max="12303" width="7.140625" style="556" customWidth="1"/>
    <col min="12304" max="12304" width="9" style="556" customWidth="1"/>
    <col min="12305" max="12305" width="3.42578125" style="556" customWidth="1"/>
    <col min="12306" max="12306" width="5.85546875" style="556" customWidth="1"/>
    <col min="12307" max="12307" width="8.5703125" style="556" customWidth="1"/>
    <col min="12308" max="12308" width="11" style="556" customWidth="1"/>
    <col min="12309" max="12309" width="3.42578125" style="556" customWidth="1"/>
    <col min="12310" max="12310" width="5.7109375" style="556" customWidth="1"/>
    <col min="12311" max="12311" width="9.42578125" style="556" customWidth="1"/>
    <col min="12312" max="12312" width="5.5703125" style="556" customWidth="1"/>
    <col min="12313" max="12314" width="3.5703125" style="556" customWidth="1"/>
    <col min="12315" max="12315" width="4.28515625" style="556" customWidth="1"/>
    <col min="12316" max="12316" width="5.140625" style="556" customWidth="1"/>
    <col min="12317" max="12318" width="3" style="556" customWidth="1"/>
    <col min="12319" max="12319" width="4.28515625" style="556" customWidth="1"/>
    <col min="12320" max="12544" width="9.140625" style="556"/>
    <col min="12545" max="12545" width="9.140625" style="556" customWidth="1"/>
    <col min="12546" max="12546" width="7.42578125" style="556" customWidth="1"/>
    <col min="12547" max="12547" width="3.5703125" style="556" customWidth="1"/>
    <col min="12548" max="12548" width="11.42578125" style="556" customWidth="1"/>
    <col min="12549" max="12549" width="3.85546875" style="556" customWidth="1"/>
    <col min="12550" max="12550" width="7.28515625" style="556" customWidth="1"/>
    <col min="12551" max="12551" width="7.7109375" style="556" customWidth="1"/>
    <col min="12552" max="12552" width="9.28515625" style="556" customWidth="1"/>
    <col min="12553" max="12553" width="3" style="556" customWidth="1"/>
    <col min="12554" max="12554" width="5.85546875" style="556" customWidth="1"/>
    <col min="12555" max="12555" width="8.85546875" style="556" customWidth="1"/>
    <col min="12556" max="12556" width="8.42578125" style="556" customWidth="1"/>
    <col min="12557" max="12557" width="2.5703125" style="556" customWidth="1"/>
    <col min="12558" max="12558" width="5.5703125" style="556" customWidth="1"/>
    <col min="12559" max="12559" width="7.140625" style="556" customWidth="1"/>
    <col min="12560" max="12560" width="9" style="556" customWidth="1"/>
    <col min="12561" max="12561" width="3.42578125" style="556" customWidth="1"/>
    <col min="12562" max="12562" width="5.85546875" style="556" customWidth="1"/>
    <col min="12563" max="12563" width="8.5703125" style="556" customWidth="1"/>
    <col min="12564" max="12564" width="11" style="556" customWidth="1"/>
    <col min="12565" max="12565" width="3.42578125" style="556" customWidth="1"/>
    <col min="12566" max="12566" width="5.7109375" style="556" customWidth="1"/>
    <col min="12567" max="12567" width="9.42578125" style="556" customWidth="1"/>
    <col min="12568" max="12568" width="5.5703125" style="556" customWidth="1"/>
    <col min="12569" max="12570" width="3.5703125" style="556" customWidth="1"/>
    <col min="12571" max="12571" width="4.28515625" style="556" customWidth="1"/>
    <col min="12572" max="12572" width="5.140625" style="556" customWidth="1"/>
    <col min="12573" max="12574" width="3" style="556" customWidth="1"/>
    <col min="12575" max="12575" width="4.28515625" style="556" customWidth="1"/>
    <col min="12576" max="12800" width="9.140625" style="556"/>
    <col min="12801" max="12801" width="9.140625" style="556" customWidth="1"/>
    <col min="12802" max="12802" width="7.42578125" style="556" customWidth="1"/>
    <col min="12803" max="12803" width="3.5703125" style="556" customWidth="1"/>
    <col min="12804" max="12804" width="11.42578125" style="556" customWidth="1"/>
    <col min="12805" max="12805" width="3.85546875" style="556" customWidth="1"/>
    <col min="12806" max="12806" width="7.28515625" style="556" customWidth="1"/>
    <col min="12807" max="12807" width="7.7109375" style="556" customWidth="1"/>
    <col min="12808" max="12808" width="9.28515625" style="556" customWidth="1"/>
    <col min="12809" max="12809" width="3" style="556" customWidth="1"/>
    <col min="12810" max="12810" width="5.85546875" style="556" customWidth="1"/>
    <col min="12811" max="12811" width="8.85546875" style="556" customWidth="1"/>
    <col min="12812" max="12812" width="8.42578125" style="556" customWidth="1"/>
    <col min="12813" max="12813" width="2.5703125" style="556" customWidth="1"/>
    <col min="12814" max="12814" width="5.5703125" style="556" customWidth="1"/>
    <col min="12815" max="12815" width="7.140625" style="556" customWidth="1"/>
    <col min="12816" max="12816" width="9" style="556" customWidth="1"/>
    <col min="12817" max="12817" width="3.42578125" style="556" customWidth="1"/>
    <col min="12818" max="12818" width="5.85546875" style="556" customWidth="1"/>
    <col min="12819" max="12819" width="8.5703125" style="556" customWidth="1"/>
    <col min="12820" max="12820" width="11" style="556" customWidth="1"/>
    <col min="12821" max="12821" width="3.42578125" style="556" customWidth="1"/>
    <col min="12822" max="12822" width="5.7109375" style="556" customWidth="1"/>
    <col min="12823" max="12823" width="9.42578125" style="556" customWidth="1"/>
    <col min="12824" max="12824" width="5.5703125" style="556" customWidth="1"/>
    <col min="12825" max="12826" width="3.5703125" style="556" customWidth="1"/>
    <col min="12827" max="12827" width="4.28515625" style="556" customWidth="1"/>
    <col min="12828" max="12828" width="5.140625" style="556" customWidth="1"/>
    <col min="12829" max="12830" width="3" style="556" customWidth="1"/>
    <col min="12831" max="12831" width="4.28515625" style="556" customWidth="1"/>
    <col min="12832" max="13056" width="9.140625" style="556"/>
    <col min="13057" max="13057" width="9.140625" style="556" customWidth="1"/>
    <col min="13058" max="13058" width="7.42578125" style="556" customWidth="1"/>
    <col min="13059" max="13059" width="3.5703125" style="556" customWidth="1"/>
    <col min="13060" max="13060" width="11.42578125" style="556" customWidth="1"/>
    <col min="13061" max="13061" width="3.85546875" style="556" customWidth="1"/>
    <col min="13062" max="13062" width="7.28515625" style="556" customWidth="1"/>
    <col min="13063" max="13063" width="7.7109375" style="556" customWidth="1"/>
    <col min="13064" max="13064" width="9.28515625" style="556" customWidth="1"/>
    <col min="13065" max="13065" width="3" style="556" customWidth="1"/>
    <col min="13066" max="13066" width="5.85546875" style="556" customWidth="1"/>
    <col min="13067" max="13067" width="8.85546875" style="556" customWidth="1"/>
    <col min="13068" max="13068" width="8.42578125" style="556" customWidth="1"/>
    <col min="13069" max="13069" width="2.5703125" style="556" customWidth="1"/>
    <col min="13070" max="13070" width="5.5703125" style="556" customWidth="1"/>
    <col min="13071" max="13071" width="7.140625" style="556" customWidth="1"/>
    <col min="13072" max="13072" width="9" style="556" customWidth="1"/>
    <col min="13073" max="13073" width="3.42578125" style="556" customWidth="1"/>
    <col min="13074" max="13074" width="5.85546875" style="556" customWidth="1"/>
    <col min="13075" max="13075" width="8.5703125" style="556" customWidth="1"/>
    <col min="13076" max="13076" width="11" style="556" customWidth="1"/>
    <col min="13077" max="13077" width="3.42578125" style="556" customWidth="1"/>
    <col min="13078" max="13078" width="5.7109375" style="556" customWidth="1"/>
    <col min="13079" max="13079" width="9.42578125" style="556" customWidth="1"/>
    <col min="13080" max="13080" width="5.5703125" style="556" customWidth="1"/>
    <col min="13081" max="13082" width="3.5703125" style="556" customWidth="1"/>
    <col min="13083" max="13083" width="4.28515625" style="556" customWidth="1"/>
    <col min="13084" max="13084" width="5.140625" style="556" customWidth="1"/>
    <col min="13085" max="13086" width="3" style="556" customWidth="1"/>
    <col min="13087" max="13087" width="4.28515625" style="556" customWidth="1"/>
    <col min="13088" max="13312" width="9.140625" style="556"/>
    <col min="13313" max="13313" width="9.140625" style="556" customWidth="1"/>
    <col min="13314" max="13314" width="7.42578125" style="556" customWidth="1"/>
    <col min="13315" max="13315" width="3.5703125" style="556" customWidth="1"/>
    <col min="13316" max="13316" width="11.42578125" style="556" customWidth="1"/>
    <col min="13317" max="13317" width="3.85546875" style="556" customWidth="1"/>
    <col min="13318" max="13318" width="7.28515625" style="556" customWidth="1"/>
    <col min="13319" max="13319" width="7.7109375" style="556" customWidth="1"/>
    <col min="13320" max="13320" width="9.28515625" style="556" customWidth="1"/>
    <col min="13321" max="13321" width="3" style="556" customWidth="1"/>
    <col min="13322" max="13322" width="5.85546875" style="556" customWidth="1"/>
    <col min="13323" max="13323" width="8.85546875" style="556" customWidth="1"/>
    <col min="13324" max="13324" width="8.42578125" style="556" customWidth="1"/>
    <col min="13325" max="13325" width="2.5703125" style="556" customWidth="1"/>
    <col min="13326" max="13326" width="5.5703125" style="556" customWidth="1"/>
    <col min="13327" max="13327" width="7.140625" style="556" customWidth="1"/>
    <col min="13328" max="13328" width="9" style="556" customWidth="1"/>
    <col min="13329" max="13329" width="3.42578125" style="556" customWidth="1"/>
    <col min="13330" max="13330" width="5.85546875" style="556" customWidth="1"/>
    <col min="13331" max="13331" width="8.5703125" style="556" customWidth="1"/>
    <col min="13332" max="13332" width="11" style="556" customWidth="1"/>
    <col min="13333" max="13333" width="3.42578125" style="556" customWidth="1"/>
    <col min="13334" max="13334" width="5.7109375" style="556" customWidth="1"/>
    <col min="13335" max="13335" width="9.42578125" style="556" customWidth="1"/>
    <col min="13336" max="13336" width="5.5703125" style="556" customWidth="1"/>
    <col min="13337" max="13338" width="3.5703125" style="556" customWidth="1"/>
    <col min="13339" max="13339" width="4.28515625" style="556" customWidth="1"/>
    <col min="13340" max="13340" width="5.140625" style="556" customWidth="1"/>
    <col min="13341" max="13342" width="3" style="556" customWidth="1"/>
    <col min="13343" max="13343" width="4.28515625" style="556" customWidth="1"/>
    <col min="13344" max="13568" width="9.140625" style="556"/>
    <col min="13569" max="13569" width="9.140625" style="556" customWidth="1"/>
    <col min="13570" max="13570" width="7.42578125" style="556" customWidth="1"/>
    <col min="13571" max="13571" width="3.5703125" style="556" customWidth="1"/>
    <col min="13572" max="13572" width="11.42578125" style="556" customWidth="1"/>
    <col min="13573" max="13573" width="3.85546875" style="556" customWidth="1"/>
    <col min="13574" max="13574" width="7.28515625" style="556" customWidth="1"/>
    <col min="13575" max="13575" width="7.7109375" style="556" customWidth="1"/>
    <col min="13576" max="13576" width="9.28515625" style="556" customWidth="1"/>
    <col min="13577" max="13577" width="3" style="556" customWidth="1"/>
    <col min="13578" max="13578" width="5.85546875" style="556" customWidth="1"/>
    <col min="13579" max="13579" width="8.85546875" style="556" customWidth="1"/>
    <col min="13580" max="13580" width="8.42578125" style="556" customWidth="1"/>
    <col min="13581" max="13581" width="2.5703125" style="556" customWidth="1"/>
    <col min="13582" max="13582" width="5.5703125" style="556" customWidth="1"/>
    <col min="13583" max="13583" width="7.140625" style="556" customWidth="1"/>
    <col min="13584" max="13584" width="9" style="556" customWidth="1"/>
    <col min="13585" max="13585" width="3.42578125" style="556" customWidth="1"/>
    <col min="13586" max="13586" width="5.85546875" style="556" customWidth="1"/>
    <col min="13587" max="13587" width="8.5703125" style="556" customWidth="1"/>
    <col min="13588" max="13588" width="11" style="556" customWidth="1"/>
    <col min="13589" max="13589" width="3.42578125" style="556" customWidth="1"/>
    <col min="13590" max="13590" width="5.7109375" style="556" customWidth="1"/>
    <col min="13591" max="13591" width="9.42578125" style="556" customWidth="1"/>
    <col min="13592" max="13592" width="5.5703125" style="556" customWidth="1"/>
    <col min="13593" max="13594" width="3.5703125" style="556" customWidth="1"/>
    <col min="13595" max="13595" width="4.28515625" style="556" customWidth="1"/>
    <col min="13596" max="13596" width="5.140625" style="556" customWidth="1"/>
    <col min="13597" max="13598" width="3" style="556" customWidth="1"/>
    <col min="13599" max="13599" width="4.28515625" style="556" customWidth="1"/>
    <col min="13600" max="13824" width="9.140625" style="556"/>
    <col min="13825" max="13825" width="9.140625" style="556" customWidth="1"/>
    <col min="13826" max="13826" width="7.42578125" style="556" customWidth="1"/>
    <col min="13827" max="13827" width="3.5703125" style="556" customWidth="1"/>
    <col min="13828" max="13828" width="11.42578125" style="556" customWidth="1"/>
    <col min="13829" max="13829" width="3.85546875" style="556" customWidth="1"/>
    <col min="13830" max="13830" width="7.28515625" style="556" customWidth="1"/>
    <col min="13831" max="13831" width="7.7109375" style="556" customWidth="1"/>
    <col min="13832" max="13832" width="9.28515625" style="556" customWidth="1"/>
    <col min="13833" max="13833" width="3" style="556" customWidth="1"/>
    <col min="13834" max="13834" width="5.85546875" style="556" customWidth="1"/>
    <col min="13835" max="13835" width="8.85546875" style="556" customWidth="1"/>
    <col min="13836" max="13836" width="8.42578125" style="556" customWidth="1"/>
    <col min="13837" max="13837" width="2.5703125" style="556" customWidth="1"/>
    <col min="13838" max="13838" width="5.5703125" style="556" customWidth="1"/>
    <col min="13839" max="13839" width="7.140625" style="556" customWidth="1"/>
    <col min="13840" max="13840" width="9" style="556" customWidth="1"/>
    <col min="13841" max="13841" width="3.42578125" style="556" customWidth="1"/>
    <col min="13842" max="13842" width="5.85546875" style="556" customWidth="1"/>
    <col min="13843" max="13843" width="8.5703125" style="556" customWidth="1"/>
    <col min="13844" max="13844" width="11" style="556" customWidth="1"/>
    <col min="13845" max="13845" width="3.42578125" style="556" customWidth="1"/>
    <col min="13846" max="13846" width="5.7109375" style="556" customWidth="1"/>
    <col min="13847" max="13847" width="9.42578125" style="556" customWidth="1"/>
    <col min="13848" max="13848" width="5.5703125" style="556" customWidth="1"/>
    <col min="13849" max="13850" width="3.5703125" style="556" customWidth="1"/>
    <col min="13851" max="13851" width="4.28515625" style="556" customWidth="1"/>
    <col min="13852" max="13852" width="5.140625" style="556" customWidth="1"/>
    <col min="13853" max="13854" width="3" style="556" customWidth="1"/>
    <col min="13855" max="13855" width="4.28515625" style="556" customWidth="1"/>
    <col min="13856" max="14080" width="9.140625" style="556"/>
    <col min="14081" max="14081" width="9.140625" style="556" customWidth="1"/>
    <col min="14082" max="14082" width="7.42578125" style="556" customWidth="1"/>
    <col min="14083" max="14083" width="3.5703125" style="556" customWidth="1"/>
    <col min="14084" max="14084" width="11.42578125" style="556" customWidth="1"/>
    <col min="14085" max="14085" width="3.85546875" style="556" customWidth="1"/>
    <col min="14086" max="14086" width="7.28515625" style="556" customWidth="1"/>
    <col min="14087" max="14087" width="7.7109375" style="556" customWidth="1"/>
    <col min="14088" max="14088" width="9.28515625" style="556" customWidth="1"/>
    <col min="14089" max="14089" width="3" style="556" customWidth="1"/>
    <col min="14090" max="14090" width="5.85546875" style="556" customWidth="1"/>
    <col min="14091" max="14091" width="8.85546875" style="556" customWidth="1"/>
    <col min="14092" max="14092" width="8.42578125" style="556" customWidth="1"/>
    <col min="14093" max="14093" width="2.5703125" style="556" customWidth="1"/>
    <col min="14094" max="14094" width="5.5703125" style="556" customWidth="1"/>
    <col min="14095" max="14095" width="7.140625" style="556" customWidth="1"/>
    <col min="14096" max="14096" width="9" style="556" customWidth="1"/>
    <col min="14097" max="14097" width="3.42578125" style="556" customWidth="1"/>
    <col min="14098" max="14098" width="5.85546875" style="556" customWidth="1"/>
    <col min="14099" max="14099" width="8.5703125" style="556" customWidth="1"/>
    <col min="14100" max="14100" width="11" style="556" customWidth="1"/>
    <col min="14101" max="14101" width="3.42578125" style="556" customWidth="1"/>
    <col min="14102" max="14102" width="5.7109375" style="556" customWidth="1"/>
    <col min="14103" max="14103" width="9.42578125" style="556" customWidth="1"/>
    <col min="14104" max="14104" width="5.5703125" style="556" customWidth="1"/>
    <col min="14105" max="14106" width="3.5703125" style="556" customWidth="1"/>
    <col min="14107" max="14107" width="4.28515625" style="556" customWidth="1"/>
    <col min="14108" max="14108" width="5.140625" style="556" customWidth="1"/>
    <col min="14109" max="14110" width="3" style="556" customWidth="1"/>
    <col min="14111" max="14111" width="4.28515625" style="556" customWidth="1"/>
    <col min="14112" max="14336" width="9.140625" style="556"/>
    <col min="14337" max="14337" width="9.140625" style="556" customWidth="1"/>
    <col min="14338" max="14338" width="7.42578125" style="556" customWidth="1"/>
    <col min="14339" max="14339" width="3.5703125" style="556" customWidth="1"/>
    <col min="14340" max="14340" width="11.42578125" style="556" customWidth="1"/>
    <col min="14341" max="14341" width="3.85546875" style="556" customWidth="1"/>
    <col min="14342" max="14342" width="7.28515625" style="556" customWidth="1"/>
    <col min="14343" max="14343" width="7.7109375" style="556" customWidth="1"/>
    <col min="14344" max="14344" width="9.28515625" style="556" customWidth="1"/>
    <col min="14345" max="14345" width="3" style="556" customWidth="1"/>
    <col min="14346" max="14346" width="5.85546875" style="556" customWidth="1"/>
    <col min="14347" max="14347" width="8.85546875" style="556" customWidth="1"/>
    <col min="14348" max="14348" width="8.42578125" style="556" customWidth="1"/>
    <col min="14349" max="14349" width="2.5703125" style="556" customWidth="1"/>
    <col min="14350" max="14350" width="5.5703125" style="556" customWidth="1"/>
    <col min="14351" max="14351" width="7.140625" style="556" customWidth="1"/>
    <col min="14352" max="14352" width="9" style="556" customWidth="1"/>
    <col min="14353" max="14353" width="3.42578125" style="556" customWidth="1"/>
    <col min="14354" max="14354" width="5.85546875" style="556" customWidth="1"/>
    <col min="14355" max="14355" width="8.5703125" style="556" customWidth="1"/>
    <col min="14356" max="14356" width="11" style="556" customWidth="1"/>
    <col min="14357" max="14357" width="3.42578125" style="556" customWidth="1"/>
    <col min="14358" max="14358" width="5.7109375" style="556" customWidth="1"/>
    <col min="14359" max="14359" width="9.42578125" style="556" customWidth="1"/>
    <col min="14360" max="14360" width="5.5703125" style="556" customWidth="1"/>
    <col min="14361" max="14362" width="3.5703125" style="556" customWidth="1"/>
    <col min="14363" max="14363" width="4.28515625" style="556" customWidth="1"/>
    <col min="14364" max="14364" width="5.140625" style="556" customWidth="1"/>
    <col min="14365" max="14366" width="3" style="556" customWidth="1"/>
    <col min="14367" max="14367" width="4.28515625" style="556" customWidth="1"/>
    <col min="14368" max="14592" width="9.140625" style="556"/>
    <col min="14593" max="14593" width="9.140625" style="556" customWidth="1"/>
    <col min="14594" max="14594" width="7.42578125" style="556" customWidth="1"/>
    <col min="14595" max="14595" width="3.5703125" style="556" customWidth="1"/>
    <col min="14596" max="14596" width="11.42578125" style="556" customWidth="1"/>
    <col min="14597" max="14597" width="3.85546875" style="556" customWidth="1"/>
    <col min="14598" max="14598" width="7.28515625" style="556" customWidth="1"/>
    <col min="14599" max="14599" width="7.7109375" style="556" customWidth="1"/>
    <col min="14600" max="14600" width="9.28515625" style="556" customWidth="1"/>
    <col min="14601" max="14601" width="3" style="556" customWidth="1"/>
    <col min="14602" max="14602" width="5.85546875" style="556" customWidth="1"/>
    <col min="14603" max="14603" width="8.85546875" style="556" customWidth="1"/>
    <col min="14604" max="14604" width="8.42578125" style="556" customWidth="1"/>
    <col min="14605" max="14605" width="2.5703125" style="556" customWidth="1"/>
    <col min="14606" max="14606" width="5.5703125" style="556" customWidth="1"/>
    <col min="14607" max="14607" width="7.140625" style="556" customWidth="1"/>
    <col min="14608" max="14608" width="9" style="556" customWidth="1"/>
    <col min="14609" max="14609" width="3.42578125" style="556" customWidth="1"/>
    <col min="14610" max="14610" width="5.85546875" style="556" customWidth="1"/>
    <col min="14611" max="14611" width="8.5703125" style="556" customWidth="1"/>
    <col min="14612" max="14612" width="11" style="556" customWidth="1"/>
    <col min="14613" max="14613" width="3.42578125" style="556" customWidth="1"/>
    <col min="14614" max="14614" width="5.7109375" style="556" customWidth="1"/>
    <col min="14615" max="14615" width="9.42578125" style="556" customWidth="1"/>
    <col min="14616" max="14616" width="5.5703125" style="556" customWidth="1"/>
    <col min="14617" max="14618" width="3.5703125" style="556" customWidth="1"/>
    <col min="14619" max="14619" width="4.28515625" style="556" customWidth="1"/>
    <col min="14620" max="14620" width="5.140625" style="556" customWidth="1"/>
    <col min="14621" max="14622" width="3" style="556" customWidth="1"/>
    <col min="14623" max="14623" width="4.28515625" style="556" customWidth="1"/>
    <col min="14624" max="14848" width="9.140625" style="556"/>
    <col min="14849" max="14849" width="9.140625" style="556" customWidth="1"/>
    <col min="14850" max="14850" width="7.42578125" style="556" customWidth="1"/>
    <col min="14851" max="14851" width="3.5703125" style="556" customWidth="1"/>
    <col min="14852" max="14852" width="11.42578125" style="556" customWidth="1"/>
    <col min="14853" max="14853" width="3.85546875" style="556" customWidth="1"/>
    <col min="14854" max="14854" width="7.28515625" style="556" customWidth="1"/>
    <col min="14855" max="14855" width="7.7109375" style="556" customWidth="1"/>
    <col min="14856" max="14856" width="9.28515625" style="556" customWidth="1"/>
    <col min="14857" max="14857" width="3" style="556" customWidth="1"/>
    <col min="14858" max="14858" width="5.85546875" style="556" customWidth="1"/>
    <col min="14859" max="14859" width="8.85546875" style="556" customWidth="1"/>
    <col min="14860" max="14860" width="8.42578125" style="556" customWidth="1"/>
    <col min="14861" max="14861" width="2.5703125" style="556" customWidth="1"/>
    <col min="14862" max="14862" width="5.5703125" style="556" customWidth="1"/>
    <col min="14863" max="14863" width="7.140625" style="556" customWidth="1"/>
    <col min="14864" max="14864" width="9" style="556" customWidth="1"/>
    <col min="14865" max="14865" width="3.42578125" style="556" customWidth="1"/>
    <col min="14866" max="14866" width="5.85546875" style="556" customWidth="1"/>
    <col min="14867" max="14867" width="8.5703125" style="556" customWidth="1"/>
    <col min="14868" max="14868" width="11" style="556" customWidth="1"/>
    <col min="14869" max="14869" width="3.42578125" style="556" customWidth="1"/>
    <col min="14870" max="14870" width="5.7109375" style="556" customWidth="1"/>
    <col min="14871" max="14871" width="9.42578125" style="556" customWidth="1"/>
    <col min="14872" max="14872" width="5.5703125" style="556" customWidth="1"/>
    <col min="14873" max="14874" width="3.5703125" style="556" customWidth="1"/>
    <col min="14875" max="14875" width="4.28515625" style="556" customWidth="1"/>
    <col min="14876" max="14876" width="5.140625" style="556" customWidth="1"/>
    <col min="14877" max="14878" width="3" style="556" customWidth="1"/>
    <col min="14879" max="14879" width="4.28515625" style="556" customWidth="1"/>
    <col min="14880" max="15104" width="9.140625" style="556"/>
    <col min="15105" max="15105" width="9.140625" style="556" customWidth="1"/>
    <col min="15106" max="15106" width="7.42578125" style="556" customWidth="1"/>
    <col min="15107" max="15107" width="3.5703125" style="556" customWidth="1"/>
    <col min="15108" max="15108" width="11.42578125" style="556" customWidth="1"/>
    <col min="15109" max="15109" width="3.85546875" style="556" customWidth="1"/>
    <col min="15110" max="15110" width="7.28515625" style="556" customWidth="1"/>
    <col min="15111" max="15111" width="7.7109375" style="556" customWidth="1"/>
    <col min="15112" max="15112" width="9.28515625" style="556" customWidth="1"/>
    <col min="15113" max="15113" width="3" style="556" customWidth="1"/>
    <col min="15114" max="15114" width="5.85546875" style="556" customWidth="1"/>
    <col min="15115" max="15115" width="8.85546875" style="556" customWidth="1"/>
    <col min="15116" max="15116" width="8.42578125" style="556" customWidth="1"/>
    <col min="15117" max="15117" width="2.5703125" style="556" customWidth="1"/>
    <col min="15118" max="15118" width="5.5703125" style="556" customWidth="1"/>
    <col min="15119" max="15119" width="7.140625" style="556" customWidth="1"/>
    <col min="15120" max="15120" width="9" style="556" customWidth="1"/>
    <col min="15121" max="15121" width="3.42578125" style="556" customWidth="1"/>
    <col min="15122" max="15122" width="5.85546875" style="556" customWidth="1"/>
    <col min="15123" max="15123" width="8.5703125" style="556" customWidth="1"/>
    <col min="15124" max="15124" width="11" style="556" customWidth="1"/>
    <col min="15125" max="15125" width="3.42578125" style="556" customWidth="1"/>
    <col min="15126" max="15126" width="5.7109375" style="556" customWidth="1"/>
    <col min="15127" max="15127" width="9.42578125" style="556" customWidth="1"/>
    <col min="15128" max="15128" width="5.5703125" style="556" customWidth="1"/>
    <col min="15129" max="15130" width="3.5703125" style="556" customWidth="1"/>
    <col min="15131" max="15131" width="4.28515625" style="556" customWidth="1"/>
    <col min="15132" max="15132" width="5.140625" style="556" customWidth="1"/>
    <col min="15133" max="15134" width="3" style="556" customWidth="1"/>
    <col min="15135" max="15135" width="4.28515625" style="556" customWidth="1"/>
    <col min="15136" max="15360" width="9.140625" style="556"/>
    <col min="15361" max="15361" width="9.140625" style="556" customWidth="1"/>
    <col min="15362" max="15362" width="7.42578125" style="556" customWidth="1"/>
    <col min="15363" max="15363" width="3.5703125" style="556" customWidth="1"/>
    <col min="15364" max="15364" width="11.42578125" style="556" customWidth="1"/>
    <col min="15365" max="15365" width="3.85546875" style="556" customWidth="1"/>
    <col min="15366" max="15366" width="7.28515625" style="556" customWidth="1"/>
    <col min="15367" max="15367" width="7.7109375" style="556" customWidth="1"/>
    <col min="15368" max="15368" width="9.28515625" style="556" customWidth="1"/>
    <col min="15369" max="15369" width="3" style="556" customWidth="1"/>
    <col min="15370" max="15370" width="5.85546875" style="556" customWidth="1"/>
    <col min="15371" max="15371" width="8.85546875" style="556" customWidth="1"/>
    <col min="15372" max="15372" width="8.42578125" style="556" customWidth="1"/>
    <col min="15373" max="15373" width="2.5703125" style="556" customWidth="1"/>
    <col min="15374" max="15374" width="5.5703125" style="556" customWidth="1"/>
    <col min="15375" max="15375" width="7.140625" style="556" customWidth="1"/>
    <col min="15376" max="15376" width="9" style="556" customWidth="1"/>
    <col min="15377" max="15377" width="3.42578125" style="556" customWidth="1"/>
    <col min="15378" max="15378" width="5.85546875" style="556" customWidth="1"/>
    <col min="15379" max="15379" width="8.5703125" style="556" customWidth="1"/>
    <col min="15380" max="15380" width="11" style="556" customWidth="1"/>
    <col min="15381" max="15381" width="3.42578125" style="556" customWidth="1"/>
    <col min="15382" max="15382" width="5.7109375" style="556" customWidth="1"/>
    <col min="15383" max="15383" width="9.42578125" style="556" customWidth="1"/>
    <col min="15384" max="15384" width="5.5703125" style="556" customWidth="1"/>
    <col min="15385" max="15386" width="3.5703125" style="556" customWidth="1"/>
    <col min="15387" max="15387" width="4.28515625" style="556" customWidth="1"/>
    <col min="15388" max="15388" width="5.140625" style="556" customWidth="1"/>
    <col min="15389" max="15390" width="3" style="556" customWidth="1"/>
    <col min="15391" max="15391" width="4.28515625" style="556" customWidth="1"/>
    <col min="15392" max="15616" width="9.140625" style="556"/>
    <col min="15617" max="15617" width="9.140625" style="556" customWidth="1"/>
    <col min="15618" max="15618" width="7.42578125" style="556" customWidth="1"/>
    <col min="15619" max="15619" width="3.5703125" style="556" customWidth="1"/>
    <col min="15620" max="15620" width="11.42578125" style="556" customWidth="1"/>
    <col min="15621" max="15621" width="3.85546875" style="556" customWidth="1"/>
    <col min="15622" max="15622" width="7.28515625" style="556" customWidth="1"/>
    <col min="15623" max="15623" width="7.7109375" style="556" customWidth="1"/>
    <col min="15624" max="15624" width="9.28515625" style="556" customWidth="1"/>
    <col min="15625" max="15625" width="3" style="556" customWidth="1"/>
    <col min="15626" max="15626" width="5.85546875" style="556" customWidth="1"/>
    <col min="15627" max="15627" width="8.85546875" style="556" customWidth="1"/>
    <col min="15628" max="15628" width="8.42578125" style="556" customWidth="1"/>
    <col min="15629" max="15629" width="2.5703125" style="556" customWidth="1"/>
    <col min="15630" max="15630" width="5.5703125" style="556" customWidth="1"/>
    <col min="15631" max="15631" width="7.140625" style="556" customWidth="1"/>
    <col min="15632" max="15632" width="9" style="556" customWidth="1"/>
    <col min="15633" max="15633" width="3.42578125" style="556" customWidth="1"/>
    <col min="15634" max="15634" width="5.85546875" style="556" customWidth="1"/>
    <col min="15635" max="15635" width="8.5703125" style="556" customWidth="1"/>
    <col min="15636" max="15636" width="11" style="556" customWidth="1"/>
    <col min="15637" max="15637" width="3.42578125" style="556" customWidth="1"/>
    <col min="15638" max="15638" width="5.7109375" style="556" customWidth="1"/>
    <col min="15639" max="15639" width="9.42578125" style="556" customWidth="1"/>
    <col min="15640" max="15640" width="5.5703125" style="556" customWidth="1"/>
    <col min="15641" max="15642" width="3.5703125" style="556" customWidth="1"/>
    <col min="15643" max="15643" width="4.28515625" style="556" customWidth="1"/>
    <col min="15644" max="15644" width="5.140625" style="556" customWidth="1"/>
    <col min="15645" max="15646" width="3" style="556" customWidth="1"/>
    <col min="15647" max="15647" width="4.28515625" style="556" customWidth="1"/>
    <col min="15648" max="15872" width="9.140625" style="556"/>
    <col min="15873" max="15873" width="9.140625" style="556" customWidth="1"/>
    <col min="15874" max="15874" width="7.42578125" style="556" customWidth="1"/>
    <col min="15875" max="15875" width="3.5703125" style="556" customWidth="1"/>
    <col min="15876" max="15876" width="11.42578125" style="556" customWidth="1"/>
    <col min="15877" max="15877" width="3.85546875" style="556" customWidth="1"/>
    <col min="15878" max="15878" width="7.28515625" style="556" customWidth="1"/>
    <col min="15879" max="15879" width="7.7109375" style="556" customWidth="1"/>
    <col min="15880" max="15880" width="9.28515625" style="556" customWidth="1"/>
    <col min="15881" max="15881" width="3" style="556" customWidth="1"/>
    <col min="15882" max="15882" width="5.85546875" style="556" customWidth="1"/>
    <col min="15883" max="15883" width="8.85546875" style="556" customWidth="1"/>
    <col min="15884" max="15884" width="8.42578125" style="556" customWidth="1"/>
    <col min="15885" max="15885" width="2.5703125" style="556" customWidth="1"/>
    <col min="15886" max="15886" width="5.5703125" style="556" customWidth="1"/>
    <col min="15887" max="15887" width="7.140625" style="556" customWidth="1"/>
    <col min="15888" max="15888" width="9" style="556" customWidth="1"/>
    <col min="15889" max="15889" width="3.42578125" style="556" customWidth="1"/>
    <col min="15890" max="15890" width="5.85546875" style="556" customWidth="1"/>
    <col min="15891" max="15891" width="8.5703125" style="556" customWidth="1"/>
    <col min="15892" max="15892" width="11" style="556" customWidth="1"/>
    <col min="15893" max="15893" width="3.42578125" style="556" customWidth="1"/>
    <col min="15894" max="15894" width="5.7109375" style="556" customWidth="1"/>
    <col min="15895" max="15895" width="9.42578125" style="556" customWidth="1"/>
    <col min="15896" max="15896" width="5.5703125" style="556" customWidth="1"/>
    <col min="15897" max="15898" width="3.5703125" style="556" customWidth="1"/>
    <col min="15899" max="15899" width="4.28515625" style="556" customWidth="1"/>
    <col min="15900" max="15900" width="5.140625" style="556" customWidth="1"/>
    <col min="15901" max="15902" width="3" style="556" customWidth="1"/>
    <col min="15903" max="15903" width="4.28515625" style="556" customWidth="1"/>
    <col min="15904" max="16128" width="9.140625" style="556"/>
    <col min="16129" max="16129" width="9.140625" style="556" customWidth="1"/>
    <col min="16130" max="16130" width="7.42578125" style="556" customWidth="1"/>
    <col min="16131" max="16131" width="3.5703125" style="556" customWidth="1"/>
    <col min="16132" max="16132" width="11.42578125" style="556" customWidth="1"/>
    <col min="16133" max="16133" width="3.85546875" style="556" customWidth="1"/>
    <col min="16134" max="16134" width="7.28515625" style="556" customWidth="1"/>
    <col min="16135" max="16135" width="7.7109375" style="556" customWidth="1"/>
    <col min="16136" max="16136" width="9.28515625" style="556" customWidth="1"/>
    <col min="16137" max="16137" width="3" style="556" customWidth="1"/>
    <col min="16138" max="16138" width="5.85546875" style="556" customWidth="1"/>
    <col min="16139" max="16139" width="8.85546875" style="556" customWidth="1"/>
    <col min="16140" max="16140" width="8.42578125" style="556" customWidth="1"/>
    <col min="16141" max="16141" width="2.5703125" style="556" customWidth="1"/>
    <col min="16142" max="16142" width="5.5703125" style="556" customWidth="1"/>
    <col min="16143" max="16143" width="7.140625" style="556" customWidth="1"/>
    <col min="16144" max="16144" width="9" style="556" customWidth="1"/>
    <col min="16145" max="16145" width="3.42578125" style="556" customWidth="1"/>
    <col min="16146" max="16146" width="5.85546875" style="556" customWidth="1"/>
    <col min="16147" max="16147" width="8.5703125" style="556" customWidth="1"/>
    <col min="16148" max="16148" width="11" style="556" customWidth="1"/>
    <col min="16149" max="16149" width="3.42578125" style="556" customWidth="1"/>
    <col min="16150" max="16150" width="5.7109375" style="556" customWidth="1"/>
    <col min="16151" max="16151" width="9.42578125" style="556" customWidth="1"/>
    <col min="16152" max="16152" width="5.5703125" style="556" customWidth="1"/>
    <col min="16153" max="16154" width="3.5703125" style="556" customWidth="1"/>
    <col min="16155" max="16155" width="4.28515625" style="556" customWidth="1"/>
    <col min="16156" max="16156" width="5.140625" style="556" customWidth="1"/>
    <col min="16157" max="16158" width="3" style="556" customWidth="1"/>
    <col min="16159" max="16159" width="4.28515625" style="556" customWidth="1"/>
    <col min="16160" max="16384" width="9.140625" style="556"/>
  </cols>
  <sheetData>
    <row r="1" spans="1:31" ht="22.5" customHeight="1" x14ac:dyDescent="0.3">
      <c r="A1" s="1135" t="str">
        <f>[5]DL1!A1:D2</f>
        <v xml:space="preserve">TRƯỜNG CAO ĐẲNG
CƠ ĐIỆN XÂY DỰNG VIỆT XÔ 
</v>
      </c>
      <c r="B1" s="1135"/>
      <c r="C1" s="1135"/>
      <c r="D1" s="1135"/>
      <c r="E1" s="552"/>
      <c r="F1" s="553"/>
      <c r="G1" s="553"/>
      <c r="H1" s="1136" t="s">
        <v>8349</v>
      </c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554"/>
      <c r="Z1" s="554"/>
      <c r="AA1" s="555" t="s">
        <v>8291</v>
      </c>
    </row>
    <row r="2" spans="1:31" ht="15.75" customHeight="1" x14ac:dyDescent="0.3">
      <c r="A2" s="1135"/>
      <c r="B2" s="1135"/>
      <c r="C2" s="1135"/>
      <c r="D2" s="1135"/>
      <c r="E2" s="557"/>
      <c r="F2" s="558"/>
      <c r="G2" s="559"/>
      <c r="H2" s="1137" t="str">
        <f>HS!H2</f>
        <v>Tuần 32 (từ ngày 11/03/2024 đến ngày 17/03/2024)</v>
      </c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560"/>
      <c r="Z2" s="560"/>
      <c r="AA2" s="560"/>
      <c r="AB2" s="560"/>
      <c r="AC2" s="561"/>
      <c r="AD2" s="561"/>
      <c r="AE2" s="562"/>
    </row>
    <row r="3" spans="1:31" ht="15.75" customHeight="1" x14ac:dyDescent="0.3">
      <c r="B3" s="564"/>
      <c r="C3" s="558"/>
      <c r="D3" s="558"/>
      <c r="E3" s="557"/>
      <c r="F3" s="558"/>
      <c r="G3" s="55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565"/>
      <c r="Z3" s="565"/>
      <c r="AA3" s="565"/>
      <c r="AB3" s="565"/>
      <c r="AC3" s="566"/>
      <c r="AD3" s="566"/>
      <c r="AE3" s="562"/>
    </row>
    <row r="4" spans="1:31" s="568" customFormat="1" ht="15.75" customHeight="1" x14ac:dyDescent="0.3">
      <c r="A4" s="603" t="s">
        <v>8350</v>
      </c>
      <c r="B4" s="604" t="s">
        <v>10015</v>
      </c>
      <c r="C4" s="567"/>
      <c r="D4" s="1139" t="s">
        <v>20</v>
      </c>
      <c r="E4" s="1140"/>
      <c r="F4" s="1140"/>
      <c r="G4" s="1141"/>
      <c r="H4" s="1139" t="s">
        <v>21</v>
      </c>
      <c r="I4" s="1140"/>
      <c r="J4" s="1140"/>
      <c r="K4" s="1141"/>
      <c r="L4" s="1139" t="s">
        <v>22</v>
      </c>
      <c r="M4" s="1140"/>
      <c r="N4" s="1140"/>
      <c r="O4" s="1141"/>
      <c r="P4" s="1139" t="s">
        <v>23</v>
      </c>
      <c r="Q4" s="1140"/>
      <c r="R4" s="1140"/>
      <c r="S4" s="1141"/>
      <c r="T4" s="1139" t="s">
        <v>24</v>
      </c>
      <c r="U4" s="1140"/>
      <c r="V4" s="1140"/>
      <c r="W4" s="1141"/>
      <c r="X4" s="1139" t="s">
        <v>25</v>
      </c>
      <c r="Y4" s="1140"/>
      <c r="Z4" s="1140"/>
      <c r="AA4" s="1141"/>
      <c r="AB4" s="1142" t="s">
        <v>26</v>
      </c>
      <c r="AC4" s="1143"/>
      <c r="AD4" s="1143"/>
      <c r="AE4" s="1144"/>
    </row>
    <row r="5" spans="1:31" ht="11.25" customHeight="1" x14ac:dyDescent="0.3">
      <c r="A5" s="1145" t="s">
        <v>445</v>
      </c>
      <c r="B5" s="569" t="s">
        <v>443</v>
      </c>
      <c r="C5" s="1148" t="s">
        <v>0</v>
      </c>
      <c r="D5" s="605"/>
      <c r="E5" s="606"/>
      <c r="F5" s="606"/>
      <c r="G5" s="607"/>
      <c r="H5" s="605"/>
      <c r="I5" s="608"/>
      <c r="J5" s="609"/>
      <c r="K5" s="610"/>
      <c r="L5" s="605"/>
      <c r="M5" s="609"/>
      <c r="N5" s="609"/>
      <c r="O5" s="610"/>
      <c r="P5" s="605"/>
      <c r="Q5" s="608"/>
      <c r="R5" s="609"/>
      <c r="S5" s="610"/>
      <c r="T5" s="605" t="s">
        <v>9887</v>
      </c>
      <c r="U5" s="609">
        <v>4</v>
      </c>
      <c r="V5" s="609" t="s">
        <v>4583</v>
      </c>
      <c r="W5" s="610" t="s">
        <v>395</v>
      </c>
      <c r="X5" s="609"/>
      <c r="Y5" s="609"/>
      <c r="Z5" s="609"/>
      <c r="AA5" s="610"/>
      <c r="AB5" s="605"/>
      <c r="AC5" s="608"/>
      <c r="AD5" s="609"/>
      <c r="AE5" s="611"/>
    </row>
    <row r="6" spans="1:31" ht="11.25" customHeight="1" x14ac:dyDescent="0.3">
      <c r="A6" s="1146"/>
      <c r="B6" s="1015" t="s">
        <v>10016</v>
      </c>
      <c r="C6" s="1149"/>
      <c r="D6" s="612"/>
      <c r="E6" s="613"/>
      <c r="F6" s="613"/>
      <c r="G6" s="614"/>
      <c r="H6" s="612"/>
      <c r="I6" s="615"/>
      <c r="J6" s="615"/>
      <c r="K6" s="616"/>
      <c r="L6" s="612"/>
      <c r="M6" s="615"/>
      <c r="N6" s="615"/>
      <c r="O6" s="616"/>
      <c r="P6" s="612"/>
      <c r="Q6" s="617"/>
      <c r="R6" s="617"/>
      <c r="S6" s="616"/>
      <c r="T6" s="612"/>
      <c r="U6" s="615"/>
      <c r="V6" s="615"/>
      <c r="W6" s="616"/>
      <c r="X6" s="612"/>
      <c r="Y6" s="617"/>
      <c r="Z6" s="617"/>
      <c r="AA6" s="616"/>
      <c r="AB6" s="612"/>
      <c r="AC6" s="615"/>
      <c r="AD6" s="615"/>
      <c r="AE6" s="618"/>
    </row>
    <row r="7" spans="1:31" ht="11.25" customHeight="1" x14ac:dyDescent="0.3">
      <c r="A7" s="1146"/>
      <c r="B7" s="570"/>
      <c r="C7" s="1150" t="s">
        <v>1</v>
      </c>
      <c r="D7" s="619"/>
      <c r="E7" s="620"/>
      <c r="F7" s="620"/>
      <c r="G7" s="621"/>
      <c r="H7" s="619"/>
      <c r="I7" s="622"/>
      <c r="J7" s="623"/>
      <c r="K7" s="624"/>
      <c r="L7" s="619"/>
      <c r="M7" s="623"/>
      <c r="N7" s="623"/>
      <c r="O7" s="624"/>
      <c r="P7" s="619" t="s">
        <v>9911</v>
      </c>
      <c r="Q7" s="622">
        <v>4</v>
      </c>
      <c r="R7" s="623" t="s">
        <v>4583</v>
      </c>
      <c r="S7" s="624" t="s">
        <v>395</v>
      </c>
      <c r="T7" s="619"/>
      <c r="U7" s="623"/>
      <c r="V7" s="623"/>
      <c r="W7" s="624"/>
      <c r="X7" s="619"/>
      <c r="Y7" s="623"/>
      <c r="Z7" s="623"/>
      <c r="AA7" s="624"/>
      <c r="AB7" s="619"/>
      <c r="AC7" s="622"/>
      <c r="AD7" s="623"/>
      <c r="AE7" s="625"/>
    </row>
    <row r="8" spans="1:31" ht="11.25" customHeight="1" x14ac:dyDescent="0.3">
      <c r="A8" s="1146"/>
      <c r="B8" s="570"/>
      <c r="C8" s="1150"/>
      <c r="D8" s="626"/>
      <c r="E8" s="627"/>
      <c r="F8" s="628"/>
      <c r="G8" s="629"/>
      <c r="H8" s="626"/>
      <c r="I8" s="628"/>
      <c r="J8" s="628"/>
      <c r="K8" s="629"/>
      <c r="L8" s="626"/>
      <c r="M8" s="628"/>
      <c r="N8" s="628"/>
      <c r="O8" s="629"/>
      <c r="P8" s="626"/>
      <c r="Q8" s="627"/>
      <c r="R8" s="628"/>
      <c r="S8" s="629"/>
      <c r="T8" s="626"/>
      <c r="U8" s="628"/>
      <c r="V8" s="628"/>
      <c r="W8" s="629"/>
      <c r="X8" s="626"/>
      <c r="Y8" s="630"/>
      <c r="Z8" s="630"/>
      <c r="AA8" s="631"/>
      <c r="AB8" s="626"/>
      <c r="AC8" s="627"/>
      <c r="AD8" s="628"/>
      <c r="AE8" s="632"/>
    </row>
    <row r="9" spans="1:31" ht="11.25" customHeight="1" x14ac:dyDescent="0.3">
      <c r="A9" s="1146"/>
      <c r="B9" s="569" t="s">
        <v>435</v>
      </c>
      <c r="C9" s="1148" t="s">
        <v>0</v>
      </c>
      <c r="D9" s="605"/>
      <c r="E9" s="606"/>
      <c r="F9" s="606"/>
      <c r="G9" s="607"/>
      <c r="H9" s="605"/>
      <c r="I9" s="608"/>
      <c r="J9" s="609"/>
      <c r="K9" s="610"/>
      <c r="L9" s="605"/>
      <c r="M9" s="609"/>
      <c r="N9" s="609"/>
      <c r="O9" s="610"/>
      <c r="P9" s="633"/>
      <c r="Q9" s="634"/>
      <c r="R9" s="635"/>
      <c r="S9" s="610"/>
      <c r="T9" s="605"/>
      <c r="U9" s="609"/>
      <c r="V9" s="609"/>
      <c r="W9" s="610"/>
      <c r="X9" s="609"/>
      <c r="Y9" s="609"/>
      <c r="Z9" s="609"/>
      <c r="AA9" s="610"/>
      <c r="AB9" s="605"/>
      <c r="AC9" s="608"/>
      <c r="AD9" s="609"/>
      <c r="AE9" s="611"/>
    </row>
    <row r="10" spans="1:31" ht="11.25" customHeight="1" x14ac:dyDescent="0.3">
      <c r="A10" s="1146"/>
      <c r="B10" s="1015" t="s">
        <v>10017</v>
      </c>
      <c r="C10" s="1149"/>
      <c r="D10" s="612"/>
      <c r="E10" s="613"/>
      <c r="F10" s="613"/>
      <c r="G10" s="614"/>
      <c r="H10" s="612"/>
      <c r="I10" s="615"/>
      <c r="J10" s="615"/>
      <c r="K10" s="616"/>
      <c r="L10" s="612"/>
      <c r="M10" s="615"/>
      <c r="N10" s="615"/>
      <c r="O10" s="616"/>
      <c r="P10" s="636"/>
      <c r="Q10" s="637"/>
      <c r="R10" s="638"/>
      <c r="S10" s="616"/>
      <c r="T10" s="612"/>
      <c r="U10" s="615"/>
      <c r="V10" s="615"/>
      <c r="W10" s="616"/>
      <c r="X10" s="612"/>
      <c r="Y10" s="617"/>
      <c r="Z10" s="617"/>
      <c r="AA10" s="616"/>
      <c r="AB10" s="612"/>
      <c r="AC10" s="615"/>
      <c r="AD10" s="615"/>
      <c r="AE10" s="618"/>
    </row>
    <row r="11" spans="1:31" ht="11.25" customHeight="1" x14ac:dyDescent="0.3">
      <c r="A11" s="1146"/>
      <c r="B11" s="1016" t="s">
        <v>10018</v>
      </c>
      <c r="C11" s="1150" t="s">
        <v>1</v>
      </c>
      <c r="D11" s="619"/>
      <c r="E11" s="620"/>
      <c r="F11" s="620"/>
      <c r="G11" s="621"/>
      <c r="H11" s="619"/>
      <c r="I11" s="622"/>
      <c r="J11" s="623"/>
      <c r="K11" s="624"/>
      <c r="L11" s="619"/>
      <c r="M11" s="623"/>
      <c r="N11" s="623"/>
      <c r="O11" s="624"/>
      <c r="P11" s="619"/>
      <c r="Q11" s="622"/>
      <c r="R11" s="623"/>
      <c r="S11" s="624"/>
      <c r="T11" s="619"/>
      <c r="U11" s="623"/>
      <c r="V11" s="623"/>
      <c r="W11" s="624"/>
      <c r="X11" s="619"/>
      <c r="Y11" s="623"/>
      <c r="Z11" s="623"/>
      <c r="AA11" s="624"/>
      <c r="AB11" s="619"/>
      <c r="AC11" s="622"/>
      <c r="AD11" s="623"/>
      <c r="AE11" s="625"/>
    </row>
    <row r="12" spans="1:31" ht="11.25" customHeight="1" x14ac:dyDescent="0.3">
      <c r="A12" s="1146"/>
      <c r="B12" s="570"/>
      <c r="C12" s="1150"/>
      <c r="D12" s="626"/>
      <c r="E12" s="627"/>
      <c r="F12" s="628"/>
      <c r="G12" s="629"/>
      <c r="H12" s="626"/>
      <c r="I12" s="628"/>
      <c r="J12" s="628"/>
      <c r="K12" s="629"/>
      <c r="L12" s="626"/>
      <c r="M12" s="628"/>
      <c r="N12" s="628"/>
      <c r="O12" s="629"/>
      <c r="P12" s="626"/>
      <c r="Q12" s="627"/>
      <c r="R12" s="628"/>
      <c r="S12" s="629"/>
      <c r="T12" s="626"/>
      <c r="U12" s="628"/>
      <c r="V12" s="628"/>
      <c r="W12" s="629"/>
      <c r="X12" s="626"/>
      <c r="Y12" s="630"/>
      <c r="Z12" s="630"/>
      <c r="AA12" s="631"/>
      <c r="AB12" s="626"/>
      <c r="AC12" s="627"/>
      <c r="AD12" s="628"/>
      <c r="AE12" s="632"/>
    </row>
    <row r="13" spans="1:31" ht="11.25" customHeight="1" x14ac:dyDescent="0.3">
      <c r="A13" s="1146"/>
      <c r="B13" s="569" t="s">
        <v>407</v>
      </c>
      <c r="C13" s="1148" t="s">
        <v>0</v>
      </c>
      <c r="D13" s="605"/>
      <c r="E13" s="606"/>
      <c r="F13" s="606"/>
      <c r="G13" s="607"/>
      <c r="H13" s="605"/>
      <c r="I13" s="608"/>
      <c r="J13" s="609"/>
      <c r="K13" s="610"/>
      <c r="L13" s="609"/>
      <c r="M13" s="609"/>
      <c r="N13" s="609"/>
      <c r="O13" s="610"/>
      <c r="P13" s="605"/>
      <c r="Q13" s="608"/>
      <c r="R13" s="609"/>
      <c r="S13" s="610"/>
      <c r="T13" s="605"/>
      <c r="U13" s="609"/>
      <c r="V13" s="609"/>
      <c r="W13" s="610"/>
      <c r="X13" s="605"/>
      <c r="Y13" s="609"/>
      <c r="Z13" s="609"/>
      <c r="AA13" s="610"/>
      <c r="AB13" s="605"/>
      <c r="AC13" s="608"/>
      <c r="AD13" s="609"/>
      <c r="AE13" s="611"/>
    </row>
    <row r="14" spans="1:31" ht="11.25" customHeight="1" x14ac:dyDescent="0.3">
      <c r="A14" s="1146"/>
      <c r="B14" s="570"/>
      <c r="C14" s="1149"/>
      <c r="D14" s="612"/>
      <c r="E14" s="613"/>
      <c r="F14" s="613"/>
      <c r="G14" s="614"/>
      <c r="H14" s="612"/>
      <c r="I14" s="615"/>
      <c r="J14" s="615"/>
      <c r="K14" s="616"/>
      <c r="L14" s="612"/>
      <c r="M14" s="615"/>
      <c r="N14" s="615"/>
      <c r="O14" s="616"/>
      <c r="P14" s="612"/>
      <c r="Q14" s="617"/>
      <c r="R14" s="617"/>
      <c r="S14" s="616"/>
      <c r="T14" s="612"/>
      <c r="U14" s="617"/>
      <c r="V14" s="615"/>
      <c r="W14" s="616"/>
      <c r="X14" s="612"/>
      <c r="Y14" s="617"/>
      <c r="Z14" s="617"/>
      <c r="AA14" s="616"/>
      <c r="AB14" s="612"/>
      <c r="AC14" s="615"/>
      <c r="AD14" s="615"/>
      <c r="AE14" s="618"/>
    </row>
    <row r="15" spans="1:31" ht="11.25" customHeight="1" x14ac:dyDescent="0.3">
      <c r="A15" s="1146"/>
      <c r="B15" s="1016" t="s">
        <v>10019</v>
      </c>
      <c r="C15" s="1150" t="s">
        <v>1</v>
      </c>
      <c r="D15" s="619"/>
      <c r="E15" s="620"/>
      <c r="F15" s="620"/>
      <c r="G15" s="621"/>
      <c r="H15" s="619"/>
      <c r="I15" s="622"/>
      <c r="J15" s="623"/>
      <c r="K15" s="624"/>
      <c r="L15" s="619"/>
      <c r="M15" s="623"/>
      <c r="N15" s="623"/>
      <c r="O15" s="624"/>
      <c r="P15" s="639"/>
      <c r="Q15" s="640"/>
      <c r="R15" s="623"/>
      <c r="S15" s="624"/>
      <c r="T15" s="619"/>
      <c r="U15" s="623"/>
      <c r="V15" s="623"/>
      <c r="W15" s="624"/>
      <c r="X15" s="619"/>
      <c r="Y15" s="623"/>
      <c r="Z15" s="623"/>
      <c r="AA15" s="624"/>
      <c r="AB15" s="619"/>
      <c r="AC15" s="622"/>
      <c r="AD15" s="623"/>
      <c r="AE15" s="625"/>
    </row>
    <row r="16" spans="1:31" ht="11.25" customHeight="1" x14ac:dyDescent="0.3">
      <c r="A16" s="1146"/>
      <c r="B16" s="570"/>
      <c r="C16" s="1150"/>
      <c r="D16" s="619"/>
      <c r="E16" s="620"/>
      <c r="F16" s="620"/>
      <c r="G16" s="621"/>
      <c r="H16" s="619"/>
      <c r="I16" s="623"/>
      <c r="J16" s="623"/>
      <c r="K16" s="624"/>
      <c r="L16" s="619"/>
      <c r="M16" s="623"/>
      <c r="N16" s="623"/>
      <c r="O16" s="624"/>
      <c r="P16" s="639"/>
      <c r="Q16" s="640"/>
      <c r="R16" s="641"/>
      <c r="S16" s="624"/>
      <c r="T16" s="619"/>
      <c r="U16" s="622"/>
      <c r="V16" s="622"/>
      <c r="W16" s="624"/>
      <c r="X16" s="619"/>
      <c r="Y16" s="642"/>
      <c r="Z16" s="642"/>
      <c r="AA16" s="643"/>
      <c r="AB16" s="619"/>
      <c r="AC16" s="622"/>
      <c r="AD16" s="623"/>
      <c r="AE16" s="625"/>
    </row>
    <row r="17" spans="1:31" ht="11.25" customHeight="1" x14ac:dyDescent="0.3">
      <c r="A17" s="1146"/>
      <c r="B17" s="569" t="s">
        <v>449</v>
      </c>
      <c r="C17" s="1148" t="s">
        <v>0</v>
      </c>
      <c r="D17" s="605"/>
      <c r="E17" s="606"/>
      <c r="F17" s="606"/>
      <c r="G17" s="607"/>
      <c r="H17" s="605"/>
      <c r="I17" s="608"/>
      <c r="J17" s="609"/>
      <c r="K17" s="610"/>
      <c r="L17" s="605"/>
      <c r="M17" s="609"/>
      <c r="N17" s="609"/>
      <c r="O17" s="610"/>
      <c r="P17" s="633"/>
      <c r="Q17" s="634"/>
      <c r="R17" s="635"/>
      <c r="S17" s="610"/>
      <c r="T17" s="605"/>
      <c r="U17" s="609"/>
      <c r="V17" s="609"/>
      <c r="W17" s="610"/>
      <c r="X17" s="609"/>
      <c r="Y17" s="609"/>
      <c r="Z17" s="609"/>
      <c r="AA17" s="610"/>
      <c r="AB17" s="605"/>
      <c r="AC17" s="608"/>
      <c r="AD17" s="609"/>
      <c r="AE17" s="611"/>
    </row>
    <row r="18" spans="1:31" ht="11.25" customHeight="1" x14ac:dyDescent="0.3">
      <c r="A18" s="1146"/>
      <c r="B18" s="1015" t="s">
        <v>10020</v>
      </c>
      <c r="C18" s="1149"/>
      <c r="D18" s="612"/>
      <c r="E18" s="613"/>
      <c r="F18" s="613"/>
      <c r="G18" s="614"/>
      <c r="H18" s="612"/>
      <c r="I18" s="615"/>
      <c r="J18" s="615"/>
      <c r="K18" s="616"/>
      <c r="L18" s="612"/>
      <c r="M18" s="615"/>
      <c r="N18" s="615"/>
      <c r="O18" s="616"/>
      <c r="P18" s="636"/>
      <c r="Q18" s="637"/>
      <c r="R18" s="638"/>
      <c r="S18" s="616"/>
      <c r="T18" s="612"/>
      <c r="U18" s="615"/>
      <c r="V18" s="615"/>
      <c r="W18" s="616"/>
      <c r="X18" s="612"/>
      <c r="Y18" s="617"/>
      <c r="Z18" s="617"/>
      <c r="AA18" s="616"/>
      <c r="AB18" s="612"/>
      <c r="AC18" s="615"/>
      <c r="AD18" s="615"/>
      <c r="AE18" s="618"/>
    </row>
    <row r="19" spans="1:31" ht="11.25" customHeight="1" x14ac:dyDescent="0.3">
      <c r="A19" s="1146"/>
      <c r="B19" s="570"/>
      <c r="C19" s="1150" t="s">
        <v>1</v>
      </c>
      <c r="D19" s="619"/>
      <c r="E19" s="620"/>
      <c r="F19" s="620"/>
      <c r="G19" s="621"/>
      <c r="H19" s="619"/>
      <c r="I19" s="622"/>
      <c r="J19" s="623"/>
      <c r="K19" s="624"/>
      <c r="L19" s="619"/>
      <c r="M19" s="623"/>
      <c r="N19" s="623"/>
      <c r="O19" s="624"/>
      <c r="P19" s="619"/>
      <c r="Q19" s="622"/>
      <c r="R19" s="623"/>
      <c r="S19" s="624"/>
      <c r="T19" s="619"/>
      <c r="U19" s="623"/>
      <c r="V19" s="623"/>
      <c r="W19" s="624"/>
      <c r="X19" s="619"/>
      <c r="Y19" s="623"/>
      <c r="Z19" s="623"/>
      <c r="AA19" s="624"/>
      <c r="AB19" s="619"/>
      <c r="AC19" s="622"/>
      <c r="AD19" s="623"/>
      <c r="AE19" s="625"/>
    </row>
    <row r="20" spans="1:31" ht="11.25" customHeight="1" x14ac:dyDescent="0.3">
      <c r="A20" s="1146"/>
      <c r="B20" s="570"/>
      <c r="C20" s="1150"/>
      <c r="D20" s="626"/>
      <c r="E20" s="627"/>
      <c r="F20" s="628"/>
      <c r="G20" s="629"/>
      <c r="H20" s="626"/>
      <c r="I20" s="628"/>
      <c r="J20" s="628"/>
      <c r="K20" s="629"/>
      <c r="L20" s="626"/>
      <c r="M20" s="628"/>
      <c r="N20" s="628"/>
      <c r="O20" s="629"/>
      <c r="P20" s="626"/>
      <c r="Q20" s="627"/>
      <c r="R20" s="628"/>
      <c r="S20" s="629"/>
      <c r="T20" s="626"/>
      <c r="U20" s="628"/>
      <c r="V20" s="628"/>
      <c r="W20" s="629"/>
      <c r="X20" s="626"/>
      <c r="Y20" s="630"/>
      <c r="Z20" s="630"/>
      <c r="AA20" s="631"/>
      <c r="AB20" s="626"/>
      <c r="AC20" s="627"/>
      <c r="AD20" s="628"/>
      <c r="AE20" s="632"/>
    </row>
    <row r="21" spans="1:31" ht="11.25" customHeight="1" x14ac:dyDescent="0.3">
      <c r="A21" s="1146"/>
      <c r="B21" s="569" t="s">
        <v>451</v>
      </c>
      <c r="C21" s="1148" t="s">
        <v>0</v>
      </c>
      <c r="D21" s="605"/>
      <c r="E21" s="606"/>
      <c r="F21" s="606"/>
      <c r="G21" s="607"/>
      <c r="H21" s="605"/>
      <c r="I21" s="608"/>
      <c r="J21" s="609"/>
      <c r="K21" s="610"/>
      <c r="L21" s="605"/>
      <c r="M21" s="609"/>
      <c r="N21" s="609"/>
      <c r="O21" s="610"/>
      <c r="P21" s="633"/>
      <c r="Q21" s="634"/>
      <c r="R21" s="635"/>
      <c r="S21" s="610"/>
      <c r="T21" s="605"/>
      <c r="U21" s="609"/>
      <c r="V21" s="609"/>
      <c r="W21" s="610"/>
      <c r="X21" s="609"/>
      <c r="Y21" s="609"/>
      <c r="Z21" s="609"/>
      <c r="AA21" s="610"/>
      <c r="AB21" s="605"/>
      <c r="AC21" s="608"/>
      <c r="AD21" s="609"/>
      <c r="AE21" s="611"/>
    </row>
    <row r="22" spans="1:31" ht="11.25" customHeight="1" x14ac:dyDescent="0.3">
      <c r="A22" s="1146"/>
      <c r="B22" s="570"/>
      <c r="C22" s="1149"/>
      <c r="D22" s="612"/>
      <c r="E22" s="613"/>
      <c r="F22" s="613"/>
      <c r="G22" s="614"/>
      <c r="H22" s="612"/>
      <c r="I22" s="615"/>
      <c r="J22" s="615"/>
      <c r="K22" s="616"/>
      <c r="L22" s="612"/>
      <c r="M22" s="615"/>
      <c r="N22" s="615"/>
      <c r="O22" s="616"/>
      <c r="P22" s="636"/>
      <c r="Q22" s="637"/>
      <c r="R22" s="638"/>
      <c r="S22" s="616"/>
      <c r="T22" s="612"/>
      <c r="U22" s="615"/>
      <c r="V22" s="615"/>
      <c r="W22" s="616"/>
      <c r="X22" s="612"/>
      <c r="Y22" s="617"/>
      <c r="Z22" s="617"/>
      <c r="AA22" s="616"/>
      <c r="AB22" s="612"/>
      <c r="AC22" s="615"/>
      <c r="AD22" s="615"/>
      <c r="AE22" s="618"/>
    </row>
    <row r="23" spans="1:31" ht="11.25" customHeight="1" x14ac:dyDescent="0.3">
      <c r="A23" s="1146"/>
      <c r="B23" s="570"/>
      <c r="C23" s="1150" t="s">
        <v>1</v>
      </c>
      <c r="D23" s="619"/>
      <c r="E23" s="620"/>
      <c r="F23" s="620"/>
      <c r="G23" s="621"/>
      <c r="H23" s="619"/>
      <c r="I23" s="622"/>
      <c r="J23" s="623"/>
      <c r="K23" s="624"/>
      <c r="L23" s="619"/>
      <c r="M23" s="623"/>
      <c r="N23" s="623"/>
      <c r="O23" s="624"/>
      <c r="P23" s="619"/>
      <c r="Q23" s="622"/>
      <c r="R23" s="623"/>
      <c r="S23" s="624"/>
      <c r="T23" s="619"/>
      <c r="U23" s="623"/>
      <c r="V23" s="623"/>
      <c r="W23" s="624"/>
      <c r="X23" s="619"/>
      <c r="Y23" s="623"/>
      <c r="Z23" s="623"/>
      <c r="AA23" s="624"/>
      <c r="AB23" s="619"/>
      <c r="AC23" s="622"/>
      <c r="AD23" s="623"/>
      <c r="AE23" s="625"/>
    </row>
    <row r="24" spans="1:31" ht="11.25" customHeight="1" x14ac:dyDescent="0.3">
      <c r="A24" s="1146"/>
      <c r="B24" s="570"/>
      <c r="C24" s="1150"/>
      <c r="D24" s="626"/>
      <c r="E24" s="627"/>
      <c r="F24" s="628"/>
      <c r="G24" s="629"/>
      <c r="H24" s="626"/>
      <c r="I24" s="628"/>
      <c r="J24" s="628"/>
      <c r="K24" s="629"/>
      <c r="L24" s="626"/>
      <c r="M24" s="628"/>
      <c r="N24" s="628"/>
      <c r="O24" s="629"/>
      <c r="P24" s="626"/>
      <c r="Q24" s="627"/>
      <c r="R24" s="628"/>
      <c r="S24" s="629"/>
      <c r="T24" s="626"/>
      <c r="U24" s="628"/>
      <c r="V24" s="628"/>
      <c r="W24" s="629"/>
      <c r="X24" s="626"/>
      <c r="Y24" s="630"/>
      <c r="Z24" s="630"/>
      <c r="AA24" s="631"/>
      <c r="AB24" s="626"/>
      <c r="AC24" s="627"/>
      <c r="AD24" s="628"/>
      <c r="AE24" s="632"/>
    </row>
    <row r="25" spans="1:31" ht="11.25" customHeight="1" x14ac:dyDescent="0.3">
      <c r="A25" s="1146"/>
      <c r="B25" s="569" t="s">
        <v>453</v>
      </c>
      <c r="C25" s="1148" t="s">
        <v>0</v>
      </c>
      <c r="D25" s="605"/>
      <c r="E25" s="606"/>
      <c r="F25" s="606"/>
      <c r="G25" s="607"/>
      <c r="H25" s="605"/>
      <c r="I25" s="608"/>
      <c r="J25" s="609"/>
      <c r="K25" s="610"/>
      <c r="L25" s="609"/>
      <c r="M25" s="609"/>
      <c r="N25" s="609"/>
      <c r="O25" s="610"/>
      <c r="P25" s="605"/>
      <c r="Q25" s="608"/>
      <c r="R25" s="609"/>
      <c r="S25" s="610"/>
      <c r="T25" s="605"/>
      <c r="U25" s="609"/>
      <c r="V25" s="609"/>
      <c r="W25" s="610"/>
      <c r="X25" s="605"/>
      <c r="Y25" s="609"/>
      <c r="Z25" s="609"/>
      <c r="AA25" s="610"/>
      <c r="AB25" s="605"/>
      <c r="AC25" s="608"/>
      <c r="AD25" s="609"/>
      <c r="AE25" s="611"/>
    </row>
    <row r="26" spans="1:31" ht="11.25" customHeight="1" x14ac:dyDescent="0.3">
      <c r="A26" s="1146"/>
      <c r="B26" s="1015" t="s">
        <v>10021</v>
      </c>
      <c r="C26" s="1149"/>
      <c r="D26" s="612"/>
      <c r="E26" s="613"/>
      <c r="F26" s="613"/>
      <c r="G26" s="614"/>
      <c r="H26" s="612"/>
      <c r="I26" s="615"/>
      <c r="J26" s="615"/>
      <c r="K26" s="616"/>
      <c r="L26" s="612"/>
      <c r="M26" s="615"/>
      <c r="N26" s="615"/>
      <c r="O26" s="616"/>
      <c r="P26" s="612"/>
      <c r="Q26" s="617"/>
      <c r="R26" s="617"/>
      <c r="S26" s="616"/>
      <c r="T26" s="612"/>
      <c r="U26" s="617"/>
      <c r="V26" s="615"/>
      <c r="W26" s="616"/>
      <c r="X26" s="612"/>
      <c r="Y26" s="617"/>
      <c r="Z26" s="617"/>
      <c r="AA26" s="616"/>
      <c r="AB26" s="612"/>
      <c r="AC26" s="615"/>
      <c r="AD26" s="615"/>
      <c r="AE26" s="618"/>
    </row>
    <row r="27" spans="1:31" ht="11.25" customHeight="1" x14ac:dyDescent="0.3">
      <c r="A27" s="1146"/>
      <c r="B27" s="1016" t="s">
        <v>10022</v>
      </c>
      <c r="C27" s="1150" t="s">
        <v>1</v>
      </c>
      <c r="D27" s="619"/>
      <c r="E27" s="620"/>
      <c r="F27" s="620"/>
      <c r="G27" s="621"/>
      <c r="H27" s="619"/>
      <c r="I27" s="622"/>
      <c r="J27" s="623"/>
      <c r="K27" s="624"/>
      <c r="L27" s="619"/>
      <c r="M27" s="623"/>
      <c r="N27" s="623"/>
      <c r="O27" s="624"/>
      <c r="P27" s="639"/>
      <c r="Q27" s="640"/>
      <c r="R27" s="623"/>
      <c r="S27" s="624"/>
      <c r="T27" s="619"/>
      <c r="U27" s="623"/>
      <c r="V27" s="623"/>
      <c r="W27" s="624"/>
      <c r="X27" s="619"/>
      <c r="Y27" s="623"/>
      <c r="Z27" s="623"/>
      <c r="AA27" s="624"/>
      <c r="AB27" s="619"/>
      <c r="AC27" s="622"/>
      <c r="AD27" s="623"/>
      <c r="AE27" s="625"/>
    </row>
    <row r="28" spans="1:31" ht="11.25" customHeight="1" x14ac:dyDescent="0.3">
      <c r="A28" s="1146"/>
      <c r="B28" s="570"/>
      <c r="C28" s="1150"/>
      <c r="D28" s="619"/>
      <c r="E28" s="620"/>
      <c r="F28" s="620"/>
      <c r="G28" s="621"/>
      <c r="H28" s="619"/>
      <c r="I28" s="623"/>
      <c r="J28" s="623"/>
      <c r="K28" s="624"/>
      <c r="L28" s="619"/>
      <c r="M28" s="623"/>
      <c r="N28" s="623"/>
      <c r="O28" s="624"/>
      <c r="P28" s="639"/>
      <c r="Q28" s="640"/>
      <c r="R28" s="641"/>
      <c r="S28" s="624"/>
      <c r="T28" s="619"/>
      <c r="U28" s="622"/>
      <c r="V28" s="622"/>
      <c r="W28" s="624"/>
      <c r="X28" s="619"/>
      <c r="Y28" s="642"/>
      <c r="Z28" s="642"/>
      <c r="AA28" s="643"/>
      <c r="AB28" s="619"/>
      <c r="AC28" s="622"/>
      <c r="AD28" s="623"/>
      <c r="AE28" s="625"/>
    </row>
    <row r="29" spans="1:31" ht="11.25" customHeight="1" x14ac:dyDescent="0.3">
      <c r="A29" s="1146"/>
      <c r="B29" s="569" t="s">
        <v>455</v>
      </c>
      <c r="C29" s="1148" t="s">
        <v>0</v>
      </c>
      <c r="D29" s="605"/>
      <c r="E29" s="606"/>
      <c r="F29" s="606"/>
      <c r="G29" s="607"/>
      <c r="H29" s="605"/>
      <c r="I29" s="608"/>
      <c r="J29" s="609"/>
      <c r="K29" s="610"/>
      <c r="L29" s="609"/>
      <c r="M29" s="609"/>
      <c r="N29" s="609"/>
      <c r="O29" s="610"/>
      <c r="P29" s="605"/>
      <c r="Q29" s="608"/>
      <c r="R29" s="609"/>
      <c r="S29" s="610"/>
      <c r="T29" s="605"/>
      <c r="U29" s="608"/>
      <c r="V29" s="609"/>
      <c r="W29" s="610"/>
      <c r="X29" s="605"/>
      <c r="Y29" s="609"/>
      <c r="Z29" s="609"/>
      <c r="AA29" s="610"/>
      <c r="AB29" s="605"/>
      <c r="AC29" s="608"/>
      <c r="AD29" s="609"/>
      <c r="AE29" s="611"/>
    </row>
    <row r="30" spans="1:31" ht="11.25" customHeight="1" x14ac:dyDescent="0.3">
      <c r="A30" s="1146"/>
      <c r="B30" s="1015" t="s">
        <v>10023</v>
      </c>
      <c r="C30" s="1149"/>
      <c r="D30" s="612"/>
      <c r="E30" s="613"/>
      <c r="F30" s="613"/>
      <c r="G30" s="614"/>
      <c r="H30" s="612"/>
      <c r="I30" s="615"/>
      <c r="J30" s="615"/>
      <c r="K30" s="616"/>
      <c r="L30" s="612"/>
      <c r="M30" s="615"/>
      <c r="N30" s="615"/>
      <c r="O30" s="616"/>
      <c r="P30" s="612"/>
      <c r="Q30" s="617"/>
      <c r="R30" s="617"/>
      <c r="S30" s="616"/>
      <c r="T30" s="612"/>
      <c r="U30" s="615"/>
      <c r="V30" s="615"/>
      <c r="W30" s="616"/>
      <c r="X30" s="612"/>
      <c r="Y30" s="617"/>
      <c r="Z30" s="617"/>
      <c r="AA30" s="616"/>
      <c r="AB30" s="612"/>
      <c r="AC30" s="615"/>
      <c r="AD30" s="615"/>
      <c r="AE30" s="618"/>
    </row>
    <row r="31" spans="1:31" ht="11.25" customHeight="1" x14ac:dyDescent="0.3">
      <c r="A31" s="1146"/>
      <c r="B31" s="1016" t="s">
        <v>10024</v>
      </c>
      <c r="C31" s="1150" t="s">
        <v>1</v>
      </c>
      <c r="D31" s="619"/>
      <c r="E31" s="620"/>
      <c r="F31" s="620"/>
      <c r="G31" s="621"/>
      <c r="H31" s="619"/>
      <c r="I31" s="622"/>
      <c r="J31" s="623"/>
      <c r="K31" s="624"/>
      <c r="L31" s="619"/>
      <c r="M31" s="623"/>
      <c r="N31" s="623"/>
      <c r="O31" s="624"/>
      <c r="P31" s="639"/>
      <c r="Q31" s="640"/>
      <c r="R31" s="623"/>
      <c r="S31" s="624"/>
      <c r="T31" s="619"/>
      <c r="U31" s="623"/>
      <c r="V31" s="623"/>
      <c r="W31" s="624"/>
      <c r="X31" s="619"/>
      <c r="Y31" s="623"/>
      <c r="Z31" s="623"/>
      <c r="AA31" s="624"/>
      <c r="AB31" s="619"/>
      <c r="AC31" s="622"/>
      <c r="AD31" s="623"/>
      <c r="AE31" s="625"/>
    </row>
    <row r="32" spans="1:31" ht="11.25" customHeight="1" x14ac:dyDescent="0.3">
      <c r="A32" s="1146"/>
      <c r="B32" s="570"/>
      <c r="C32" s="1150"/>
      <c r="D32" s="619"/>
      <c r="E32" s="620"/>
      <c r="F32" s="620"/>
      <c r="G32" s="621"/>
      <c r="H32" s="619"/>
      <c r="I32" s="623"/>
      <c r="J32" s="623"/>
      <c r="K32" s="624"/>
      <c r="L32" s="619"/>
      <c r="M32" s="623"/>
      <c r="N32" s="623"/>
      <c r="O32" s="624"/>
      <c r="P32" s="639"/>
      <c r="Q32" s="640"/>
      <c r="R32" s="641"/>
      <c r="S32" s="624"/>
      <c r="T32" s="619"/>
      <c r="U32" s="623"/>
      <c r="V32" s="623"/>
      <c r="W32" s="624"/>
      <c r="X32" s="619"/>
      <c r="Y32" s="642"/>
      <c r="Z32" s="642"/>
      <c r="AA32" s="643"/>
      <c r="AB32" s="619"/>
      <c r="AC32" s="622"/>
      <c r="AD32" s="623"/>
      <c r="AE32" s="625"/>
    </row>
    <row r="33" spans="1:31" ht="11.25" customHeight="1" x14ac:dyDescent="0.3">
      <c r="A33" s="1146"/>
      <c r="B33" s="569" t="s">
        <v>457</v>
      </c>
      <c r="C33" s="1148" t="s">
        <v>0</v>
      </c>
      <c r="D33" s="605"/>
      <c r="E33" s="606"/>
      <c r="F33" s="606"/>
      <c r="G33" s="607"/>
      <c r="H33" s="605"/>
      <c r="I33" s="608"/>
      <c r="J33" s="609"/>
      <c r="K33" s="610"/>
      <c r="L33" s="605"/>
      <c r="M33" s="609"/>
      <c r="N33" s="609"/>
      <c r="O33" s="610"/>
      <c r="P33" s="633"/>
      <c r="Q33" s="634"/>
      <c r="R33" s="635"/>
      <c r="S33" s="610"/>
      <c r="T33" s="605"/>
      <c r="U33" s="609"/>
      <c r="V33" s="609"/>
      <c r="W33" s="610"/>
      <c r="X33" s="609"/>
      <c r="Y33" s="609"/>
      <c r="Z33" s="609"/>
      <c r="AA33" s="610"/>
      <c r="AB33" s="605"/>
      <c r="AC33" s="608"/>
      <c r="AD33" s="609"/>
      <c r="AE33" s="611"/>
    </row>
    <row r="34" spans="1:31" ht="11.25" customHeight="1" x14ac:dyDescent="0.3">
      <c r="A34" s="1146"/>
      <c r="B34" s="570"/>
      <c r="C34" s="1149"/>
      <c r="D34" s="612"/>
      <c r="E34" s="613"/>
      <c r="F34" s="613"/>
      <c r="G34" s="614"/>
      <c r="H34" s="612"/>
      <c r="I34" s="615"/>
      <c r="J34" s="615"/>
      <c r="K34" s="616"/>
      <c r="L34" s="612"/>
      <c r="M34" s="615"/>
      <c r="N34" s="615"/>
      <c r="O34" s="616"/>
      <c r="P34" s="636"/>
      <c r="Q34" s="637"/>
      <c r="R34" s="638"/>
      <c r="S34" s="616"/>
      <c r="T34" s="612"/>
      <c r="U34" s="615"/>
      <c r="V34" s="615"/>
      <c r="W34" s="616"/>
      <c r="X34" s="612"/>
      <c r="Y34" s="617"/>
      <c r="Z34" s="617"/>
      <c r="AA34" s="616"/>
      <c r="AB34" s="612"/>
      <c r="AC34" s="615"/>
      <c r="AD34" s="615"/>
      <c r="AE34" s="618"/>
    </row>
    <row r="35" spans="1:31" ht="11.25" customHeight="1" x14ac:dyDescent="0.3">
      <c r="A35" s="1146"/>
      <c r="B35" s="570"/>
      <c r="C35" s="1150" t="s">
        <v>1</v>
      </c>
      <c r="D35" s="619"/>
      <c r="E35" s="620"/>
      <c r="F35" s="620"/>
      <c r="G35" s="621"/>
      <c r="H35" s="619"/>
      <c r="I35" s="622"/>
      <c r="J35" s="623"/>
      <c r="K35" s="624"/>
      <c r="L35" s="619"/>
      <c r="M35" s="623"/>
      <c r="N35" s="623"/>
      <c r="O35" s="624"/>
      <c r="P35" s="619"/>
      <c r="Q35" s="622"/>
      <c r="R35" s="623"/>
      <c r="S35" s="624"/>
      <c r="T35" s="619"/>
      <c r="U35" s="623"/>
      <c r="V35" s="623"/>
      <c r="W35" s="624"/>
      <c r="X35" s="619"/>
      <c r="Y35" s="623"/>
      <c r="Z35" s="623"/>
      <c r="AA35" s="624"/>
      <c r="AB35" s="619"/>
      <c r="AC35" s="622"/>
      <c r="AD35" s="623"/>
      <c r="AE35" s="625"/>
    </row>
    <row r="36" spans="1:31" ht="11.25" customHeight="1" x14ac:dyDescent="0.3">
      <c r="A36" s="1146"/>
      <c r="B36" s="570"/>
      <c r="C36" s="1151"/>
      <c r="D36" s="619"/>
      <c r="E36" s="620"/>
      <c r="F36" s="620"/>
      <c r="G36" s="621"/>
      <c r="H36" s="619"/>
      <c r="I36" s="623"/>
      <c r="J36" s="623"/>
      <c r="K36" s="624"/>
      <c r="L36" s="619"/>
      <c r="M36" s="623"/>
      <c r="N36" s="623"/>
      <c r="O36" s="624"/>
      <c r="P36" s="619"/>
      <c r="Q36" s="622"/>
      <c r="R36" s="623"/>
      <c r="S36" s="624"/>
      <c r="T36" s="619"/>
      <c r="U36" s="623"/>
      <c r="V36" s="623"/>
      <c r="W36" s="624"/>
      <c r="X36" s="619"/>
      <c r="Y36" s="642"/>
      <c r="Z36" s="642"/>
      <c r="AA36" s="643"/>
      <c r="AB36" s="619"/>
      <c r="AC36" s="622"/>
      <c r="AD36" s="623"/>
      <c r="AE36" s="625"/>
    </row>
    <row r="37" spans="1:31" ht="11.25" customHeight="1" x14ac:dyDescent="0.3">
      <c r="A37" s="1146"/>
      <c r="B37" s="569" t="s">
        <v>459</v>
      </c>
      <c r="C37" s="1148" t="s">
        <v>0</v>
      </c>
      <c r="D37" s="605"/>
      <c r="E37" s="606"/>
      <c r="F37" s="606"/>
      <c r="G37" s="607"/>
      <c r="H37" s="605" t="s">
        <v>9887</v>
      </c>
      <c r="I37" s="608">
        <v>4</v>
      </c>
      <c r="J37" s="609" t="s">
        <v>4580</v>
      </c>
      <c r="K37" s="610" t="s">
        <v>197</v>
      </c>
      <c r="L37" s="609" t="s">
        <v>8322</v>
      </c>
      <c r="M37" s="609">
        <v>4</v>
      </c>
      <c r="N37" s="609" t="s">
        <v>7082</v>
      </c>
      <c r="O37" s="610" t="s">
        <v>197</v>
      </c>
      <c r="P37" s="609" t="s">
        <v>9865</v>
      </c>
      <c r="Q37" s="609">
        <v>4</v>
      </c>
      <c r="R37" s="609" t="s">
        <v>4580</v>
      </c>
      <c r="S37" s="610" t="s">
        <v>197</v>
      </c>
      <c r="T37" s="605"/>
      <c r="U37" s="609"/>
      <c r="V37" s="609"/>
      <c r="W37" s="610"/>
      <c r="X37" s="605"/>
      <c r="Y37" s="609"/>
      <c r="Z37" s="609"/>
      <c r="AA37" s="610"/>
      <c r="AB37" s="605"/>
      <c r="AC37" s="609"/>
      <c r="AD37" s="609"/>
      <c r="AE37" s="611"/>
    </row>
    <row r="38" spans="1:31" ht="11.25" customHeight="1" x14ac:dyDescent="0.3">
      <c r="A38" s="1146"/>
      <c r="B38" s="1015" t="s">
        <v>10025</v>
      </c>
      <c r="C38" s="1149"/>
      <c r="D38" s="612"/>
      <c r="E38" s="613"/>
      <c r="F38" s="613"/>
      <c r="G38" s="614"/>
      <c r="H38" s="612"/>
      <c r="I38" s="615"/>
      <c r="J38" s="615"/>
      <c r="K38" s="616"/>
      <c r="L38" s="612"/>
      <c r="M38" s="615"/>
      <c r="N38" s="615"/>
      <c r="O38" s="616"/>
      <c r="P38" s="612"/>
      <c r="Q38" s="617"/>
      <c r="R38" s="615"/>
      <c r="S38" s="616"/>
      <c r="T38" s="612"/>
      <c r="U38" s="615"/>
      <c r="V38" s="615"/>
      <c r="W38" s="616"/>
      <c r="X38" s="612"/>
      <c r="Y38" s="617"/>
      <c r="Z38" s="617"/>
      <c r="AA38" s="616"/>
      <c r="AB38" s="612"/>
      <c r="AC38" s="615"/>
      <c r="AD38" s="615"/>
      <c r="AE38" s="618"/>
    </row>
    <row r="39" spans="1:31" ht="11.25" customHeight="1" x14ac:dyDescent="0.3">
      <c r="A39" s="1146"/>
      <c r="B39" s="570"/>
      <c r="C39" s="1150" t="s">
        <v>1</v>
      </c>
      <c r="D39" s="619" t="s">
        <v>9872</v>
      </c>
      <c r="E39" s="620">
        <v>4</v>
      </c>
      <c r="F39" s="620" t="s">
        <v>4580</v>
      </c>
      <c r="G39" s="621" t="s">
        <v>197</v>
      </c>
      <c r="H39" s="619"/>
      <c r="I39" s="622"/>
      <c r="J39" s="623"/>
      <c r="K39" s="624"/>
      <c r="L39" s="619"/>
      <c r="M39" s="623"/>
      <c r="N39" s="623"/>
      <c r="O39" s="624"/>
      <c r="P39" s="619"/>
      <c r="Q39" s="623"/>
      <c r="R39" s="623"/>
      <c r="S39" s="624"/>
      <c r="T39" s="619" t="s">
        <v>9872</v>
      </c>
      <c r="U39" s="623">
        <v>4</v>
      </c>
      <c r="V39" s="623" t="s">
        <v>4580</v>
      </c>
      <c r="W39" s="624" t="s">
        <v>197</v>
      </c>
      <c r="X39" s="619"/>
      <c r="Y39" s="623"/>
      <c r="Z39" s="623"/>
      <c r="AA39" s="624"/>
      <c r="AB39" s="619"/>
      <c r="AC39" s="622"/>
      <c r="AD39" s="623"/>
      <c r="AE39" s="625"/>
    </row>
    <row r="40" spans="1:31" ht="11.25" customHeight="1" x14ac:dyDescent="0.3">
      <c r="A40" s="1146"/>
      <c r="B40" s="570"/>
      <c r="C40" s="1150"/>
      <c r="D40" s="619"/>
      <c r="E40" s="620"/>
      <c r="F40" s="620"/>
      <c r="G40" s="621"/>
      <c r="H40" s="619"/>
      <c r="I40" s="623"/>
      <c r="J40" s="623"/>
      <c r="K40" s="624"/>
      <c r="L40" s="619"/>
      <c r="M40" s="623"/>
      <c r="N40" s="623"/>
      <c r="O40" s="624"/>
      <c r="P40" s="619"/>
      <c r="Q40" s="623"/>
      <c r="R40" s="623"/>
      <c r="S40" s="624"/>
      <c r="T40" s="619"/>
      <c r="U40" s="623"/>
      <c r="V40" s="623"/>
      <c r="W40" s="624"/>
      <c r="X40" s="619"/>
      <c r="Y40" s="642"/>
      <c r="Z40" s="642"/>
      <c r="AA40" s="643"/>
      <c r="AB40" s="619"/>
      <c r="AC40" s="642"/>
      <c r="AD40" s="642"/>
      <c r="AE40" s="644"/>
    </row>
    <row r="41" spans="1:31" ht="11.25" customHeight="1" x14ac:dyDescent="0.3">
      <c r="A41" s="1146"/>
      <c r="B41" s="569" t="s">
        <v>425</v>
      </c>
      <c r="C41" s="1148" t="s">
        <v>0</v>
      </c>
      <c r="D41" s="605"/>
      <c r="E41" s="606"/>
      <c r="F41" s="606"/>
      <c r="G41" s="607"/>
      <c r="H41" s="605"/>
      <c r="I41" s="608"/>
      <c r="J41" s="609"/>
      <c r="K41" s="610"/>
      <c r="L41" s="605"/>
      <c r="M41" s="609"/>
      <c r="N41" s="609"/>
      <c r="O41" s="610"/>
      <c r="P41" s="605"/>
      <c r="Q41" s="609"/>
      <c r="R41" s="609"/>
      <c r="S41" s="610"/>
      <c r="T41" s="609"/>
      <c r="U41" s="609"/>
      <c r="V41" s="609"/>
      <c r="W41" s="610"/>
      <c r="X41" s="605"/>
      <c r="Y41" s="609"/>
      <c r="Z41" s="609"/>
      <c r="AA41" s="610"/>
      <c r="AB41" s="605"/>
      <c r="AC41" s="609"/>
      <c r="AD41" s="609"/>
      <c r="AE41" s="611"/>
    </row>
    <row r="42" spans="1:31" ht="11.25" customHeight="1" x14ac:dyDescent="0.3">
      <c r="A42" s="1146"/>
      <c r="B42" s="1015" t="s">
        <v>10026</v>
      </c>
      <c r="C42" s="1149"/>
      <c r="D42" s="612"/>
      <c r="E42" s="613"/>
      <c r="F42" s="613"/>
      <c r="G42" s="614"/>
      <c r="H42" s="612"/>
      <c r="I42" s="615"/>
      <c r="J42" s="615"/>
      <c r="K42" s="616"/>
      <c r="L42" s="612"/>
      <c r="M42" s="615"/>
      <c r="N42" s="615"/>
      <c r="O42" s="616"/>
      <c r="P42" s="612"/>
      <c r="Q42" s="615"/>
      <c r="R42" s="615"/>
      <c r="S42" s="616"/>
      <c r="T42" s="612"/>
      <c r="U42" s="615"/>
      <c r="V42" s="615"/>
      <c r="W42" s="616"/>
      <c r="X42" s="612"/>
      <c r="Y42" s="617"/>
      <c r="Z42" s="617"/>
      <c r="AA42" s="616"/>
      <c r="AB42" s="612"/>
      <c r="AC42" s="615"/>
      <c r="AD42" s="615"/>
      <c r="AE42" s="618"/>
    </row>
    <row r="43" spans="1:31" ht="11.25" customHeight="1" x14ac:dyDescent="0.3">
      <c r="A43" s="1146"/>
      <c r="B43" s="1016" t="s">
        <v>10027</v>
      </c>
      <c r="C43" s="1150" t="s">
        <v>1</v>
      </c>
      <c r="D43" s="619"/>
      <c r="E43" s="620"/>
      <c r="F43" s="620"/>
      <c r="G43" s="621"/>
      <c r="H43" s="619"/>
      <c r="I43" s="622"/>
      <c r="J43" s="623"/>
      <c r="K43" s="624"/>
      <c r="L43" s="623"/>
      <c r="M43" s="623"/>
      <c r="N43" s="623"/>
      <c r="O43" s="624"/>
      <c r="P43" s="619"/>
      <c r="Q43" s="622"/>
      <c r="R43" s="623"/>
      <c r="S43" s="624"/>
      <c r="T43" s="619"/>
      <c r="U43" s="623"/>
      <c r="V43" s="623"/>
      <c r="W43" s="624"/>
      <c r="X43" s="619"/>
      <c r="Y43" s="623"/>
      <c r="Z43" s="623"/>
      <c r="AA43" s="624"/>
      <c r="AB43" s="619"/>
      <c r="AC43" s="622"/>
      <c r="AD43" s="623"/>
      <c r="AE43" s="625"/>
    </row>
    <row r="44" spans="1:31" ht="11.25" customHeight="1" x14ac:dyDescent="0.3">
      <c r="A44" s="1146"/>
      <c r="B44" s="570"/>
      <c r="C44" s="1151"/>
      <c r="D44" s="619"/>
      <c r="E44" s="620"/>
      <c r="F44" s="620"/>
      <c r="G44" s="621"/>
      <c r="H44" s="619"/>
      <c r="I44" s="623"/>
      <c r="J44" s="623"/>
      <c r="K44" s="624"/>
      <c r="L44" s="619"/>
      <c r="M44" s="623"/>
      <c r="N44" s="623"/>
      <c r="O44" s="624"/>
      <c r="P44" s="619"/>
      <c r="Q44" s="622"/>
      <c r="R44" s="622"/>
      <c r="S44" s="624"/>
      <c r="T44" s="619"/>
      <c r="U44" s="623"/>
      <c r="V44" s="623"/>
      <c r="W44" s="624"/>
      <c r="X44" s="619"/>
      <c r="Y44" s="642"/>
      <c r="Z44" s="642"/>
      <c r="AA44" s="643"/>
      <c r="AB44" s="619"/>
      <c r="AC44" s="642"/>
      <c r="AD44" s="642"/>
      <c r="AE44" s="644"/>
    </row>
    <row r="45" spans="1:31" ht="11.25" customHeight="1" x14ac:dyDescent="0.3">
      <c r="A45" s="1146"/>
      <c r="B45" s="569" t="s">
        <v>420</v>
      </c>
      <c r="C45" s="1148" t="s">
        <v>0</v>
      </c>
      <c r="D45" s="605"/>
      <c r="E45" s="606"/>
      <c r="F45" s="606"/>
      <c r="G45" s="607"/>
      <c r="H45" s="605"/>
      <c r="I45" s="608"/>
      <c r="J45" s="609"/>
      <c r="K45" s="610"/>
      <c r="L45" s="605"/>
      <c r="M45" s="609"/>
      <c r="N45" s="609"/>
      <c r="O45" s="610"/>
      <c r="P45" s="633"/>
      <c r="Q45" s="634"/>
      <c r="R45" s="635"/>
      <c r="S45" s="610"/>
      <c r="T45" s="605"/>
      <c r="U45" s="609"/>
      <c r="V45" s="609"/>
      <c r="W45" s="610"/>
      <c r="X45" s="609"/>
      <c r="Y45" s="609"/>
      <c r="Z45" s="609"/>
      <c r="AA45" s="610"/>
      <c r="AB45" s="605"/>
      <c r="AC45" s="608"/>
      <c r="AD45" s="609"/>
      <c r="AE45" s="611"/>
    </row>
    <row r="46" spans="1:31" ht="11.25" customHeight="1" x14ac:dyDescent="0.3">
      <c r="A46" s="1146"/>
      <c r="B46" s="1015" t="s">
        <v>10028</v>
      </c>
      <c r="C46" s="1149"/>
      <c r="D46" s="612"/>
      <c r="E46" s="613"/>
      <c r="F46" s="613"/>
      <c r="G46" s="614"/>
      <c r="H46" s="612"/>
      <c r="I46" s="615"/>
      <c r="J46" s="615"/>
      <c r="K46" s="616"/>
      <c r="L46" s="612"/>
      <c r="M46" s="615"/>
      <c r="N46" s="615"/>
      <c r="O46" s="616"/>
      <c r="P46" s="636"/>
      <c r="Q46" s="637"/>
      <c r="R46" s="638"/>
      <c r="S46" s="616"/>
      <c r="T46" s="612"/>
      <c r="U46" s="615"/>
      <c r="V46" s="615"/>
      <c r="W46" s="616"/>
      <c r="X46" s="612"/>
      <c r="Y46" s="617"/>
      <c r="Z46" s="617"/>
      <c r="AA46" s="616"/>
      <c r="AB46" s="612"/>
      <c r="AC46" s="615"/>
      <c r="AD46" s="615"/>
      <c r="AE46" s="618"/>
    </row>
    <row r="47" spans="1:31" ht="11.25" customHeight="1" x14ac:dyDescent="0.3">
      <c r="A47" s="1146"/>
      <c r="B47" s="1016" t="s">
        <v>10029</v>
      </c>
      <c r="C47" s="1150" t="s">
        <v>1</v>
      </c>
      <c r="D47" s="619"/>
      <c r="E47" s="620"/>
      <c r="F47" s="620"/>
      <c r="G47" s="621"/>
      <c r="H47" s="619"/>
      <c r="I47" s="622"/>
      <c r="J47" s="623"/>
      <c r="K47" s="624"/>
      <c r="L47" s="619"/>
      <c r="M47" s="623"/>
      <c r="N47" s="623"/>
      <c r="O47" s="624"/>
      <c r="P47" s="619"/>
      <c r="Q47" s="622"/>
      <c r="R47" s="623"/>
      <c r="S47" s="624"/>
      <c r="T47" s="619" t="s">
        <v>9884</v>
      </c>
      <c r="U47" s="623">
        <v>4</v>
      </c>
      <c r="V47" s="623" t="s">
        <v>4580</v>
      </c>
      <c r="W47" s="624" t="s">
        <v>687</v>
      </c>
      <c r="X47" s="619"/>
      <c r="Y47" s="623"/>
      <c r="Z47" s="623"/>
      <c r="AA47" s="624"/>
      <c r="AB47" s="619"/>
      <c r="AC47" s="622"/>
      <c r="AD47" s="623"/>
      <c r="AE47" s="625"/>
    </row>
    <row r="48" spans="1:31" ht="11.25" customHeight="1" x14ac:dyDescent="0.3">
      <c r="A48" s="1146"/>
      <c r="B48" s="571"/>
      <c r="C48" s="1150"/>
      <c r="D48" s="626"/>
      <c r="E48" s="627"/>
      <c r="F48" s="628"/>
      <c r="G48" s="629"/>
      <c r="H48" s="626"/>
      <c r="I48" s="628"/>
      <c r="J48" s="628"/>
      <c r="K48" s="629"/>
      <c r="L48" s="626"/>
      <c r="M48" s="628"/>
      <c r="N48" s="628"/>
      <c r="O48" s="629"/>
      <c r="P48" s="626"/>
      <c r="Q48" s="627"/>
      <c r="R48" s="628"/>
      <c r="S48" s="629"/>
      <c r="T48" s="626"/>
      <c r="U48" s="628"/>
      <c r="V48" s="628"/>
      <c r="W48" s="629"/>
      <c r="X48" s="626"/>
      <c r="Y48" s="630"/>
      <c r="Z48" s="630"/>
      <c r="AA48" s="631"/>
      <c r="AB48" s="626"/>
      <c r="AC48" s="627"/>
      <c r="AD48" s="628"/>
      <c r="AE48" s="632"/>
    </row>
    <row r="49" spans="1:31" ht="11.25" customHeight="1" x14ac:dyDescent="0.3">
      <c r="A49" s="1146"/>
      <c r="B49" s="569" t="s">
        <v>400</v>
      </c>
      <c r="C49" s="1148" t="s">
        <v>0</v>
      </c>
      <c r="D49" s="605"/>
      <c r="E49" s="606"/>
      <c r="F49" s="606"/>
      <c r="G49" s="607"/>
      <c r="H49" s="605"/>
      <c r="I49" s="608"/>
      <c r="J49" s="609"/>
      <c r="K49" s="610"/>
      <c r="L49" s="605"/>
      <c r="M49" s="609"/>
      <c r="N49" s="609"/>
      <c r="O49" s="610"/>
      <c r="P49" s="633" t="s">
        <v>9866</v>
      </c>
      <c r="Q49" s="634">
        <v>4</v>
      </c>
      <c r="R49" s="635" t="s">
        <v>4580</v>
      </c>
      <c r="S49" s="610" t="s">
        <v>208</v>
      </c>
      <c r="T49" s="605"/>
      <c r="U49" s="609"/>
      <c r="V49" s="609"/>
      <c r="W49" s="610"/>
      <c r="X49" s="609"/>
      <c r="Y49" s="609"/>
      <c r="Z49" s="609"/>
      <c r="AA49" s="610"/>
      <c r="AB49" s="605"/>
      <c r="AC49" s="608"/>
      <c r="AD49" s="609"/>
      <c r="AE49" s="611"/>
    </row>
    <row r="50" spans="1:31" ht="11.25" customHeight="1" x14ac:dyDescent="0.3">
      <c r="A50" s="1146"/>
      <c r="B50" s="1015" t="s">
        <v>10030</v>
      </c>
      <c r="C50" s="1149"/>
      <c r="D50" s="612"/>
      <c r="E50" s="613"/>
      <c r="F50" s="613"/>
      <c r="G50" s="614"/>
      <c r="H50" s="612"/>
      <c r="I50" s="615"/>
      <c r="J50" s="615"/>
      <c r="K50" s="616"/>
      <c r="L50" s="612"/>
      <c r="M50" s="615"/>
      <c r="N50" s="615"/>
      <c r="O50" s="616"/>
      <c r="P50" s="636"/>
      <c r="Q50" s="637"/>
      <c r="R50" s="638"/>
      <c r="S50" s="616"/>
      <c r="T50" s="612"/>
      <c r="U50" s="615"/>
      <c r="V50" s="615"/>
      <c r="W50" s="616"/>
      <c r="X50" s="612"/>
      <c r="Y50" s="617"/>
      <c r="Z50" s="617"/>
      <c r="AA50" s="616"/>
      <c r="AB50" s="612"/>
      <c r="AC50" s="615"/>
      <c r="AD50" s="615"/>
      <c r="AE50" s="618"/>
    </row>
    <row r="51" spans="1:31" ht="11.25" customHeight="1" x14ac:dyDescent="0.3">
      <c r="A51" s="1146"/>
      <c r="B51" s="570"/>
      <c r="C51" s="1150" t="s">
        <v>1</v>
      </c>
      <c r="D51" s="619"/>
      <c r="E51" s="620"/>
      <c r="F51" s="620"/>
      <c r="G51" s="621"/>
      <c r="H51" s="619"/>
      <c r="I51" s="622"/>
      <c r="J51" s="623"/>
      <c r="K51" s="624"/>
      <c r="L51" s="619"/>
      <c r="M51" s="623"/>
      <c r="N51" s="623"/>
      <c r="O51" s="624"/>
      <c r="P51" s="619" t="s">
        <v>9869</v>
      </c>
      <c r="Q51" s="622">
        <v>4</v>
      </c>
      <c r="R51" s="623" t="s">
        <v>4580</v>
      </c>
      <c r="S51" s="624" t="s">
        <v>208</v>
      </c>
      <c r="T51" s="619" t="s">
        <v>8281</v>
      </c>
      <c r="U51" s="623">
        <v>4</v>
      </c>
      <c r="V51" s="623" t="s">
        <v>6528</v>
      </c>
      <c r="W51" s="624" t="s">
        <v>208</v>
      </c>
      <c r="X51" s="619"/>
      <c r="Y51" s="623"/>
      <c r="Z51" s="623"/>
      <c r="AA51" s="624"/>
      <c r="AB51" s="619"/>
      <c r="AC51" s="622"/>
      <c r="AD51" s="623"/>
      <c r="AE51" s="625"/>
    </row>
    <row r="52" spans="1:31" ht="11.25" customHeight="1" x14ac:dyDescent="0.3">
      <c r="A52" s="1146"/>
      <c r="B52" s="570"/>
      <c r="C52" s="1150"/>
      <c r="D52" s="626"/>
      <c r="E52" s="627"/>
      <c r="F52" s="628"/>
      <c r="G52" s="629"/>
      <c r="H52" s="626"/>
      <c r="I52" s="628"/>
      <c r="J52" s="628"/>
      <c r="K52" s="629"/>
      <c r="L52" s="626"/>
      <c r="M52" s="628"/>
      <c r="N52" s="628"/>
      <c r="O52" s="629"/>
      <c r="P52" s="626"/>
      <c r="Q52" s="627"/>
      <c r="R52" s="628"/>
      <c r="S52" s="629"/>
      <c r="T52" s="626"/>
      <c r="U52" s="628"/>
      <c r="V52" s="628"/>
      <c r="W52" s="629"/>
      <c r="X52" s="626"/>
      <c r="Y52" s="630"/>
      <c r="Z52" s="630"/>
      <c r="AA52" s="631"/>
      <c r="AB52" s="626"/>
      <c r="AC52" s="627"/>
      <c r="AD52" s="628"/>
      <c r="AE52" s="632"/>
    </row>
    <row r="53" spans="1:31" ht="11.25" customHeight="1" x14ac:dyDescent="0.3">
      <c r="A53" s="1146"/>
      <c r="B53" s="569" t="s">
        <v>409</v>
      </c>
      <c r="C53" s="1148" t="s">
        <v>0</v>
      </c>
      <c r="D53" s="605"/>
      <c r="E53" s="606"/>
      <c r="F53" s="606"/>
      <c r="G53" s="607"/>
      <c r="H53" s="605"/>
      <c r="I53" s="608"/>
      <c r="J53" s="609"/>
      <c r="K53" s="610"/>
      <c r="L53" s="609"/>
      <c r="M53" s="609"/>
      <c r="N53" s="609"/>
      <c r="O53" s="610"/>
      <c r="P53" s="605"/>
      <c r="Q53" s="608"/>
      <c r="R53" s="609"/>
      <c r="S53" s="610"/>
      <c r="T53" s="605"/>
      <c r="U53" s="609"/>
      <c r="V53" s="609"/>
      <c r="W53" s="610"/>
      <c r="X53" s="605"/>
      <c r="Y53" s="609"/>
      <c r="Z53" s="609"/>
      <c r="AA53" s="610"/>
      <c r="AB53" s="605"/>
      <c r="AC53" s="608"/>
      <c r="AD53" s="609"/>
      <c r="AE53" s="611"/>
    </row>
    <row r="54" spans="1:31" ht="11.25" customHeight="1" x14ac:dyDescent="0.3">
      <c r="A54" s="1146"/>
      <c r="B54" s="1015" t="s">
        <v>10031</v>
      </c>
      <c r="C54" s="1149"/>
      <c r="D54" s="612"/>
      <c r="E54" s="613"/>
      <c r="F54" s="613"/>
      <c r="G54" s="614"/>
      <c r="H54" s="612"/>
      <c r="I54" s="615"/>
      <c r="J54" s="615"/>
      <c r="K54" s="616"/>
      <c r="L54" s="612"/>
      <c r="M54" s="615"/>
      <c r="N54" s="615"/>
      <c r="O54" s="616"/>
      <c r="P54" s="612"/>
      <c r="Q54" s="617"/>
      <c r="R54" s="617"/>
      <c r="S54" s="616"/>
      <c r="T54" s="612"/>
      <c r="U54" s="617"/>
      <c r="V54" s="615"/>
      <c r="W54" s="616"/>
      <c r="X54" s="612"/>
      <c r="Y54" s="617"/>
      <c r="Z54" s="617"/>
      <c r="AA54" s="616"/>
      <c r="AB54" s="612"/>
      <c r="AC54" s="615"/>
      <c r="AD54" s="615"/>
      <c r="AE54" s="618"/>
    </row>
    <row r="55" spans="1:31" ht="11.25" customHeight="1" x14ac:dyDescent="0.3">
      <c r="A55" s="1146"/>
      <c r="B55" s="1016" t="s">
        <v>10032</v>
      </c>
      <c r="C55" s="1150" t="s">
        <v>1</v>
      </c>
      <c r="D55" s="619"/>
      <c r="E55" s="620"/>
      <c r="F55" s="620"/>
      <c r="G55" s="621"/>
      <c r="H55" s="619"/>
      <c r="I55" s="622"/>
      <c r="J55" s="623"/>
      <c r="K55" s="624"/>
      <c r="L55" s="619"/>
      <c r="M55" s="623"/>
      <c r="N55" s="623"/>
      <c r="O55" s="624"/>
      <c r="P55" s="639"/>
      <c r="Q55" s="640"/>
      <c r="R55" s="623"/>
      <c r="S55" s="624"/>
      <c r="T55" s="619"/>
      <c r="U55" s="623"/>
      <c r="V55" s="623"/>
      <c r="W55" s="624"/>
      <c r="X55" s="619"/>
      <c r="Y55" s="623"/>
      <c r="Z55" s="623"/>
      <c r="AA55" s="624"/>
      <c r="AB55" s="619"/>
      <c r="AC55" s="622"/>
      <c r="AD55" s="623"/>
      <c r="AE55" s="625"/>
    </row>
    <row r="56" spans="1:31" ht="11.25" customHeight="1" x14ac:dyDescent="0.3">
      <c r="A56" s="1146"/>
      <c r="B56" s="571"/>
      <c r="C56" s="1150"/>
      <c r="D56" s="619"/>
      <c r="E56" s="620"/>
      <c r="F56" s="620"/>
      <c r="G56" s="621"/>
      <c r="H56" s="619"/>
      <c r="I56" s="623"/>
      <c r="J56" s="623"/>
      <c r="K56" s="624"/>
      <c r="L56" s="619"/>
      <c r="M56" s="623"/>
      <c r="N56" s="623"/>
      <c r="O56" s="624"/>
      <c r="P56" s="639"/>
      <c r="Q56" s="640"/>
      <c r="R56" s="641"/>
      <c r="S56" s="624"/>
      <c r="T56" s="619"/>
      <c r="U56" s="622"/>
      <c r="V56" s="622"/>
      <c r="W56" s="624"/>
      <c r="X56" s="619"/>
      <c r="Y56" s="642"/>
      <c r="Z56" s="642"/>
      <c r="AA56" s="643"/>
      <c r="AB56" s="619"/>
      <c r="AC56" s="622"/>
      <c r="AD56" s="623"/>
      <c r="AE56" s="625"/>
    </row>
    <row r="57" spans="1:31" ht="11.25" customHeight="1" x14ac:dyDescent="0.3">
      <c r="A57" s="1146"/>
      <c r="B57" s="569" t="s">
        <v>410</v>
      </c>
      <c r="C57" s="1148" t="s">
        <v>0</v>
      </c>
      <c r="D57" s="605"/>
      <c r="E57" s="606"/>
      <c r="F57" s="606"/>
      <c r="G57" s="607"/>
      <c r="H57" s="605"/>
      <c r="I57" s="608"/>
      <c r="J57" s="609"/>
      <c r="K57" s="610"/>
      <c r="L57" s="605"/>
      <c r="M57" s="609"/>
      <c r="N57" s="609"/>
      <c r="O57" s="610"/>
      <c r="P57" s="633"/>
      <c r="Q57" s="634"/>
      <c r="R57" s="635"/>
      <c r="S57" s="610"/>
      <c r="T57" s="605"/>
      <c r="U57" s="609"/>
      <c r="V57" s="609"/>
      <c r="W57" s="610"/>
      <c r="X57" s="609"/>
      <c r="Y57" s="609"/>
      <c r="Z57" s="609"/>
      <c r="AA57" s="610"/>
      <c r="AB57" s="605"/>
      <c r="AC57" s="608"/>
      <c r="AD57" s="609"/>
      <c r="AE57" s="611"/>
    </row>
    <row r="58" spans="1:31" ht="11.25" customHeight="1" x14ac:dyDescent="0.3">
      <c r="A58" s="1146"/>
      <c r="B58" s="1015" t="s">
        <v>10033</v>
      </c>
      <c r="C58" s="1149"/>
      <c r="D58" s="612"/>
      <c r="E58" s="613"/>
      <c r="F58" s="613"/>
      <c r="G58" s="614"/>
      <c r="H58" s="612"/>
      <c r="I58" s="615"/>
      <c r="J58" s="615"/>
      <c r="K58" s="616"/>
      <c r="L58" s="612"/>
      <c r="M58" s="615"/>
      <c r="N58" s="615"/>
      <c r="O58" s="616"/>
      <c r="P58" s="636"/>
      <c r="Q58" s="637"/>
      <c r="R58" s="638"/>
      <c r="S58" s="616"/>
      <c r="T58" s="612"/>
      <c r="U58" s="615"/>
      <c r="V58" s="615"/>
      <c r="W58" s="616"/>
      <c r="X58" s="612"/>
      <c r="Y58" s="617"/>
      <c r="Z58" s="617"/>
      <c r="AA58" s="616"/>
      <c r="AB58" s="612"/>
      <c r="AC58" s="615"/>
      <c r="AD58" s="615"/>
      <c r="AE58" s="618"/>
    </row>
    <row r="59" spans="1:31" ht="11.25" customHeight="1" x14ac:dyDescent="0.3">
      <c r="A59" s="1146"/>
      <c r="B59" s="1016" t="s">
        <v>10034</v>
      </c>
      <c r="C59" s="1150" t="s">
        <v>1</v>
      </c>
      <c r="D59" s="619"/>
      <c r="E59" s="620"/>
      <c r="F59" s="620"/>
      <c r="G59" s="621"/>
      <c r="H59" s="619"/>
      <c r="I59" s="622"/>
      <c r="J59" s="623"/>
      <c r="K59" s="624"/>
      <c r="L59" s="619"/>
      <c r="M59" s="623"/>
      <c r="N59" s="623"/>
      <c r="O59" s="624"/>
      <c r="P59" s="619"/>
      <c r="Q59" s="622"/>
      <c r="R59" s="623"/>
      <c r="S59" s="624"/>
      <c r="T59" s="619"/>
      <c r="U59" s="623"/>
      <c r="V59" s="623"/>
      <c r="W59" s="624"/>
      <c r="X59" s="619"/>
      <c r="Y59" s="623"/>
      <c r="Z59" s="623"/>
      <c r="AA59" s="624"/>
      <c r="AB59" s="619"/>
      <c r="AC59" s="622"/>
      <c r="AD59" s="623"/>
      <c r="AE59" s="625"/>
    </row>
    <row r="60" spans="1:31" ht="11.25" customHeight="1" x14ac:dyDescent="0.3">
      <c r="A60" s="1146"/>
      <c r="B60" s="570"/>
      <c r="C60" s="1150"/>
      <c r="D60" s="626"/>
      <c r="E60" s="627"/>
      <c r="F60" s="628"/>
      <c r="G60" s="629"/>
      <c r="H60" s="626"/>
      <c r="I60" s="628"/>
      <c r="J60" s="628"/>
      <c r="K60" s="629"/>
      <c r="L60" s="626"/>
      <c r="M60" s="628"/>
      <c r="N60" s="628"/>
      <c r="O60" s="629"/>
      <c r="P60" s="626"/>
      <c r="Q60" s="627"/>
      <c r="R60" s="628"/>
      <c r="S60" s="629"/>
      <c r="T60" s="626"/>
      <c r="U60" s="628"/>
      <c r="V60" s="628"/>
      <c r="W60" s="629"/>
      <c r="X60" s="626"/>
      <c r="Y60" s="630"/>
      <c r="Z60" s="630"/>
      <c r="AA60" s="631"/>
      <c r="AB60" s="626"/>
      <c r="AC60" s="627"/>
      <c r="AD60" s="628"/>
      <c r="AE60" s="632"/>
    </row>
    <row r="61" spans="1:31" ht="11.25" customHeight="1" x14ac:dyDescent="0.3">
      <c r="A61" s="1146"/>
      <c r="B61" s="569" t="s">
        <v>403</v>
      </c>
      <c r="C61" s="1148" t="s">
        <v>0</v>
      </c>
      <c r="D61" s="605" t="s">
        <v>9985</v>
      </c>
      <c r="E61" s="606">
        <v>4</v>
      </c>
      <c r="F61" s="606" t="s">
        <v>6537</v>
      </c>
      <c r="G61" s="607" t="s">
        <v>5549</v>
      </c>
      <c r="H61" s="605"/>
      <c r="I61" s="608"/>
      <c r="J61" s="609"/>
      <c r="K61" s="610"/>
      <c r="L61" s="605"/>
      <c r="M61" s="609"/>
      <c r="N61" s="609"/>
      <c r="O61" s="610"/>
      <c r="P61" s="633" t="s">
        <v>9908</v>
      </c>
      <c r="Q61" s="634">
        <v>4</v>
      </c>
      <c r="R61" s="635" t="s">
        <v>6529</v>
      </c>
      <c r="S61" s="610" t="s">
        <v>5549</v>
      </c>
      <c r="T61" s="605" t="s">
        <v>9908</v>
      </c>
      <c r="U61" s="609">
        <v>4</v>
      </c>
      <c r="V61" s="609" t="s">
        <v>6529</v>
      </c>
      <c r="W61" s="610" t="s">
        <v>5549</v>
      </c>
      <c r="X61" s="609"/>
      <c r="Y61" s="609"/>
      <c r="Z61" s="609"/>
      <c r="AA61" s="610"/>
      <c r="AB61" s="605"/>
      <c r="AC61" s="608"/>
      <c r="AD61" s="609"/>
      <c r="AE61" s="611"/>
    </row>
    <row r="62" spans="1:31" ht="11.25" customHeight="1" x14ac:dyDescent="0.3">
      <c r="A62" s="1146"/>
      <c r="B62" s="1015" t="s">
        <v>10035</v>
      </c>
      <c r="C62" s="1149"/>
      <c r="D62" s="612"/>
      <c r="E62" s="613"/>
      <c r="F62" s="613"/>
      <c r="G62" s="614"/>
      <c r="H62" s="612"/>
      <c r="I62" s="615"/>
      <c r="J62" s="615"/>
      <c r="K62" s="616"/>
      <c r="L62" s="612"/>
      <c r="M62" s="615"/>
      <c r="N62" s="615"/>
      <c r="O62" s="616"/>
      <c r="P62" s="636"/>
      <c r="Q62" s="637"/>
      <c r="R62" s="638"/>
      <c r="S62" s="616"/>
      <c r="T62" s="612"/>
      <c r="U62" s="615"/>
      <c r="V62" s="615"/>
      <c r="W62" s="616"/>
      <c r="X62" s="612"/>
      <c r="Y62" s="617"/>
      <c r="Z62" s="617"/>
      <c r="AA62" s="616"/>
      <c r="AB62" s="612"/>
      <c r="AC62" s="615"/>
      <c r="AD62" s="615"/>
      <c r="AE62" s="618"/>
    </row>
    <row r="63" spans="1:31" ht="11.25" customHeight="1" x14ac:dyDescent="0.3">
      <c r="A63" s="1146"/>
      <c r="B63" s="570"/>
      <c r="C63" s="1150" t="s">
        <v>1</v>
      </c>
      <c r="D63" s="619"/>
      <c r="E63" s="620"/>
      <c r="F63" s="620"/>
      <c r="G63" s="621"/>
      <c r="H63" s="619" t="s">
        <v>9901</v>
      </c>
      <c r="I63" s="622">
        <v>4</v>
      </c>
      <c r="J63" s="623" t="s">
        <v>6530</v>
      </c>
      <c r="K63" s="624" t="s">
        <v>5549</v>
      </c>
      <c r="L63" s="619" t="s">
        <v>9985</v>
      </c>
      <c r="M63" s="623">
        <v>4</v>
      </c>
      <c r="N63" s="623" t="s">
        <v>10183</v>
      </c>
      <c r="O63" s="624" t="s">
        <v>5549</v>
      </c>
      <c r="P63" s="619" t="s">
        <v>9901</v>
      </c>
      <c r="Q63" s="622">
        <v>4</v>
      </c>
      <c r="R63" s="623" t="s">
        <v>6530</v>
      </c>
      <c r="S63" s="624" t="s">
        <v>5549</v>
      </c>
      <c r="T63" s="619" t="s">
        <v>9940</v>
      </c>
      <c r="U63" s="623">
        <v>4</v>
      </c>
      <c r="V63" s="623" t="s">
        <v>6529</v>
      </c>
      <c r="W63" s="624" t="s">
        <v>5549</v>
      </c>
      <c r="X63" s="619"/>
      <c r="Y63" s="623"/>
      <c r="Z63" s="623"/>
      <c r="AA63" s="624"/>
      <c r="AB63" s="619"/>
      <c r="AC63" s="622"/>
      <c r="AD63" s="623"/>
      <c r="AE63" s="625"/>
    </row>
    <row r="64" spans="1:31" ht="11.25" customHeight="1" x14ac:dyDescent="0.3">
      <c r="A64" s="1146"/>
      <c r="B64" s="570"/>
      <c r="C64" s="1150"/>
      <c r="D64" s="626"/>
      <c r="E64" s="627"/>
      <c r="F64" s="628"/>
      <c r="G64" s="629"/>
      <c r="H64" s="626"/>
      <c r="I64" s="628"/>
      <c r="J64" s="628"/>
      <c r="K64" s="629"/>
      <c r="L64" s="626"/>
      <c r="M64" s="628"/>
      <c r="N64" s="628"/>
      <c r="O64" s="629"/>
      <c r="P64" s="626"/>
      <c r="Q64" s="627"/>
      <c r="R64" s="628"/>
      <c r="S64" s="629"/>
      <c r="T64" s="626"/>
      <c r="U64" s="628"/>
      <c r="V64" s="628"/>
      <c r="W64" s="629"/>
      <c r="X64" s="626"/>
      <c r="Y64" s="630"/>
      <c r="Z64" s="630"/>
      <c r="AA64" s="631"/>
      <c r="AB64" s="626"/>
      <c r="AC64" s="627"/>
      <c r="AD64" s="628"/>
      <c r="AE64" s="632"/>
    </row>
    <row r="65" spans="1:31" ht="11.25" customHeight="1" x14ac:dyDescent="0.3">
      <c r="A65" s="1146"/>
      <c r="B65" s="569" t="s">
        <v>402</v>
      </c>
      <c r="C65" s="1148" t="s">
        <v>0</v>
      </c>
      <c r="D65" s="605"/>
      <c r="E65" s="606"/>
      <c r="F65" s="606"/>
      <c r="G65" s="607"/>
      <c r="H65" s="605"/>
      <c r="I65" s="608"/>
      <c r="J65" s="609"/>
      <c r="K65" s="610"/>
      <c r="L65" s="609"/>
      <c r="M65" s="609"/>
      <c r="N65" s="609"/>
      <c r="O65" s="610"/>
      <c r="P65" s="605"/>
      <c r="Q65" s="608"/>
      <c r="R65" s="609"/>
      <c r="S65" s="610"/>
      <c r="T65" s="605"/>
      <c r="U65" s="609"/>
      <c r="V65" s="609"/>
      <c r="W65" s="610"/>
      <c r="X65" s="605"/>
      <c r="Y65" s="609"/>
      <c r="Z65" s="609"/>
      <c r="AA65" s="610"/>
      <c r="AB65" s="605"/>
      <c r="AC65" s="608"/>
      <c r="AD65" s="609"/>
      <c r="AE65" s="611"/>
    </row>
    <row r="66" spans="1:31" ht="11.25" customHeight="1" x14ac:dyDescent="0.3">
      <c r="A66" s="1146"/>
      <c r="B66" s="1015" t="s">
        <v>10036</v>
      </c>
      <c r="C66" s="1149"/>
      <c r="D66" s="612"/>
      <c r="E66" s="613"/>
      <c r="F66" s="613"/>
      <c r="G66" s="614"/>
      <c r="H66" s="612"/>
      <c r="I66" s="615"/>
      <c r="J66" s="615"/>
      <c r="K66" s="616"/>
      <c r="L66" s="612"/>
      <c r="M66" s="615"/>
      <c r="N66" s="615"/>
      <c r="O66" s="616"/>
      <c r="P66" s="612"/>
      <c r="Q66" s="617"/>
      <c r="R66" s="617"/>
      <c r="S66" s="616"/>
      <c r="T66" s="612"/>
      <c r="U66" s="617"/>
      <c r="V66" s="615"/>
      <c r="W66" s="616"/>
      <c r="X66" s="612"/>
      <c r="Y66" s="617"/>
      <c r="Z66" s="617"/>
      <c r="AA66" s="616"/>
      <c r="AB66" s="612"/>
      <c r="AC66" s="615"/>
      <c r="AD66" s="615"/>
      <c r="AE66" s="618"/>
    </row>
    <row r="67" spans="1:31" ht="11.25" customHeight="1" x14ac:dyDescent="0.3">
      <c r="A67" s="1146"/>
      <c r="B67" s="1016" t="s">
        <v>10037</v>
      </c>
      <c r="C67" s="1150" t="s">
        <v>1</v>
      </c>
      <c r="D67" s="619"/>
      <c r="E67" s="620"/>
      <c r="F67" s="620"/>
      <c r="G67" s="621"/>
      <c r="H67" s="619"/>
      <c r="I67" s="622"/>
      <c r="J67" s="623"/>
      <c r="K67" s="624"/>
      <c r="L67" s="619" t="s">
        <v>9901</v>
      </c>
      <c r="M67" s="623">
        <v>3</v>
      </c>
      <c r="N67" s="623" t="s">
        <v>6547</v>
      </c>
      <c r="O67" s="624" t="s">
        <v>5543</v>
      </c>
      <c r="P67" s="639" t="s">
        <v>8321</v>
      </c>
      <c r="Q67" s="640">
        <v>2</v>
      </c>
      <c r="R67" s="623" t="s">
        <v>6528</v>
      </c>
      <c r="S67" s="624" t="s">
        <v>5556</v>
      </c>
      <c r="T67" s="619"/>
      <c r="U67" s="623"/>
      <c r="V67" s="623"/>
      <c r="W67" s="624"/>
      <c r="X67" s="619"/>
      <c r="Y67" s="623"/>
      <c r="Z67" s="623"/>
      <c r="AA67" s="624"/>
      <c r="AB67" s="619"/>
      <c r="AC67" s="622"/>
      <c r="AD67" s="623"/>
      <c r="AE67" s="625"/>
    </row>
    <row r="68" spans="1:31" ht="11.25" customHeight="1" x14ac:dyDescent="0.3">
      <c r="A68" s="1146"/>
      <c r="B68" s="570"/>
      <c r="C68" s="1150"/>
      <c r="D68" s="619"/>
      <c r="E68" s="620"/>
      <c r="F68" s="620"/>
      <c r="G68" s="621"/>
      <c r="H68" s="619"/>
      <c r="I68" s="623"/>
      <c r="J68" s="623"/>
      <c r="K68" s="624"/>
      <c r="L68" s="619"/>
      <c r="M68" s="623"/>
      <c r="N68" s="623"/>
      <c r="O68" s="624"/>
      <c r="P68" s="639"/>
      <c r="Q68" s="640"/>
      <c r="R68" s="641"/>
      <c r="S68" s="624"/>
      <c r="T68" s="619"/>
      <c r="U68" s="622"/>
      <c r="V68" s="622"/>
      <c r="W68" s="624"/>
      <c r="X68" s="619"/>
      <c r="Y68" s="642"/>
      <c r="Z68" s="642"/>
      <c r="AA68" s="643"/>
      <c r="AB68" s="619"/>
      <c r="AC68" s="622"/>
      <c r="AD68" s="623"/>
      <c r="AE68" s="625"/>
    </row>
    <row r="69" spans="1:31" ht="11.25" customHeight="1" x14ac:dyDescent="0.3">
      <c r="A69" s="1146"/>
      <c r="B69" s="569" t="s">
        <v>468</v>
      </c>
      <c r="C69" s="1148" t="s">
        <v>0</v>
      </c>
      <c r="D69" s="605"/>
      <c r="E69" s="606"/>
      <c r="F69" s="606"/>
      <c r="G69" s="607"/>
      <c r="H69" s="605"/>
      <c r="I69" s="608"/>
      <c r="J69" s="609"/>
      <c r="K69" s="610"/>
      <c r="L69" s="605"/>
      <c r="M69" s="609"/>
      <c r="N69" s="609"/>
      <c r="O69" s="610"/>
      <c r="P69" s="633"/>
      <c r="Q69" s="634"/>
      <c r="R69" s="635"/>
      <c r="S69" s="610"/>
      <c r="T69" s="605"/>
      <c r="U69" s="609"/>
      <c r="V69" s="609"/>
      <c r="W69" s="610"/>
      <c r="X69" s="609"/>
      <c r="Y69" s="609"/>
      <c r="Z69" s="609"/>
      <c r="AA69" s="610"/>
      <c r="AB69" s="605"/>
      <c r="AC69" s="608"/>
      <c r="AD69" s="609"/>
      <c r="AE69" s="611"/>
    </row>
    <row r="70" spans="1:31" ht="11.25" customHeight="1" x14ac:dyDescent="0.3">
      <c r="A70" s="1146"/>
      <c r="B70" s="570"/>
      <c r="C70" s="1149"/>
      <c r="D70" s="612"/>
      <c r="E70" s="613"/>
      <c r="F70" s="613"/>
      <c r="G70" s="614"/>
      <c r="H70" s="612"/>
      <c r="I70" s="615"/>
      <c r="J70" s="615"/>
      <c r="K70" s="616"/>
      <c r="L70" s="612"/>
      <c r="M70" s="615"/>
      <c r="N70" s="615"/>
      <c r="O70" s="616"/>
      <c r="P70" s="636"/>
      <c r="Q70" s="637"/>
      <c r="R70" s="638"/>
      <c r="S70" s="616"/>
      <c r="T70" s="612"/>
      <c r="U70" s="615"/>
      <c r="V70" s="615"/>
      <c r="W70" s="616"/>
      <c r="X70" s="612"/>
      <c r="Y70" s="617"/>
      <c r="Z70" s="617"/>
      <c r="AA70" s="616"/>
      <c r="AB70" s="612"/>
      <c r="AC70" s="615"/>
      <c r="AD70" s="615"/>
      <c r="AE70" s="618"/>
    </row>
    <row r="71" spans="1:31" ht="11.25" customHeight="1" x14ac:dyDescent="0.3">
      <c r="A71" s="1146"/>
      <c r="B71" s="570"/>
      <c r="C71" s="1150" t="s">
        <v>1</v>
      </c>
      <c r="D71" s="619"/>
      <c r="E71" s="620"/>
      <c r="F71" s="620"/>
      <c r="G71" s="621"/>
      <c r="H71" s="619"/>
      <c r="I71" s="622"/>
      <c r="J71" s="623"/>
      <c r="K71" s="624"/>
      <c r="L71" s="619"/>
      <c r="M71" s="623"/>
      <c r="N71" s="623"/>
      <c r="O71" s="624"/>
      <c r="P71" s="619"/>
      <c r="Q71" s="622"/>
      <c r="R71" s="623"/>
      <c r="S71" s="624"/>
      <c r="T71" s="619"/>
      <c r="U71" s="623"/>
      <c r="V71" s="623"/>
      <c r="W71" s="624"/>
      <c r="X71" s="619"/>
      <c r="Y71" s="623"/>
      <c r="Z71" s="623"/>
      <c r="AA71" s="624"/>
      <c r="AB71" s="619"/>
      <c r="AC71" s="622"/>
      <c r="AD71" s="623"/>
      <c r="AE71" s="625"/>
    </row>
    <row r="72" spans="1:31" ht="11.25" customHeight="1" x14ac:dyDescent="0.3">
      <c r="A72" s="1146"/>
      <c r="B72" s="570"/>
      <c r="C72" s="1150"/>
      <c r="D72" s="626"/>
      <c r="E72" s="627"/>
      <c r="F72" s="628"/>
      <c r="G72" s="629"/>
      <c r="H72" s="626"/>
      <c r="I72" s="628"/>
      <c r="J72" s="628"/>
      <c r="K72" s="629"/>
      <c r="L72" s="626"/>
      <c r="M72" s="628"/>
      <c r="N72" s="628"/>
      <c r="O72" s="629"/>
      <c r="P72" s="626"/>
      <c r="Q72" s="627"/>
      <c r="R72" s="628"/>
      <c r="S72" s="629"/>
      <c r="T72" s="626"/>
      <c r="U72" s="628"/>
      <c r="V72" s="628"/>
      <c r="W72" s="629"/>
      <c r="X72" s="626"/>
      <c r="Y72" s="630"/>
      <c r="Z72" s="630"/>
      <c r="AA72" s="631"/>
      <c r="AB72" s="626"/>
      <c r="AC72" s="627"/>
      <c r="AD72" s="628"/>
      <c r="AE72" s="632"/>
    </row>
    <row r="73" spans="1:31" ht="11.25" customHeight="1" x14ac:dyDescent="0.3">
      <c r="A73" s="1146"/>
      <c r="B73" s="569" t="s">
        <v>408</v>
      </c>
      <c r="C73" s="1148" t="s">
        <v>0</v>
      </c>
      <c r="D73" s="605"/>
      <c r="E73" s="606"/>
      <c r="F73" s="606"/>
      <c r="G73" s="607"/>
      <c r="H73" s="605"/>
      <c r="I73" s="608"/>
      <c r="J73" s="609"/>
      <c r="K73" s="610"/>
      <c r="L73" s="605"/>
      <c r="M73" s="609"/>
      <c r="N73" s="609"/>
      <c r="O73" s="610"/>
      <c r="P73" s="633"/>
      <c r="Q73" s="634"/>
      <c r="R73" s="635"/>
      <c r="S73" s="610"/>
      <c r="T73" s="605"/>
      <c r="U73" s="609"/>
      <c r="V73" s="609"/>
      <c r="W73" s="610"/>
      <c r="X73" s="609"/>
      <c r="Y73" s="609"/>
      <c r="Z73" s="609"/>
      <c r="AA73" s="610"/>
      <c r="AB73" s="605"/>
      <c r="AC73" s="608"/>
      <c r="AD73" s="609"/>
      <c r="AE73" s="611"/>
    </row>
    <row r="74" spans="1:31" ht="11.25" customHeight="1" x14ac:dyDescent="0.3">
      <c r="A74" s="1146"/>
      <c r="B74" s="1015" t="s">
        <v>10038</v>
      </c>
      <c r="C74" s="1149"/>
      <c r="D74" s="612"/>
      <c r="E74" s="613"/>
      <c r="F74" s="613"/>
      <c r="G74" s="614"/>
      <c r="H74" s="612"/>
      <c r="I74" s="615"/>
      <c r="J74" s="615"/>
      <c r="K74" s="616"/>
      <c r="L74" s="612"/>
      <c r="M74" s="615"/>
      <c r="N74" s="615"/>
      <c r="O74" s="616"/>
      <c r="P74" s="636"/>
      <c r="Q74" s="637"/>
      <c r="R74" s="638"/>
      <c r="S74" s="616"/>
      <c r="T74" s="612"/>
      <c r="U74" s="615"/>
      <c r="V74" s="615"/>
      <c r="W74" s="616"/>
      <c r="X74" s="612"/>
      <c r="Y74" s="617"/>
      <c r="Z74" s="617"/>
      <c r="AA74" s="616"/>
      <c r="AB74" s="612"/>
      <c r="AC74" s="615"/>
      <c r="AD74" s="615"/>
      <c r="AE74" s="618"/>
    </row>
    <row r="75" spans="1:31" ht="11.25" customHeight="1" x14ac:dyDescent="0.3">
      <c r="A75" s="1146"/>
      <c r="B75" s="1016" t="s">
        <v>10039</v>
      </c>
      <c r="C75" s="1150" t="s">
        <v>1</v>
      </c>
      <c r="D75" s="619"/>
      <c r="E75" s="620"/>
      <c r="F75" s="620"/>
      <c r="G75" s="621"/>
      <c r="H75" s="619"/>
      <c r="I75" s="622"/>
      <c r="J75" s="623"/>
      <c r="K75" s="624"/>
      <c r="L75" s="619"/>
      <c r="M75" s="623"/>
      <c r="N75" s="623"/>
      <c r="O75" s="624"/>
      <c r="P75" s="619"/>
      <c r="Q75" s="622"/>
      <c r="R75" s="623"/>
      <c r="S75" s="624"/>
      <c r="T75" s="619"/>
      <c r="U75" s="623"/>
      <c r="V75" s="623"/>
      <c r="W75" s="624"/>
      <c r="X75" s="619"/>
      <c r="Y75" s="623"/>
      <c r="Z75" s="623"/>
      <c r="AA75" s="624"/>
      <c r="AB75" s="619"/>
      <c r="AC75" s="622"/>
      <c r="AD75" s="623"/>
      <c r="AE75" s="625"/>
    </row>
    <row r="76" spans="1:31" ht="11.25" customHeight="1" x14ac:dyDescent="0.3">
      <c r="A76" s="1146"/>
      <c r="B76" s="570"/>
      <c r="C76" s="1151"/>
      <c r="D76" s="626"/>
      <c r="E76" s="627"/>
      <c r="F76" s="628"/>
      <c r="G76" s="629"/>
      <c r="H76" s="626"/>
      <c r="I76" s="628"/>
      <c r="J76" s="628"/>
      <c r="K76" s="629"/>
      <c r="L76" s="626"/>
      <c r="M76" s="628"/>
      <c r="N76" s="628"/>
      <c r="O76" s="629"/>
      <c r="P76" s="626"/>
      <c r="Q76" s="627"/>
      <c r="R76" s="628"/>
      <c r="S76" s="629"/>
      <c r="T76" s="626"/>
      <c r="U76" s="628"/>
      <c r="V76" s="628"/>
      <c r="W76" s="629"/>
      <c r="X76" s="626"/>
      <c r="Y76" s="630"/>
      <c r="Z76" s="630"/>
      <c r="AA76" s="631"/>
      <c r="AB76" s="626"/>
      <c r="AC76" s="627"/>
      <c r="AD76" s="628"/>
      <c r="AE76" s="632"/>
    </row>
    <row r="77" spans="1:31" ht="11.25" customHeight="1" x14ac:dyDescent="0.3">
      <c r="A77" s="1146"/>
      <c r="B77" s="569" t="s">
        <v>411</v>
      </c>
      <c r="C77" s="1148" t="s">
        <v>0</v>
      </c>
      <c r="D77" s="605"/>
      <c r="E77" s="606"/>
      <c r="F77" s="606"/>
      <c r="G77" s="607"/>
      <c r="H77" s="605"/>
      <c r="I77" s="608"/>
      <c r="J77" s="609"/>
      <c r="K77" s="610"/>
      <c r="L77" s="609"/>
      <c r="M77" s="609"/>
      <c r="N77" s="609"/>
      <c r="O77" s="610"/>
      <c r="P77" s="605"/>
      <c r="Q77" s="608"/>
      <c r="R77" s="609"/>
      <c r="S77" s="610"/>
      <c r="T77" s="605"/>
      <c r="U77" s="609"/>
      <c r="V77" s="609"/>
      <c r="W77" s="610"/>
      <c r="X77" s="605"/>
      <c r="Y77" s="609"/>
      <c r="Z77" s="609"/>
      <c r="AA77" s="610"/>
      <c r="AB77" s="605"/>
      <c r="AC77" s="608"/>
      <c r="AD77" s="609"/>
      <c r="AE77" s="611"/>
    </row>
    <row r="78" spans="1:31" ht="11.25" customHeight="1" x14ac:dyDescent="0.3">
      <c r="A78" s="1146"/>
      <c r="B78" s="1015" t="s">
        <v>10040</v>
      </c>
      <c r="C78" s="1149"/>
      <c r="D78" s="612"/>
      <c r="E78" s="613"/>
      <c r="F78" s="613"/>
      <c r="G78" s="614"/>
      <c r="H78" s="612"/>
      <c r="I78" s="615"/>
      <c r="J78" s="615"/>
      <c r="K78" s="616"/>
      <c r="L78" s="612"/>
      <c r="M78" s="615"/>
      <c r="N78" s="615"/>
      <c r="O78" s="616"/>
      <c r="P78" s="612"/>
      <c r="Q78" s="617"/>
      <c r="R78" s="617"/>
      <c r="S78" s="616"/>
      <c r="T78" s="612"/>
      <c r="U78" s="617"/>
      <c r="V78" s="615"/>
      <c r="W78" s="616"/>
      <c r="X78" s="612"/>
      <c r="Y78" s="617"/>
      <c r="Z78" s="617"/>
      <c r="AA78" s="616"/>
      <c r="AB78" s="612"/>
      <c r="AC78" s="615"/>
      <c r="AD78" s="615"/>
      <c r="AE78" s="618"/>
    </row>
    <row r="79" spans="1:31" ht="11.25" customHeight="1" x14ac:dyDescent="0.3">
      <c r="A79" s="1146"/>
      <c r="B79" s="1016" t="s">
        <v>10041</v>
      </c>
      <c r="C79" s="1150" t="s">
        <v>1</v>
      </c>
      <c r="D79" s="619"/>
      <c r="E79" s="620"/>
      <c r="F79" s="620"/>
      <c r="G79" s="621"/>
      <c r="H79" s="619"/>
      <c r="I79" s="622"/>
      <c r="J79" s="623"/>
      <c r="K79" s="624"/>
      <c r="L79" s="619"/>
      <c r="M79" s="623"/>
      <c r="N79" s="623"/>
      <c r="O79" s="624"/>
      <c r="P79" s="639"/>
      <c r="Q79" s="640"/>
      <c r="R79" s="623"/>
      <c r="S79" s="624"/>
      <c r="T79" s="619"/>
      <c r="U79" s="623"/>
      <c r="V79" s="623"/>
      <c r="W79" s="624"/>
      <c r="X79" s="619"/>
      <c r="Y79" s="623"/>
      <c r="Z79" s="623"/>
      <c r="AA79" s="624"/>
      <c r="AB79" s="619"/>
      <c r="AC79" s="622"/>
      <c r="AD79" s="623"/>
      <c r="AE79" s="625"/>
    </row>
    <row r="80" spans="1:31" ht="11.25" customHeight="1" x14ac:dyDescent="0.3">
      <c r="A80" s="1146"/>
      <c r="B80" s="570"/>
      <c r="C80" s="1150"/>
      <c r="D80" s="619"/>
      <c r="E80" s="620"/>
      <c r="F80" s="620"/>
      <c r="G80" s="621"/>
      <c r="H80" s="619"/>
      <c r="I80" s="623"/>
      <c r="J80" s="623"/>
      <c r="K80" s="624"/>
      <c r="L80" s="619"/>
      <c r="M80" s="623"/>
      <c r="N80" s="623"/>
      <c r="O80" s="624"/>
      <c r="P80" s="639"/>
      <c r="Q80" s="640"/>
      <c r="R80" s="641"/>
      <c r="S80" s="624"/>
      <c r="T80" s="619"/>
      <c r="U80" s="622"/>
      <c r="V80" s="622"/>
      <c r="W80" s="624"/>
      <c r="X80" s="619"/>
      <c r="Y80" s="642"/>
      <c r="Z80" s="642"/>
      <c r="AA80" s="643"/>
      <c r="AB80" s="619"/>
      <c r="AC80" s="622"/>
      <c r="AD80" s="623"/>
      <c r="AE80" s="625"/>
    </row>
    <row r="81" spans="1:31" ht="11.25" customHeight="1" x14ac:dyDescent="0.3">
      <c r="A81" s="1146"/>
      <c r="B81" s="569" t="s">
        <v>422</v>
      </c>
      <c r="C81" s="1148" t="s">
        <v>0</v>
      </c>
      <c r="D81" s="605"/>
      <c r="E81" s="606"/>
      <c r="F81" s="606"/>
      <c r="G81" s="607"/>
      <c r="H81" s="605"/>
      <c r="I81" s="608"/>
      <c r="J81" s="609"/>
      <c r="K81" s="610"/>
      <c r="L81" s="609"/>
      <c r="M81" s="609"/>
      <c r="N81" s="609"/>
      <c r="O81" s="610"/>
      <c r="P81" s="605"/>
      <c r="Q81" s="608"/>
      <c r="R81" s="609"/>
      <c r="S81" s="610"/>
      <c r="T81" s="605"/>
      <c r="U81" s="608"/>
      <c r="V81" s="609"/>
      <c r="W81" s="610"/>
      <c r="X81" s="605"/>
      <c r="Y81" s="609"/>
      <c r="Z81" s="609"/>
      <c r="AA81" s="610"/>
      <c r="AB81" s="605"/>
      <c r="AC81" s="608"/>
      <c r="AD81" s="609"/>
      <c r="AE81" s="611"/>
    </row>
    <row r="82" spans="1:31" ht="11.25" customHeight="1" x14ac:dyDescent="0.3">
      <c r="A82" s="1146"/>
      <c r="B82" s="1015" t="s">
        <v>10042</v>
      </c>
      <c r="C82" s="1149"/>
      <c r="D82" s="612"/>
      <c r="E82" s="613"/>
      <c r="F82" s="613"/>
      <c r="G82" s="614"/>
      <c r="H82" s="612"/>
      <c r="I82" s="615"/>
      <c r="J82" s="615"/>
      <c r="K82" s="616"/>
      <c r="L82" s="612"/>
      <c r="M82" s="615"/>
      <c r="N82" s="615"/>
      <c r="O82" s="616"/>
      <c r="P82" s="612"/>
      <c r="Q82" s="617"/>
      <c r="R82" s="617"/>
      <c r="S82" s="616"/>
      <c r="T82" s="612"/>
      <c r="U82" s="615"/>
      <c r="V82" s="615"/>
      <c r="W82" s="616"/>
      <c r="X82" s="612"/>
      <c r="Y82" s="617"/>
      <c r="Z82" s="617"/>
      <c r="AA82" s="616"/>
      <c r="AB82" s="612"/>
      <c r="AC82" s="615"/>
      <c r="AD82" s="615"/>
      <c r="AE82" s="618"/>
    </row>
    <row r="83" spans="1:31" ht="11.25" customHeight="1" x14ac:dyDescent="0.3">
      <c r="A83" s="1146"/>
      <c r="B83" s="1016" t="s">
        <v>10043</v>
      </c>
      <c r="C83" s="1150" t="s">
        <v>1</v>
      </c>
      <c r="D83" s="619"/>
      <c r="E83" s="620"/>
      <c r="F83" s="620"/>
      <c r="G83" s="621"/>
      <c r="H83" s="619"/>
      <c r="I83" s="622"/>
      <c r="J83" s="623"/>
      <c r="K83" s="624"/>
      <c r="L83" s="619"/>
      <c r="M83" s="623"/>
      <c r="N83" s="623"/>
      <c r="O83" s="624"/>
      <c r="P83" s="639"/>
      <c r="Q83" s="640"/>
      <c r="R83" s="623"/>
      <c r="S83" s="624"/>
      <c r="T83" s="619"/>
      <c r="U83" s="623"/>
      <c r="V83" s="623"/>
      <c r="W83" s="624"/>
      <c r="X83" s="619"/>
      <c r="Y83" s="623"/>
      <c r="Z83" s="623"/>
      <c r="AA83" s="624"/>
      <c r="AB83" s="619"/>
      <c r="AC83" s="622"/>
      <c r="AD83" s="623"/>
      <c r="AE83" s="625"/>
    </row>
    <row r="84" spans="1:31" ht="11.25" customHeight="1" x14ac:dyDescent="0.3">
      <c r="A84" s="1146"/>
      <c r="B84" s="570"/>
      <c r="C84" s="1150"/>
      <c r="D84" s="619"/>
      <c r="E84" s="620"/>
      <c r="F84" s="620"/>
      <c r="G84" s="621"/>
      <c r="H84" s="619"/>
      <c r="I84" s="623"/>
      <c r="J84" s="623"/>
      <c r="K84" s="624"/>
      <c r="L84" s="619"/>
      <c r="M84" s="623"/>
      <c r="N84" s="623"/>
      <c r="O84" s="624"/>
      <c r="P84" s="639"/>
      <c r="Q84" s="640"/>
      <c r="R84" s="641"/>
      <c r="S84" s="624"/>
      <c r="T84" s="619"/>
      <c r="U84" s="623"/>
      <c r="V84" s="623"/>
      <c r="W84" s="624"/>
      <c r="X84" s="619"/>
      <c r="Y84" s="642"/>
      <c r="Z84" s="642"/>
      <c r="AA84" s="643"/>
      <c r="AB84" s="619"/>
      <c r="AC84" s="622"/>
      <c r="AD84" s="623"/>
      <c r="AE84" s="625"/>
    </row>
    <row r="85" spans="1:31" ht="11.25" customHeight="1" x14ac:dyDescent="0.3">
      <c r="A85" s="1146"/>
      <c r="B85" s="569" t="s">
        <v>405</v>
      </c>
      <c r="C85" s="1148" t="s">
        <v>0</v>
      </c>
      <c r="D85" s="605"/>
      <c r="E85" s="606"/>
      <c r="F85" s="606"/>
      <c r="G85" s="607"/>
      <c r="H85" s="605"/>
      <c r="I85" s="608"/>
      <c r="J85" s="609"/>
      <c r="K85" s="610"/>
      <c r="L85" s="605"/>
      <c r="M85" s="609"/>
      <c r="N85" s="609"/>
      <c r="O85" s="610"/>
      <c r="P85" s="633"/>
      <c r="Q85" s="634"/>
      <c r="R85" s="635"/>
      <c r="S85" s="610"/>
      <c r="T85" s="605" t="s">
        <v>9947</v>
      </c>
      <c r="U85" s="609">
        <v>3</v>
      </c>
      <c r="V85" s="609" t="s">
        <v>6525</v>
      </c>
      <c r="W85" s="610" t="s">
        <v>397</v>
      </c>
      <c r="X85" s="609"/>
      <c r="Y85" s="609"/>
      <c r="Z85" s="609"/>
      <c r="AA85" s="610"/>
      <c r="AB85" s="605"/>
      <c r="AC85" s="608"/>
      <c r="AD85" s="609"/>
      <c r="AE85" s="611"/>
    </row>
    <row r="86" spans="1:31" ht="11.25" customHeight="1" x14ac:dyDescent="0.3">
      <c r="A86" s="1146"/>
      <c r="B86" s="1015" t="s">
        <v>10044</v>
      </c>
      <c r="C86" s="1149"/>
      <c r="D86" s="612"/>
      <c r="E86" s="613"/>
      <c r="F86" s="613"/>
      <c r="G86" s="614"/>
      <c r="H86" s="612"/>
      <c r="I86" s="615"/>
      <c r="J86" s="615"/>
      <c r="K86" s="616"/>
      <c r="L86" s="612"/>
      <c r="M86" s="615"/>
      <c r="N86" s="615"/>
      <c r="O86" s="616"/>
      <c r="P86" s="636"/>
      <c r="Q86" s="637"/>
      <c r="R86" s="638"/>
      <c r="S86" s="616"/>
      <c r="T86" s="612"/>
      <c r="U86" s="615"/>
      <c r="V86" s="615"/>
      <c r="W86" s="616"/>
      <c r="X86" s="612"/>
      <c r="Y86" s="617"/>
      <c r="Z86" s="617"/>
      <c r="AA86" s="616"/>
      <c r="AB86" s="612"/>
      <c r="AC86" s="615"/>
      <c r="AD86" s="615"/>
      <c r="AE86" s="618"/>
    </row>
    <row r="87" spans="1:31" ht="11.25" customHeight="1" x14ac:dyDescent="0.3">
      <c r="A87" s="1146"/>
      <c r="B87" s="570"/>
      <c r="C87" s="1150" t="s">
        <v>1</v>
      </c>
      <c r="D87" s="619"/>
      <c r="E87" s="620"/>
      <c r="F87" s="620"/>
      <c r="G87" s="621"/>
      <c r="H87" s="619" t="s">
        <v>9911</v>
      </c>
      <c r="I87" s="622">
        <v>3</v>
      </c>
      <c r="J87" s="623" t="s">
        <v>6525</v>
      </c>
      <c r="K87" s="624" t="s">
        <v>397</v>
      </c>
      <c r="L87" s="619"/>
      <c r="M87" s="623"/>
      <c r="N87" s="623"/>
      <c r="O87" s="624"/>
      <c r="P87" s="619"/>
      <c r="Q87" s="622"/>
      <c r="R87" s="623"/>
      <c r="S87" s="624"/>
      <c r="T87" s="619"/>
      <c r="U87" s="623"/>
      <c r="V87" s="623"/>
      <c r="W87" s="624"/>
      <c r="X87" s="619"/>
      <c r="Y87" s="623"/>
      <c r="Z87" s="623"/>
      <c r="AA87" s="624"/>
      <c r="AB87" s="619"/>
      <c r="AC87" s="622"/>
      <c r="AD87" s="623"/>
      <c r="AE87" s="625"/>
    </row>
    <row r="88" spans="1:31" ht="11.25" customHeight="1" x14ac:dyDescent="0.3">
      <c r="A88" s="1146"/>
      <c r="B88" s="570"/>
      <c r="C88" s="1150"/>
      <c r="D88" s="619"/>
      <c r="E88" s="620"/>
      <c r="F88" s="620"/>
      <c r="G88" s="621"/>
      <c r="H88" s="619"/>
      <c r="I88" s="623"/>
      <c r="J88" s="623"/>
      <c r="K88" s="624"/>
      <c r="L88" s="619"/>
      <c r="M88" s="623"/>
      <c r="N88" s="623"/>
      <c r="O88" s="624"/>
      <c r="P88" s="619"/>
      <c r="Q88" s="622"/>
      <c r="R88" s="623"/>
      <c r="S88" s="624"/>
      <c r="T88" s="619"/>
      <c r="U88" s="623"/>
      <c r="V88" s="623"/>
      <c r="W88" s="624"/>
      <c r="X88" s="619"/>
      <c r="Y88" s="642"/>
      <c r="Z88" s="642"/>
      <c r="AA88" s="643"/>
      <c r="AB88" s="619"/>
      <c r="AC88" s="622"/>
      <c r="AD88" s="623"/>
      <c r="AE88" s="625"/>
    </row>
    <row r="89" spans="1:31" ht="11.25" customHeight="1" x14ac:dyDescent="0.3">
      <c r="A89" s="1146"/>
      <c r="B89" s="569" t="s">
        <v>426</v>
      </c>
      <c r="C89" s="1148" t="s">
        <v>0</v>
      </c>
      <c r="D89" s="605"/>
      <c r="E89" s="606"/>
      <c r="F89" s="606"/>
      <c r="G89" s="607"/>
      <c r="H89" s="605"/>
      <c r="I89" s="608"/>
      <c r="J89" s="609"/>
      <c r="K89" s="610"/>
      <c r="L89" s="609"/>
      <c r="M89" s="609"/>
      <c r="N89" s="609"/>
      <c r="O89" s="610"/>
      <c r="P89" s="609"/>
      <c r="Q89" s="609"/>
      <c r="R89" s="609"/>
      <c r="S89" s="610"/>
      <c r="T89" s="605"/>
      <c r="U89" s="609"/>
      <c r="V89" s="609"/>
      <c r="W89" s="610"/>
      <c r="X89" s="605"/>
      <c r="Y89" s="609"/>
      <c r="Z89" s="609"/>
      <c r="AA89" s="610"/>
      <c r="AB89" s="605"/>
      <c r="AC89" s="609"/>
      <c r="AD89" s="609"/>
      <c r="AE89" s="611"/>
    </row>
    <row r="90" spans="1:31" ht="11.25" customHeight="1" x14ac:dyDescent="0.3">
      <c r="A90" s="1146"/>
      <c r="B90" s="1015" t="s">
        <v>10045</v>
      </c>
      <c r="C90" s="1149"/>
      <c r="D90" s="612"/>
      <c r="E90" s="613"/>
      <c r="F90" s="613"/>
      <c r="G90" s="614"/>
      <c r="H90" s="612"/>
      <c r="I90" s="615"/>
      <c r="J90" s="615"/>
      <c r="K90" s="616"/>
      <c r="L90" s="612"/>
      <c r="M90" s="615"/>
      <c r="N90" s="615"/>
      <c r="O90" s="616"/>
      <c r="P90" s="612"/>
      <c r="Q90" s="617"/>
      <c r="R90" s="615"/>
      <c r="S90" s="616"/>
      <c r="T90" s="612"/>
      <c r="U90" s="615"/>
      <c r="V90" s="615"/>
      <c r="W90" s="616"/>
      <c r="X90" s="612"/>
      <c r="Y90" s="617"/>
      <c r="Z90" s="617"/>
      <c r="AA90" s="616"/>
      <c r="AB90" s="612"/>
      <c r="AC90" s="615"/>
      <c r="AD90" s="615"/>
      <c r="AE90" s="618"/>
    </row>
    <row r="91" spans="1:31" ht="11.25" customHeight="1" x14ac:dyDescent="0.3">
      <c r="A91" s="1146"/>
      <c r="B91" s="1016" t="s">
        <v>10046</v>
      </c>
      <c r="C91" s="1150" t="s">
        <v>1</v>
      </c>
      <c r="D91" s="619"/>
      <c r="E91" s="620"/>
      <c r="F91" s="620"/>
      <c r="G91" s="621"/>
      <c r="H91" s="619"/>
      <c r="I91" s="622"/>
      <c r="J91" s="623"/>
      <c r="K91" s="624"/>
      <c r="L91" s="619"/>
      <c r="M91" s="623"/>
      <c r="N91" s="623"/>
      <c r="O91" s="624"/>
      <c r="P91" s="619"/>
      <c r="Q91" s="623"/>
      <c r="R91" s="623"/>
      <c r="S91" s="624"/>
      <c r="T91" s="619"/>
      <c r="U91" s="623"/>
      <c r="V91" s="623"/>
      <c r="W91" s="624"/>
      <c r="X91" s="619"/>
      <c r="Y91" s="623"/>
      <c r="Z91" s="623"/>
      <c r="AA91" s="624"/>
      <c r="AB91" s="619"/>
      <c r="AC91" s="622"/>
      <c r="AD91" s="623"/>
      <c r="AE91" s="625"/>
    </row>
    <row r="92" spans="1:31" ht="11.25" customHeight="1" x14ac:dyDescent="0.3">
      <c r="A92" s="1146"/>
      <c r="B92" s="570"/>
      <c r="C92" s="1150"/>
      <c r="D92" s="619"/>
      <c r="E92" s="620"/>
      <c r="F92" s="620"/>
      <c r="G92" s="621"/>
      <c r="H92" s="619"/>
      <c r="I92" s="623"/>
      <c r="J92" s="623"/>
      <c r="K92" s="624"/>
      <c r="L92" s="619"/>
      <c r="M92" s="623"/>
      <c r="N92" s="623"/>
      <c r="O92" s="624"/>
      <c r="P92" s="619"/>
      <c r="Q92" s="623"/>
      <c r="R92" s="623"/>
      <c r="S92" s="624"/>
      <c r="T92" s="619"/>
      <c r="U92" s="623"/>
      <c r="V92" s="623"/>
      <c r="W92" s="624"/>
      <c r="X92" s="619"/>
      <c r="Y92" s="642"/>
      <c r="Z92" s="642"/>
      <c r="AA92" s="643"/>
      <c r="AB92" s="619"/>
      <c r="AC92" s="642"/>
      <c r="AD92" s="642"/>
      <c r="AE92" s="644"/>
    </row>
    <row r="93" spans="1:31" ht="11.25" customHeight="1" x14ac:dyDescent="0.3">
      <c r="A93" s="1146"/>
      <c r="B93" s="569" t="s">
        <v>399</v>
      </c>
      <c r="C93" s="1148" t="s">
        <v>0</v>
      </c>
      <c r="D93" s="605"/>
      <c r="E93" s="606"/>
      <c r="F93" s="606"/>
      <c r="G93" s="607"/>
      <c r="H93" s="605"/>
      <c r="I93" s="608"/>
      <c r="J93" s="609"/>
      <c r="K93" s="610"/>
      <c r="L93" s="605"/>
      <c r="M93" s="609"/>
      <c r="N93" s="609"/>
      <c r="O93" s="610"/>
      <c r="P93" s="605"/>
      <c r="Q93" s="609"/>
      <c r="R93" s="609"/>
      <c r="S93" s="610"/>
      <c r="T93" s="609"/>
      <c r="U93" s="609"/>
      <c r="V93" s="609"/>
      <c r="W93" s="610"/>
      <c r="X93" s="605"/>
      <c r="Y93" s="609"/>
      <c r="Z93" s="609"/>
      <c r="AA93" s="610"/>
      <c r="AB93" s="605"/>
      <c r="AC93" s="609"/>
      <c r="AD93" s="609"/>
      <c r="AE93" s="611"/>
    </row>
    <row r="94" spans="1:31" ht="11.25" customHeight="1" x14ac:dyDescent="0.3">
      <c r="A94" s="1146"/>
      <c r="B94" s="1015" t="s">
        <v>10047</v>
      </c>
      <c r="C94" s="1149"/>
      <c r="D94" s="612"/>
      <c r="E94" s="613"/>
      <c r="F94" s="613"/>
      <c r="G94" s="614"/>
      <c r="H94" s="612"/>
      <c r="I94" s="615"/>
      <c r="J94" s="615"/>
      <c r="K94" s="616"/>
      <c r="L94" s="612"/>
      <c r="M94" s="615"/>
      <c r="N94" s="615"/>
      <c r="O94" s="616"/>
      <c r="P94" s="612"/>
      <c r="Q94" s="615"/>
      <c r="R94" s="615"/>
      <c r="S94" s="616"/>
      <c r="T94" s="612"/>
      <c r="U94" s="615"/>
      <c r="V94" s="615"/>
      <c r="W94" s="616"/>
      <c r="X94" s="612"/>
      <c r="Y94" s="617"/>
      <c r="Z94" s="617"/>
      <c r="AA94" s="616"/>
      <c r="AB94" s="612"/>
      <c r="AC94" s="615"/>
      <c r="AD94" s="615"/>
      <c r="AE94" s="618"/>
    </row>
    <row r="95" spans="1:31" ht="11.25" customHeight="1" x14ac:dyDescent="0.3">
      <c r="A95" s="1146"/>
      <c r="B95" s="1016" t="s">
        <v>10048</v>
      </c>
      <c r="C95" s="1150" t="s">
        <v>1</v>
      </c>
      <c r="D95" s="619"/>
      <c r="E95" s="620"/>
      <c r="F95" s="620"/>
      <c r="G95" s="621"/>
      <c r="H95" s="619"/>
      <c r="I95" s="622"/>
      <c r="J95" s="623"/>
      <c r="K95" s="624"/>
      <c r="L95" s="623"/>
      <c r="M95" s="623"/>
      <c r="N95" s="623"/>
      <c r="O95" s="624"/>
      <c r="P95" s="619"/>
      <c r="Q95" s="622"/>
      <c r="R95" s="623"/>
      <c r="S95" s="624"/>
      <c r="T95" s="619"/>
      <c r="U95" s="623"/>
      <c r="V95" s="623"/>
      <c r="W95" s="624"/>
      <c r="X95" s="619"/>
      <c r="Y95" s="623"/>
      <c r="Z95" s="623"/>
      <c r="AA95" s="624"/>
      <c r="AB95" s="619"/>
      <c r="AC95" s="622"/>
      <c r="AD95" s="623"/>
      <c r="AE95" s="625"/>
    </row>
    <row r="96" spans="1:31" ht="11.25" customHeight="1" x14ac:dyDescent="0.3">
      <c r="A96" s="1146"/>
      <c r="B96" s="570"/>
      <c r="C96" s="1150"/>
      <c r="D96" s="619"/>
      <c r="E96" s="620"/>
      <c r="F96" s="620"/>
      <c r="G96" s="621"/>
      <c r="H96" s="619"/>
      <c r="I96" s="623"/>
      <c r="J96" s="623"/>
      <c r="K96" s="624"/>
      <c r="L96" s="619"/>
      <c r="M96" s="623"/>
      <c r="N96" s="623"/>
      <c r="O96" s="624"/>
      <c r="P96" s="619"/>
      <c r="Q96" s="622"/>
      <c r="R96" s="622"/>
      <c r="S96" s="624"/>
      <c r="T96" s="619"/>
      <c r="U96" s="623"/>
      <c r="V96" s="623"/>
      <c r="W96" s="624"/>
      <c r="X96" s="619"/>
      <c r="Y96" s="642"/>
      <c r="Z96" s="642"/>
      <c r="AA96" s="643"/>
      <c r="AB96" s="619"/>
      <c r="AC96" s="642"/>
      <c r="AD96" s="642"/>
      <c r="AE96" s="644"/>
    </row>
    <row r="97" spans="1:31" ht="11.25" customHeight="1" x14ac:dyDescent="0.3">
      <c r="A97" s="1146"/>
      <c r="B97" s="569" t="s">
        <v>476</v>
      </c>
      <c r="C97" s="1148" t="s">
        <v>0</v>
      </c>
      <c r="D97" s="605"/>
      <c r="E97" s="606"/>
      <c r="F97" s="606"/>
      <c r="G97" s="607"/>
      <c r="H97" s="605"/>
      <c r="I97" s="608"/>
      <c r="J97" s="609"/>
      <c r="K97" s="610"/>
      <c r="L97" s="605"/>
      <c r="M97" s="609"/>
      <c r="N97" s="609"/>
      <c r="O97" s="610"/>
      <c r="P97" s="633"/>
      <c r="Q97" s="634"/>
      <c r="R97" s="635"/>
      <c r="S97" s="610"/>
      <c r="T97" s="605"/>
      <c r="U97" s="609"/>
      <c r="V97" s="609"/>
      <c r="W97" s="610"/>
      <c r="X97" s="609"/>
      <c r="Y97" s="609"/>
      <c r="Z97" s="609"/>
      <c r="AA97" s="610"/>
      <c r="AB97" s="605"/>
      <c r="AC97" s="608"/>
      <c r="AD97" s="609"/>
      <c r="AE97" s="611"/>
    </row>
    <row r="98" spans="1:31" ht="11.25" customHeight="1" x14ac:dyDescent="0.3">
      <c r="A98" s="1146"/>
      <c r="B98" s="570"/>
      <c r="C98" s="1149"/>
      <c r="D98" s="612"/>
      <c r="E98" s="613"/>
      <c r="F98" s="613"/>
      <c r="G98" s="614"/>
      <c r="H98" s="612"/>
      <c r="I98" s="615"/>
      <c r="J98" s="615"/>
      <c r="K98" s="616"/>
      <c r="L98" s="612"/>
      <c r="M98" s="615"/>
      <c r="N98" s="615"/>
      <c r="O98" s="616"/>
      <c r="P98" s="636"/>
      <c r="Q98" s="637"/>
      <c r="R98" s="638"/>
      <c r="S98" s="616"/>
      <c r="T98" s="612"/>
      <c r="U98" s="615"/>
      <c r="V98" s="615"/>
      <c r="W98" s="616"/>
      <c r="X98" s="612"/>
      <c r="Y98" s="617"/>
      <c r="Z98" s="617"/>
      <c r="AA98" s="616"/>
      <c r="AB98" s="612"/>
      <c r="AC98" s="615"/>
      <c r="AD98" s="615"/>
      <c r="AE98" s="618"/>
    </row>
    <row r="99" spans="1:31" ht="11.25" customHeight="1" x14ac:dyDescent="0.3">
      <c r="A99" s="1146"/>
      <c r="B99" s="1016" t="s">
        <v>10049</v>
      </c>
      <c r="C99" s="1150" t="s">
        <v>1</v>
      </c>
      <c r="D99" s="619"/>
      <c r="E99" s="620"/>
      <c r="F99" s="620"/>
      <c r="G99" s="621"/>
      <c r="H99" s="619"/>
      <c r="I99" s="622"/>
      <c r="J99" s="623"/>
      <c r="K99" s="624"/>
      <c r="L99" s="619"/>
      <c r="M99" s="623"/>
      <c r="N99" s="623"/>
      <c r="O99" s="624"/>
      <c r="P99" s="619"/>
      <c r="Q99" s="622"/>
      <c r="R99" s="623"/>
      <c r="S99" s="624"/>
      <c r="T99" s="619"/>
      <c r="U99" s="623"/>
      <c r="V99" s="623"/>
      <c r="W99" s="624"/>
      <c r="X99" s="619"/>
      <c r="Y99" s="623"/>
      <c r="Z99" s="623"/>
      <c r="AA99" s="624"/>
      <c r="AB99" s="619"/>
      <c r="AC99" s="622"/>
      <c r="AD99" s="623"/>
      <c r="AE99" s="625"/>
    </row>
    <row r="100" spans="1:31" ht="11.25" customHeight="1" x14ac:dyDescent="0.3">
      <c r="A100" s="1147"/>
      <c r="B100" s="571"/>
      <c r="C100" s="1150"/>
      <c r="D100" s="626"/>
      <c r="E100" s="627"/>
      <c r="F100" s="628"/>
      <c r="G100" s="629"/>
      <c r="H100" s="626"/>
      <c r="I100" s="628"/>
      <c r="J100" s="628"/>
      <c r="K100" s="629"/>
      <c r="L100" s="626"/>
      <c r="M100" s="628"/>
      <c r="N100" s="628"/>
      <c r="O100" s="629"/>
      <c r="P100" s="626"/>
      <c r="Q100" s="627"/>
      <c r="R100" s="628"/>
      <c r="S100" s="629"/>
      <c r="T100" s="626"/>
      <c r="U100" s="628"/>
      <c r="V100" s="628"/>
      <c r="W100" s="629"/>
      <c r="X100" s="626"/>
      <c r="Y100" s="630"/>
      <c r="Z100" s="630"/>
      <c r="AA100" s="631"/>
      <c r="AB100" s="626"/>
      <c r="AC100" s="627"/>
      <c r="AD100" s="628"/>
      <c r="AE100" s="632"/>
    </row>
    <row r="101" spans="1:31" ht="11.25" customHeight="1" x14ac:dyDescent="0.3">
      <c r="A101" s="1152" t="s">
        <v>8351</v>
      </c>
      <c r="B101" s="569" t="s">
        <v>225</v>
      </c>
      <c r="C101" s="1148" t="s">
        <v>0</v>
      </c>
      <c r="D101" s="605"/>
      <c r="E101" s="606"/>
      <c r="F101" s="606"/>
      <c r="G101" s="607"/>
      <c r="H101" s="605" t="s">
        <v>8407</v>
      </c>
      <c r="I101" s="608">
        <v>4</v>
      </c>
      <c r="J101" s="609" t="s">
        <v>6578</v>
      </c>
      <c r="K101" s="610" t="s">
        <v>5584</v>
      </c>
      <c r="L101" s="605" t="s">
        <v>8407</v>
      </c>
      <c r="M101" s="609">
        <v>4</v>
      </c>
      <c r="N101" s="609" t="s">
        <v>6578</v>
      </c>
      <c r="O101" s="610" t="s">
        <v>5584</v>
      </c>
      <c r="P101" s="633" t="s">
        <v>8407</v>
      </c>
      <c r="Q101" s="634">
        <v>4</v>
      </c>
      <c r="R101" s="635" t="s">
        <v>6578</v>
      </c>
      <c r="S101" s="610" t="s">
        <v>5584</v>
      </c>
      <c r="T101" s="605" t="s">
        <v>8407</v>
      </c>
      <c r="U101" s="609">
        <v>4</v>
      </c>
      <c r="V101" s="609" t="s">
        <v>6578</v>
      </c>
      <c r="W101" s="610" t="s">
        <v>5584</v>
      </c>
      <c r="X101" s="609"/>
      <c r="Y101" s="609"/>
      <c r="Z101" s="609"/>
      <c r="AA101" s="610"/>
      <c r="AB101" s="605"/>
      <c r="AC101" s="608"/>
      <c r="AD101" s="609"/>
      <c r="AE101" s="611"/>
    </row>
    <row r="102" spans="1:31" ht="11.25" customHeight="1" x14ac:dyDescent="0.3">
      <c r="A102" s="1153"/>
      <c r="B102" s="570"/>
      <c r="C102" s="1149"/>
      <c r="D102" s="612"/>
      <c r="E102" s="613"/>
      <c r="F102" s="613"/>
      <c r="G102" s="614"/>
      <c r="H102" s="612"/>
      <c r="I102" s="615"/>
      <c r="J102" s="615"/>
      <c r="K102" s="616"/>
      <c r="L102" s="612"/>
      <c r="M102" s="615"/>
      <c r="N102" s="615"/>
      <c r="O102" s="616"/>
      <c r="P102" s="636"/>
      <c r="Q102" s="637"/>
      <c r="R102" s="638"/>
      <c r="S102" s="616"/>
      <c r="T102" s="612"/>
      <c r="U102" s="615"/>
      <c r="V102" s="615"/>
      <c r="W102" s="616"/>
      <c r="X102" s="612"/>
      <c r="Y102" s="617"/>
      <c r="Z102" s="617"/>
      <c r="AA102" s="616"/>
      <c r="AB102" s="612"/>
      <c r="AC102" s="615"/>
      <c r="AD102" s="615"/>
      <c r="AE102" s="618"/>
    </row>
    <row r="103" spans="1:31" ht="11.25" customHeight="1" x14ac:dyDescent="0.3">
      <c r="A103" s="1153"/>
      <c r="B103" s="570"/>
      <c r="C103" s="1150" t="s">
        <v>1</v>
      </c>
      <c r="D103" s="619" t="s">
        <v>8407</v>
      </c>
      <c r="E103" s="620">
        <v>4</v>
      </c>
      <c r="F103" s="620" t="s">
        <v>6578</v>
      </c>
      <c r="G103" s="621" t="s">
        <v>5584</v>
      </c>
      <c r="H103" s="619" t="s">
        <v>8407</v>
      </c>
      <c r="I103" s="622">
        <v>4</v>
      </c>
      <c r="J103" s="623" t="s">
        <v>6578</v>
      </c>
      <c r="K103" s="624" t="s">
        <v>5584</v>
      </c>
      <c r="L103" s="619" t="s">
        <v>8407</v>
      </c>
      <c r="M103" s="623">
        <v>4</v>
      </c>
      <c r="N103" s="623" t="s">
        <v>6578</v>
      </c>
      <c r="O103" s="624" t="s">
        <v>5584</v>
      </c>
      <c r="P103" s="619" t="s">
        <v>8407</v>
      </c>
      <c r="Q103" s="622">
        <v>4</v>
      </c>
      <c r="R103" s="623" t="s">
        <v>6578</v>
      </c>
      <c r="S103" s="624" t="s">
        <v>5584</v>
      </c>
      <c r="T103" s="619" t="s">
        <v>8407</v>
      </c>
      <c r="U103" s="623">
        <v>4</v>
      </c>
      <c r="V103" s="623" t="s">
        <v>6578</v>
      </c>
      <c r="W103" s="624" t="s">
        <v>5584</v>
      </c>
      <c r="X103" s="619"/>
      <c r="Y103" s="623"/>
      <c r="Z103" s="623"/>
      <c r="AA103" s="624"/>
      <c r="AB103" s="619"/>
      <c r="AC103" s="622"/>
      <c r="AD103" s="623"/>
      <c r="AE103" s="625"/>
    </row>
    <row r="104" spans="1:31" ht="11.25" customHeight="1" x14ac:dyDescent="0.3">
      <c r="A104" s="1153"/>
      <c r="B104" s="570"/>
      <c r="C104" s="1150"/>
      <c r="D104" s="626"/>
      <c r="E104" s="627"/>
      <c r="F104" s="628"/>
      <c r="G104" s="629"/>
      <c r="H104" s="626"/>
      <c r="I104" s="628"/>
      <c r="J104" s="628"/>
      <c r="K104" s="629"/>
      <c r="L104" s="626"/>
      <c r="M104" s="628"/>
      <c r="N104" s="628"/>
      <c r="O104" s="629"/>
      <c r="P104" s="626"/>
      <c r="Q104" s="627"/>
      <c r="R104" s="628"/>
      <c r="S104" s="629"/>
      <c r="T104" s="626"/>
      <c r="U104" s="628"/>
      <c r="V104" s="628"/>
      <c r="W104" s="629"/>
      <c r="X104" s="626"/>
      <c r="Y104" s="630"/>
      <c r="Z104" s="630"/>
      <c r="AA104" s="631"/>
      <c r="AB104" s="626"/>
      <c r="AC104" s="627"/>
      <c r="AD104" s="628"/>
      <c r="AE104" s="632"/>
    </row>
    <row r="105" spans="1:31" ht="11.25" customHeight="1" x14ac:dyDescent="0.3">
      <c r="A105" s="1153"/>
      <c r="B105" s="569" t="s">
        <v>229</v>
      </c>
      <c r="C105" s="1148" t="s">
        <v>0</v>
      </c>
      <c r="D105" s="605"/>
      <c r="E105" s="606"/>
      <c r="F105" s="606"/>
      <c r="G105" s="607"/>
      <c r="H105" s="605" t="s">
        <v>8406</v>
      </c>
      <c r="I105" s="608">
        <v>4</v>
      </c>
      <c r="J105" s="609" t="s">
        <v>6578</v>
      </c>
      <c r="K105" s="610" t="s">
        <v>5566</v>
      </c>
      <c r="L105" s="605"/>
      <c r="M105" s="609"/>
      <c r="N105" s="609"/>
      <c r="O105" s="610"/>
      <c r="P105" s="633"/>
      <c r="Q105" s="634"/>
      <c r="R105" s="635"/>
      <c r="S105" s="610"/>
      <c r="T105" s="605"/>
      <c r="U105" s="609"/>
      <c r="V105" s="609"/>
      <c r="W105" s="610"/>
      <c r="X105" s="609"/>
      <c r="Y105" s="609"/>
      <c r="Z105" s="609"/>
      <c r="AA105" s="610"/>
      <c r="AB105" s="605"/>
      <c r="AC105" s="608"/>
      <c r="AD105" s="609"/>
      <c r="AE105" s="611"/>
    </row>
    <row r="106" spans="1:31" ht="11.25" customHeight="1" x14ac:dyDescent="0.3">
      <c r="A106" s="1153"/>
      <c r="B106" s="570"/>
      <c r="C106" s="1149"/>
      <c r="D106" s="612"/>
      <c r="E106" s="613"/>
      <c r="F106" s="613"/>
      <c r="G106" s="614"/>
      <c r="H106" s="612"/>
      <c r="I106" s="615"/>
      <c r="J106" s="615"/>
      <c r="K106" s="616"/>
      <c r="L106" s="612"/>
      <c r="M106" s="615"/>
      <c r="N106" s="615"/>
      <c r="O106" s="616"/>
      <c r="P106" s="636"/>
      <c r="Q106" s="637"/>
      <c r="R106" s="638"/>
      <c r="S106" s="616"/>
      <c r="T106" s="612"/>
      <c r="U106" s="615"/>
      <c r="V106" s="615"/>
      <c r="W106" s="616"/>
      <c r="X106" s="612"/>
      <c r="Y106" s="617"/>
      <c r="Z106" s="617"/>
      <c r="AA106" s="616"/>
      <c r="AB106" s="612"/>
      <c r="AC106" s="615"/>
      <c r="AD106" s="615"/>
      <c r="AE106" s="618"/>
    </row>
    <row r="107" spans="1:31" ht="11.25" customHeight="1" x14ac:dyDescent="0.3">
      <c r="A107" s="1153"/>
      <c r="B107" s="570"/>
      <c r="C107" s="1150" t="s">
        <v>1</v>
      </c>
      <c r="D107" s="619" t="s">
        <v>8406</v>
      </c>
      <c r="E107" s="620">
        <v>4</v>
      </c>
      <c r="F107" s="620" t="s">
        <v>6578</v>
      </c>
      <c r="G107" s="621" t="s">
        <v>5566</v>
      </c>
      <c r="H107" s="619" t="s">
        <v>8406</v>
      </c>
      <c r="I107" s="622">
        <v>4</v>
      </c>
      <c r="J107" s="623" t="s">
        <v>6578</v>
      </c>
      <c r="K107" s="624" t="s">
        <v>5566</v>
      </c>
      <c r="L107" s="619" t="s">
        <v>8406</v>
      </c>
      <c r="M107" s="623">
        <v>4</v>
      </c>
      <c r="N107" s="623" t="s">
        <v>6578</v>
      </c>
      <c r="O107" s="624" t="s">
        <v>5566</v>
      </c>
      <c r="P107" s="619" t="s">
        <v>8406</v>
      </c>
      <c r="Q107" s="622">
        <v>4</v>
      </c>
      <c r="R107" s="623" t="s">
        <v>6578</v>
      </c>
      <c r="S107" s="624" t="s">
        <v>5566</v>
      </c>
      <c r="T107" s="619" t="s">
        <v>8406</v>
      </c>
      <c r="U107" s="623">
        <v>4</v>
      </c>
      <c r="V107" s="623" t="s">
        <v>6578</v>
      </c>
      <c r="W107" s="624" t="s">
        <v>5566</v>
      </c>
      <c r="X107" s="619"/>
      <c r="Y107" s="623"/>
      <c r="Z107" s="623"/>
      <c r="AA107" s="624"/>
      <c r="AB107" s="619"/>
      <c r="AC107" s="622"/>
      <c r="AD107" s="623"/>
      <c r="AE107" s="625"/>
    </row>
    <row r="108" spans="1:31" ht="11.25" customHeight="1" x14ac:dyDescent="0.3">
      <c r="A108" s="1153"/>
      <c r="B108" s="570"/>
      <c r="C108" s="1151"/>
      <c r="D108" s="626"/>
      <c r="E108" s="627"/>
      <c r="F108" s="628"/>
      <c r="G108" s="629"/>
      <c r="H108" s="626"/>
      <c r="I108" s="628"/>
      <c r="J108" s="628"/>
      <c r="K108" s="629"/>
      <c r="L108" s="626"/>
      <c r="M108" s="628"/>
      <c r="N108" s="628"/>
      <c r="O108" s="629"/>
      <c r="P108" s="626"/>
      <c r="Q108" s="627"/>
      <c r="R108" s="628"/>
      <c r="S108" s="629"/>
      <c r="T108" s="626"/>
      <c r="U108" s="628"/>
      <c r="V108" s="628"/>
      <c r="W108" s="629"/>
      <c r="X108" s="626"/>
      <c r="Y108" s="630"/>
      <c r="Z108" s="630"/>
      <c r="AA108" s="631"/>
      <c r="AB108" s="626"/>
      <c r="AC108" s="627"/>
      <c r="AD108" s="628"/>
      <c r="AE108" s="632"/>
    </row>
    <row r="109" spans="1:31" ht="11.25" customHeight="1" x14ac:dyDescent="0.3">
      <c r="A109" s="1153"/>
      <c r="B109" s="569" t="s">
        <v>232</v>
      </c>
      <c r="C109" s="1148" t="s">
        <v>0</v>
      </c>
      <c r="D109" s="605"/>
      <c r="E109" s="606"/>
      <c r="F109" s="606"/>
      <c r="G109" s="607"/>
      <c r="H109" s="605"/>
      <c r="I109" s="608"/>
      <c r="J109" s="609"/>
      <c r="K109" s="610"/>
      <c r="L109" s="609"/>
      <c r="M109" s="609"/>
      <c r="N109" s="609"/>
      <c r="O109" s="610"/>
      <c r="P109" s="605"/>
      <c r="Q109" s="608"/>
      <c r="R109" s="609"/>
      <c r="S109" s="610"/>
      <c r="T109" s="605"/>
      <c r="U109" s="609"/>
      <c r="V109" s="609"/>
      <c r="W109" s="610"/>
      <c r="X109" s="605"/>
      <c r="Y109" s="609"/>
      <c r="Z109" s="609"/>
      <c r="AA109" s="610"/>
      <c r="AB109" s="605"/>
      <c r="AC109" s="608"/>
      <c r="AD109" s="609"/>
      <c r="AE109" s="611"/>
    </row>
    <row r="110" spans="1:31" ht="11.25" customHeight="1" x14ac:dyDescent="0.3">
      <c r="A110" s="1153"/>
      <c r="B110" s="570"/>
      <c r="C110" s="1149"/>
      <c r="D110" s="612"/>
      <c r="E110" s="613"/>
      <c r="F110" s="613"/>
      <c r="G110" s="614"/>
      <c r="H110" s="612"/>
      <c r="I110" s="615"/>
      <c r="J110" s="615"/>
      <c r="K110" s="616"/>
      <c r="L110" s="612"/>
      <c r="M110" s="615"/>
      <c r="N110" s="615"/>
      <c r="O110" s="616"/>
      <c r="P110" s="612"/>
      <c r="Q110" s="617"/>
      <c r="R110" s="617"/>
      <c r="S110" s="616"/>
      <c r="T110" s="612"/>
      <c r="U110" s="617"/>
      <c r="V110" s="615"/>
      <c r="W110" s="616"/>
      <c r="X110" s="612"/>
      <c r="Y110" s="617"/>
      <c r="Z110" s="617"/>
      <c r="AA110" s="616"/>
      <c r="AB110" s="612"/>
      <c r="AC110" s="615"/>
      <c r="AD110" s="615"/>
      <c r="AE110" s="618"/>
    </row>
    <row r="111" spans="1:31" ht="11.25" customHeight="1" x14ac:dyDescent="0.3">
      <c r="A111" s="1153"/>
      <c r="B111" s="570"/>
      <c r="C111" s="1150" t="s">
        <v>1</v>
      </c>
      <c r="D111" s="619"/>
      <c r="E111" s="620"/>
      <c r="F111" s="620"/>
      <c r="G111" s="621"/>
      <c r="H111" s="619" t="s">
        <v>9867</v>
      </c>
      <c r="I111" s="622">
        <v>4</v>
      </c>
      <c r="J111" s="623" t="s">
        <v>6559</v>
      </c>
      <c r="K111" s="624" t="s">
        <v>5560</v>
      </c>
      <c r="L111" s="619" t="s">
        <v>9867</v>
      </c>
      <c r="M111" s="623">
        <v>4</v>
      </c>
      <c r="N111" s="623" t="s">
        <v>6559</v>
      </c>
      <c r="O111" s="624" t="s">
        <v>5560</v>
      </c>
      <c r="P111" s="639"/>
      <c r="Q111" s="640"/>
      <c r="R111" s="623"/>
      <c r="S111" s="624"/>
      <c r="T111" s="619" t="s">
        <v>9867</v>
      </c>
      <c r="U111" s="623">
        <v>4</v>
      </c>
      <c r="V111" s="623" t="s">
        <v>6559</v>
      </c>
      <c r="W111" s="624" t="s">
        <v>5560</v>
      </c>
      <c r="X111" s="619"/>
      <c r="Y111" s="623"/>
      <c r="Z111" s="623"/>
      <c r="AA111" s="624"/>
      <c r="AB111" s="619"/>
      <c r="AC111" s="622"/>
      <c r="AD111" s="623"/>
      <c r="AE111" s="625"/>
    </row>
    <row r="112" spans="1:31" ht="11.25" customHeight="1" x14ac:dyDescent="0.3">
      <c r="A112" s="1153"/>
      <c r="B112" s="570"/>
      <c r="C112" s="1150"/>
      <c r="D112" s="619"/>
      <c r="E112" s="620"/>
      <c r="F112" s="620"/>
      <c r="G112" s="621"/>
      <c r="H112" s="619"/>
      <c r="I112" s="623"/>
      <c r="J112" s="623"/>
      <c r="K112" s="624"/>
      <c r="L112" s="619"/>
      <c r="M112" s="623"/>
      <c r="N112" s="623"/>
      <c r="O112" s="624"/>
      <c r="P112" s="639"/>
      <c r="Q112" s="640"/>
      <c r="R112" s="641"/>
      <c r="S112" s="624"/>
      <c r="T112" s="619"/>
      <c r="U112" s="622"/>
      <c r="V112" s="622"/>
      <c r="W112" s="624"/>
      <c r="X112" s="619"/>
      <c r="Y112" s="642"/>
      <c r="Z112" s="642"/>
      <c r="AA112" s="643"/>
      <c r="AB112" s="619"/>
      <c r="AC112" s="622"/>
      <c r="AD112" s="623"/>
      <c r="AE112" s="625"/>
    </row>
    <row r="113" spans="1:31" ht="11.25" customHeight="1" x14ac:dyDescent="0.3">
      <c r="A113" s="1153"/>
      <c r="B113" s="569" t="s">
        <v>234</v>
      </c>
      <c r="C113" s="1148" t="s">
        <v>0</v>
      </c>
      <c r="D113" s="605"/>
      <c r="E113" s="606"/>
      <c r="F113" s="606"/>
      <c r="G113" s="607"/>
      <c r="H113" s="605"/>
      <c r="I113" s="608"/>
      <c r="J113" s="609"/>
      <c r="K113" s="610"/>
      <c r="L113" s="605"/>
      <c r="M113" s="609"/>
      <c r="N113" s="609"/>
      <c r="O113" s="610"/>
      <c r="P113" s="633"/>
      <c r="Q113" s="634"/>
      <c r="R113" s="635"/>
      <c r="S113" s="610"/>
      <c r="T113" s="605"/>
      <c r="U113" s="609"/>
      <c r="V113" s="609"/>
      <c r="W113" s="610"/>
      <c r="X113" s="609"/>
      <c r="Y113" s="609"/>
      <c r="Z113" s="609"/>
      <c r="AA113" s="610"/>
      <c r="AB113" s="605"/>
      <c r="AC113" s="608"/>
      <c r="AD113" s="609"/>
      <c r="AE113" s="611"/>
    </row>
    <row r="114" spans="1:31" ht="11.25" customHeight="1" x14ac:dyDescent="0.3">
      <c r="A114" s="1153"/>
      <c r="B114" s="1015" t="s">
        <v>10050</v>
      </c>
      <c r="C114" s="1149"/>
      <c r="D114" s="612"/>
      <c r="E114" s="613"/>
      <c r="F114" s="613"/>
      <c r="G114" s="614"/>
      <c r="H114" s="612"/>
      <c r="I114" s="615"/>
      <c r="J114" s="615"/>
      <c r="K114" s="616"/>
      <c r="L114" s="612"/>
      <c r="M114" s="615"/>
      <c r="N114" s="615"/>
      <c r="O114" s="616"/>
      <c r="P114" s="636"/>
      <c r="Q114" s="637"/>
      <c r="R114" s="638"/>
      <c r="S114" s="616"/>
      <c r="T114" s="612"/>
      <c r="U114" s="615"/>
      <c r="V114" s="615"/>
      <c r="W114" s="616"/>
      <c r="X114" s="612"/>
      <c r="Y114" s="617"/>
      <c r="Z114" s="617"/>
      <c r="AA114" s="616"/>
      <c r="AB114" s="612"/>
      <c r="AC114" s="615"/>
      <c r="AD114" s="615"/>
      <c r="AE114" s="618"/>
    </row>
    <row r="115" spans="1:31" ht="11.25" customHeight="1" x14ac:dyDescent="0.3">
      <c r="A115" s="1153"/>
      <c r="B115" s="570"/>
      <c r="C115" s="1150" t="s">
        <v>1</v>
      </c>
      <c r="D115" s="619"/>
      <c r="E115" s="620"/>
      <c r="F115" s="620"/>
      <c r="G115" s="621"/>
      <c r="H115" s="619"/>
      <c r="I115" s="622"/>
      <c r="J115" s="623"/>
      <c r="K115" s="624"/>
      <c r="L115" s="619"/>
      <c r="M115" s="623"/>
      <c r="N115" s="623"/>
      <c r="O115" s="624"/>
      <c r="P115" s="619"/>
      <c r="Q115" s="622"/>
      <c r="R115" s="623"/>
      <c r="S115" s="624"/>
      <c r="T115" s="619"/>
      <c r="U115" s="623"/>
      <c r="V115" s="623"/>
      <c r="W115" s="624"/>
      <c r="X115" s="619"/>
      <c r="Y115" s="623"/>
      <c r="Z115" s="623"/>
      <c r="AA115" s="624"/>
      <c r="AB115" s="619"/>
      <c r="AC115" s="622"/>
      <c r="AD115" s="623"/>
      <c r="AE115" s="625"/>
    </row>
    <row r="116" spans="1:31" ht="11.25" customHeight="1" x14ac:dyDescent="0.3">
      <c r="A116" s="1153"/>
      <c r="B116" s="570"/>
      <c r="C116" s="1151"/>
      <c r="D116" s="626"/>
      <c r="E116" s="627"/>
      <c r="F116" s="628"/>
      <c r="G116" s="629"/>
      <c r="H116" s="626"/>
      <c r="I116" s="628"/>
      <c r="J116" s="628"/>
      <c r="K116" s="629"/>
      <c r="L116" s="626"/>
      <c r="M116" s="628"/>
      <c r="N116" s="628"/>
      <c r="O116" s="629"/>
      <c r="P116" s="626"/>
      <c r="Q116" s="627"/>
      <c r="R116" s="628"/>
      <c r="S116" s="629"/>
      <c r="T116" s="626"/>
      <c r="U116" s="628"/>
      <c r="V116" s="628"/>
      <c r="W116" s="629"/>
      <c r="X116" s="626"/>
      <c r="Y116" s="630"/>
      <c r="Z116" s="630"/>
      <c r="AA116" s="631"/>
      <c r="AB116" s="626"/>
      <c r="AC116" s="627"/>
      <c r="AD116" s="628"/>
      <c r="AE116" s="632"/>
    </row>
    <row r="117" spans="1:31" ht="11.25" customHeight="1" x14ac:dyDescent="0.3">
      <c r="A117" s="1153"/>
      <c r="B117" s="569" t="s">
        <v>237</v>
      </c>
      <c r="C117" s="1148" t="s">
        <v>0</v>
      </c>
      <c r="D117" s="605"/>
      <c r="E117" s="606"/>
      <c r="F117" s="606"/>
      <c r="G117" s="607"/>
      <c r="H117" s="605"/>
      <c r="I117" s="608"/>
      <c r="J117" s="609"/>
      <c r="K117" s="610"/>
      <c r="L117" s="605"/>
      <c r="M117" s="609"/>
      <c r="N117" s="609"/>
      <c r="O117" s="610"/>
      <c r="P117" s="633"/>
      <c r="Q117" s="634"/>
      <c r="R117" s="635"/>
      <c r="S117" s="610"/>
      <c r="T117" s="605"/>
      <c r="U117" s="609"/>
      <c r="V117" s="609"/>
      <c r="W117" s="610"/>
      <c r="X117" s="609"/>
      <c r="Y117" s="609"/>
      <c r="Z117" s="609"/>
      <c r="AA117" s="610"/>
      <c r="AB117" s="605"/>
      <c r="AC117" s="608"/>
      <c r="AD117" s="609"/>
      <c r="AE117" s="611"/>
    </row>
    <row r="118" spans="1:31" ht="11.25" customHeight="1" x14ac:dyDescent="0.3">
      <c r="A118" s="1153"/>
      <c r="B118" s="1015" t="s">
        <v>10051</v>
      </c>
      <c r="C118" s="1149"/>
      <c r="D118" s="612"/>
      <c r="E118" s="613"/>
      <c r="F118" s="613"/>
      <c r="G118" s="614"/>
      <c r="H118" s="612"/>
      <c r="I118" s="615"/>
      <c r="J118" s="615"/>
      <c r="K118" s="616"/>
      <c r="L118" s="612"/>
      <c r="M118" s="615"/>
      <c r="N118" s="615"/>
      <c r="O118" s="616"/>
      <c r="P118" s="636"/>
      <c r="Q118" s="637"/>
      <c r="R118" s="638"/>
      <c r="S118" s="616"/>
      <c r="T118" s="612"/>
      <c r="U118" s="615"/>
      <c r="V118" s="615"/>
      <c r="W118" s="616"/>
      <c r="X118" s="612"/>
      <c r="Y118" s="617"/>
      <c r="Z118" s="617"/>
      <c r="AA118" s="616"/>
      <c r="AB118" s="612"/>
      <c r="AC118" s="615"/>
      <c r="AD118" s="615"/>
      <c r="AE118" s="618"/>
    </row>
    <row r="119" spans="1:31" ht="11.25" customHeight="1" x14ac:dyDescent="0.3">
      <c r="A119" s="1153"/>
      <c r="B119" s="570"/>
      <c r="C119" s="1150" t="s">
        <v>1</v>
      </c>
      <c r="D119" s="619"/>
      <c r="E119" s="620"/>
      <c r="F119" s="620"/>
      <c r="G119" s="621"/>
      <c r="H119" s="619"/>
      <c r="I119" s="622"/>
      <c r="J119" s="623"/>
      <c r="K119" s="624"/>
      <c r="L119" s="619"/>
      <c r="M119" s="623"/>
      <c r="N119" s="623"/>
      <c r="O119" s="624"/>
      <c r="P119" s="619"/>
      <c r="Q119" s="622"/>
      <c r="R119" s="623"/>
      <c r="S119" s="624"/>
      <c r="T119" s="619"/>
      <c r="U119" s="623"/>
      <c r="V119" s="623"/>
      <c r="W119" s="624"/>
      <c r="X119" s="619"/>
      <c r="Y119" s="623"/>
      <c r="Z119" s="623"/>
      <c r="AA119" s="624"/>
      <c r="AB119" s="619"/>
      <c r="AC119" s="622"/>
      <c r="AD119" s="623"/>
      <c r="AE119" s="625"/>
    </row>
    <row r="120" spans="1:31" ht="11.25" customHeight="1" x14ac:dyDescent="0.3">
      <c r="A120" s="1153"/>
      <c r="B120" s="570"/>
      <c r="C120" s="1150"/>
      <c r="D120" s="626"/>
      <c r="E120" s="627"/>
      <c r="F120" s="628"/>
      <c r="G120" s="629"/>
      <c r="H120" s="626"/>
      <c r="I120" s="628"/>
      <c r="J120" s="628"/>
      <c r="K120" s="629"/>
      <c r="L120" s="626"/>
      <c r="M120" s="628"/>
      <c r="N120" s="628"/>
      <c r="O120" s="629"/>
      <c r="P120" s="626"/>
      <c r="Q120" s="627"/>
      <c r="R120" s="628"/>
      <c r="S120" s="629"/>
      <c r="T120" s="626"/>
      <c r="U120" s="628"/>
      <c r="V120" s="628"/>
      <c r="W120" s="629"/>
      <c r="X120" s="626"/>
      <c r="Y120" s="630"/>
      <c r="Z120" s="630"/>
      <c r="AA120" s="631"/>
      <c r="AB120" s="626"/>
      <c r="AC120" s="627"/>
      <c r="AD120" s="628"/>
      <c r="AE120" s="632"/>
    </row>
    <row r="121" spans="1:31" ht="11.25" customHeight="1" x14ac:dyDescent="0.3">
      <c r="A121" s="1153"/>
      <c r="B121" s="569" t="s">
        <v>238</v>
      </c>
      <c r="C121" s="1148" t="s">
        <v>0</v>
      </c>
      <c r="D121" s="605"/>
      <c r="E121" s="606"/>
      <c r="F121" s="606"/>
      <c r="G121" s="607"/>
      <c r="H121" s="605"/>
      <c r="I121" s="608"/>
      <c r="J121" s="609"/>
      <c r="K121" s="610"/>
      <c r="L121" s="609"/>
      <c r="M121" s="609"/>
      <c r="N121" s="609"/>
      <c r="O121" s="610"/>
      <c r="P121" s="605"/>
      <c r="Q121" s="608"/>
      <c r="R121" s="609"/>
      <c r="S121" s="610"/>
      <c r="T121" s="605"/>
      <c r="U121" s="609"/>
      <c r="V121" s="609"/>
      <c r="W121" s="610"/>
      <c r="X121" s="605"/>
      <c r="Y121" s="609"/>
      <c r="Z121" s="609"/>
      <c r="AA121" s="610"/>
      <c r="AB121" s="605"/>
      <c r="AC121" s="608"/>
      <c r="AD121" s="609"/>
      <c r="AE121" s="611"/>
    </row>
    <row r="122" spans="1:31" ht="11.25" customHeight="1" x14ac:dyDescent="0.3">
      <c r="A122" s="1153"/>
      <c r="B122" s="1015" t="s">
        <v>10052</v>
      </c>
      <c r="C122" s="1149"/>
      <c r="D122" s="612"/>
      <c r="E122" s="613"/>
      <c r="F122" s="613"/>
      <c r="G122" s="614"/>
      <c r="H122" s="612"/>
      <c r="I122" s="615"/>
      <c r="J122" s="615"/>
      <c r="K122" s="616"/>
      <c r="L122" s="612"/>
      <c r="M122" s="615"/>
      <c r="N122" s="615"/>
      <c r="O122" s="616"/>
      <c r="P122" s="612"/>
      <c r="Q122" s="617"/>
      <c r="R122" s="617"/>
      <c r="S122" s="616"/>
      <c r="T122" s="612"/>
      <c r="U122" s="617"/>
      <c r="V122" s="615"/>
      <c r="W122" s="616"/>
      <c r="X122" s="612"/>
      <c r="Y122" s="617"/>
      <c r="Z122" s="617"/>
      <c r="AA122" s="616"/>
      <c r="AB122" s="612"/>
      <c r="AC122" s="615"/>
      <c r="AD122" s="615"/>
      <c r="AE122" s="618"/>
    </row>
    <row r="123" spans="1:31" ht="11.25" customHeight="1" x14ac:dyDescent="0.3">
      <c r="A123" s="1153"/>
      <c r="B123" s="570"/>
      <c r="C123" s="1150" t="s">
        <v>1</v>
      </c>
      <c r="D123" s="619"/>
      <c r="E123" s="620"/>
      <c r="F123" s="620"/>
      <c r="G123" s="621"/>
      <c r="H123" s="619"/>
      <c r="I123" s="622"/>
      <c r="J123" s="623"/>
      <c r="K123" s="624"/>
      <c r="L123" s="619"/>
      <c r="M123" s="623"/>
      <c r="N123" s="623"/>
      <c r="O123" s="624"/>
      <c r="P123" s="639"/>
      <c r="Q123" s="640"/>
      <c r="R123" s="623"/>
      <c r="S123" s="624"/>
      <c r="T123" s="619"/>
      <c r="U123" s="623"/>
      <c r="V123" s="623"/>
      <c r="W123" s="624"/>
      <c r="X123" s="619"/>
      <c r="Y123" s="623"/>
      <c r="Z123" s="623"/>
      <c r="AA123" s="624"/>
      <c r="AB123" s="619"/>
      <c r="AC123" s="622"/>
      <c r="AD123" s="623"/>
      <c r="AE123" s="625"/>
    </row>
    <row r="124" spans="1:31" ht="11.25" customHeight="1" x14ac:dyDescent="0.3">
      <c r="A124" s="1153"/>
      <c r="B124" s="570"/>
      <c r="C124" s="1150"/>
      <c r="D124" s="619"/>
      <c r="E124" s="620"/>
      <c r="F124" s="620"/>
      <c r="G124" s="621"/>
      <c r="H124" s="619"/>
      <c r="I124" s="623"/>
      <c r="J124" s="623"/>
      <c r="K124" s="624"/>
      <c r="L124" s="619"/>
      <c r="M124" s="623"/>
      <c r="N124" s="623"/>
      <c r="O124" s="624"/>
      <c r="P124" s="639"/>
      <c r="Q124" s="640"/>
      <c r="R124" s="641"/>
      <c r="S124" s="624"/>
      <c r="T124" s="619"/>
      <c r="U124" s="622"/>
      <c r="V124" s="622"/>
      <c r="W124" s="624"/>
      <c r="X124" s="619"/>
      <c r="Y124" s="642"/>
      <c r="Z124" s="642"/>
      <c r="AA124" s="643"/>
      <c r="AB124" s="619"/>
      <c r="AC124" s="622"/>
      <c r="AD124" s="623"/>
      <c r="AE124" s="625"/>
    </row>
    <row r="125" spans="1:31" ht="11.25" customHeight="1" x14ac:dyDescent="0.3">
      <c r="A125" s="1153"/>
      <c r="B125" s="569" t="s">
        <v>242</v>
      </c>
      <c r="C125" s="1148" t="s">
        <v>0</v>
      </c>
      <c r="D125" s="605"/>
      <c r="E125" s="606"/>
      <c r="F125" s="606"/>
      <c r="G125" s="607"/>
      <c r="H125" s="605"/>
      <c r="I125" s="608"/>
      <c r="J125" s="609"/>
      <c r="K125" s="610"/>
      <c r="L125" s="609"/>
      <c r="M125" s="609"/>
      <c r="N125" s="609"/>
      <c r="O125" s="610"/>
      <c r="P125" s="605"/>
      <c r="Q125" s="608"/>
      <c r="R125" s="609"/>
      <c r="S125" s="610"/>
      <c r="T125" s="605"/>
      <c r="U125" s="608"/>
      <c r="V125" s="609"/>
      <c r="W125" s="610"/>
      <c r="X125" s="605"/>
      <c r="Y125" s="609"/>
      <c r="Z125" s="609"/>
      <c r="AA125" s="610"/>
      <c r="AB125" s="605"/>
      <c r="AC125" s="608"/>
      <c r="AD125" s="609"/>
      <c r="AE125" s="611"/>
    </row>
    <row r="126" spans="1:31" ht="11.25" customHeight="1" x14ac:dyDescent="0.3">
      <c r="A126" s="1153"/>
      <c r="B126" s="570"/>
      <c r="C126" s="1149"/>
      <c r="D126" s="612"/>
      <c r="E126" s="613"/>
      <c r="F126" s="613"/>
      <c r="G126" s="614"/>
      <c r="H126" s="612"/>
      <c r="I126" s="615"/>
      <c r="J126" s="615"/>
      <c r="K126" s="616"/>
      <c r="L126" s="612"/>
      <c r="M126" s="615"/>
      <c r="N126" s="615"/>
      <c r="O126" s="616"/>
      <c r="P126" s="612"/>
      <c r="Q126" s="617"/>
      <c r="R126" s="617"/>
      <c r="S126" s="616"/>
      <c r="T126" s="612"/>
      <c r="U126" s="615"/>
      <c r="V126" s="615"/>
      <c r="W126" s="616"/>
      <c r="X126" s="612"/>
      <c r="Y126" s="617"/>
      <c r="Z126" s="617"/>
      <c r="AA126" s="616"/>
      <c r="AB126" s="612"/>
      <c r="AC126" s="615"/>
      <c r="AD126" s="615"/>
      <c r="AE126" s="618"/>
    </row>
    <row r="127" spans="1:31" ht="11.25" customHeight="1" x14ac:dyDescent="0.3">
      <c r="A127" s="1153"/>
      <c r="B127" s="570"/>
      <c r="C127" s="1150" t="s">
        <v>1</v>
      </c>
      <c r="D127" s="619"/>
      <c r="E127" s="620"/>
      <c r="F127" s="620"/>
      <c r="G127" s="621"/>
      <c r="H127" s="619" t="s">
        <v>8301</v>
      </c>
      <c r="I127" s="622">
        <v>4</v>
      </c>
      <c r="J127" s="623" t="s">
        <v>6552</v>
      </c>
      <c r="K127" s="624" t="s">
        <v>5589</v>
      </c>
      <c r="L127" s="619" t="s">
        <v>8301</v>
      </c>
      <c r="M127" s="623">
        <v>4</v>
      </c>
      <c r="N127" s="623" t="s">
        <v>6552</v>
      </c>
      <c r="O127" s="624" t="s">
        <v>5589</v>
      </c>
      <c r="P127" s="639" t="s">
        <v>8301</v>
      </c>
      <c r="Q127" s="640">
        <v>4</v>
      </c>
      <c r="R127" s="623" t="s">
        <v>6552</v>
      </c>
      <c r="S127" s="624" t="s">
        <v>5589</v>
      </c>
      <c r="T127" s="619" t="s">
        <v>8301</v>
      </c>
      <c r="U127" s="623">
        <v>4</v>
      </c>
      <c r="V127" s="623" t="s">
        <v>6552</v>
      </c>
      <c r="W127" s="624" t="s">
        <v>5589</v>
      </c>
      <c r="X127" s="619" t="s">
        <v>8301</v>
      </c>
      <c r="Y127" s="623">
        <v>4</v>
      </c>
      <c r="Z127" s="623" t="s">
        <v>6552</v>
      </c>
      <c r="AA127" s="624" t="s">
        <v>5589</v>
      </c>
      <c r="AB127" s="619"/>
      <c r="AC127" s="622"/>
      <c r="AD127" s="623"/>
      <c r="AE127" s="625"/>
    </row>
    <row r="128" spans="1:31" ht="11.25" customHeight="1" x14ac:dyDescent="0.3">
      <c r="A128" s="1153"/>
      <c r="B128" s="570"/>
      <c r="C128" s="1150"/>
      <c r="D128" s="619"/>
      <c r="E128" s="620"/>
      <c r="F128" s="620"/>
      <c r="G128" s="621"/>
      <c r="H128" s="619"/>
      <c r="I128" s="623"/>
      <c r="J128" s="623"/>
      <c r="K128" s="624"/>
      <c r="L128" s="619"/>
      <c r="M128" s="623"/>
      <c r="N128" s="623"/>
      <c r="O128" s="624"/>
      <c r="P128" s="639"/>
      <c r="Q128" s="640"/>
      <c r="R128" s="641"/>
      <c r="S128" s="624"/>
      <c r="T128" s="619"/>
      <c r="U128" s="623"/>
      <c r="V128" s="623"/>
      <c r="W128" s="624"/>
      <c r="X128" s="619"/>
      <c r="Y128" s="642"/>
      <c r="Z128" s="642"/>
      <c r="AA128" s="643"/>
      <c r="AB128" s="619"/>
      <c r="AC128" s="622"/>
      <c r="AD128" s="623"/>
      <c r="AE128" s="625"/>
    </row>
    <row r="129" spans="1:31" ht="11.25" customHeight="1" x14ac:dyDescent="0.3">
      <c r="A129" s="1153"/>
      <c r="B129" s="569" t="s">
        <v>243</v>
      </c>
      <c r="C129" s="1148" t="s">
        <v>0</v>
      </c>
      <c r="D129" s="605"/>
      <c r="E129" s="606"/>
      <c r="F129" s="606"/>
      <c r="G129" s="607"/>
      <c r="H129" s="605"/>
      <c r="I129" s="608"/>
      <c r="J129" s="609"/>
      <c r="K129" s="610"/>
      <c r="L129" s="605"/>
      <c r="M129" s="609"/>
      <c r="N129" s="609"/>
      <c r="O129" s="610"/>
      <c r="P129" s="633"/>
      <c r="Q129" s="634"/>
      <c r="R129" s="635"/>
      <c r="S129" s="610"/>
      <c r="T129" s="605"/>
      <c r="U129" s="609"/>
      <c r="V129" s="609"/>
      <c r="W129" s="610"/>
      <c r="X129" s="609"/>
      <c r="Y129" s="609"/>
      <c r="Z129" s="609"/>
      <c r="AA129" s="610"/>
      <c r="AB129" s="605"/>
      <c r="AC129" s="608"/>
      <c r="AD129" s="609"/>
      <c r="AE129" s="611"/>
    </row>
    <row r="130" spans="1:31" ht="11.25" customHeight="1" x14ac:dyDescent="0.3">
      <c r="A130" s="1153"/>
      <c r="B130" s="570"/>
      <c r="C130" s="1149"/>
      <c r="D130" s="612"/>
      <c r="E130" s="613"/>
      <c r="F130" s="613"/>
      <c r="G130" s="614"/>
      <c r="H130" s="612"/>
      <c r="I130" s="615"/>
      <c r="J130" s="615"/>
      <c r="K130" s="616"/>
      <c r="L130" s="612"/>
      <c r="M130" s="615"/>
      <c r="N130" s="615"/>
      <c r="O130" s="616"/>
      <c r="P130" s="636"/>
      <c r="Q130" s="637"/>
      <c r="R130" s="638"/>
      <c r="S130" s="616"/>
      <c r="T130" s="612"/>
      <c r="U130" s="615"/>
      <c r="V130" s="615"/>
      <c r="W130" s="616"/>
      <c r="X130" s="612"/>
      <c r="Y130" s="617"/>
      <c r="Z130" s="617"/>
      <c r="AA130" s="616"/>
      <c r="AB130" s="612"/>
      <c r="AC130" s="615"/>
      <c r="AD130" s="615"/>
      <c r="AE130" s="618"/>
    </row>
    <row r="131" spans="1:31" ht="11.25" customHeight="1" x14ac:dyDescent="0.3">
      <c r="A131" s="1153"/>
      <c r="B131" s="570"/>
      <c r="C131" s="1150" t="s">
        <v>1</v>
      </c>
      <c r="D131" s="619"/>
      <c r="E131" s="620"/>
      <c r="F131" s="620"/>
      <c r="G131" s="621"/>
      <c r="H131" s="619"/>
      <c r="I131" s="622"/>
      <c r="J131" s="623"/>
      <c r="K131" s="624"/>
      <c r="L131" s="619"/>
      <c r="M131" s="623"/>
      <c r="N131" s="623"/>
      <c r="O131" s="624"/>
      <c r="P131" s="619"/>
      <c r="Q131" s="622"/>
      <c r="R131" s="623"/>
      <c r="S131" s="624"/>
      <c r="T131" s="619"/>
      <c r="U131" s="623"/>
      <c r="V131" s="623"/>
      <c r="W131" s="624"/>
      <c r="X131" s="619"/>
      <c r="Y131" s="623"/>
      <c r="Z131" s="623"/>
      <c r="AA131" s="624"/>
      <c r="AB131" s="619"/>
      <c r="AC131" s="622"/>
      <c r="AD131" s="623"/>
      <c r="AE131" s="625"/>
    </row>
    <row r="132" spans="1:31" ht="11.25" customHeight="1" x14ac:dyDescent="0.3">
      <c r="A132" s="1153"/>
      <c r="B132" s="570"/>
      <c r="C132" s="1150"/>
      <c r="D132" s="619"/>
      <c r="E132" s="620"/>
      <c r="F132" s="620"/>
      <c r="G132" s="621"/>
      <c r="H132" s="619"/>
      <c r="I132" s="623"/>
      <c r="J132" s="623"/>
      <c r="K132" s="624"/>
      <c r="L132" s="619"/>
      <c r="M132" s="623"/>
      <c r="N132" s="623"/>
      <c r="O132" s="624"/>
      <c r="P132" s="619"/>
      <c r="Q132" s="622"/>
      <c r="R132" s="623"/>
      <c r="S132" s="624"/>
      <c r="T132" s="619"/>
      <c r="U132" s="623"/>
      <c r="V132" s="623"/>
      <c r="W132" s="624"/>
      <c r="X132" s="619"/>
      <c r="Y132" s="642"/>
      <c r="Z132" s="642"/>
      <c r="AA132" s="643"/>
      <c r="AB132" s="619"/>
      <c r="AC132" s="622"/>
      <c r="AD132" s="623"/>
      <c r="AE132" s="625"/>
    </row>
    <row r="133" spans="1:31" ht="11.25" customHeight="1" x14ac:dyDescent="0.3">
      <c r="A133" s="1153"/>
      <c r="B133" s="569" t="s">
        <v>246</v>
      </c>
      <c r="C133" s="1148" t="s">
        <v>0</v>
      </c>
      <c r="D133" s="605" t="s">
        <v>9866</v>
      </c>
      <c r="E133" s="606">
        <v>4</v>
      </c>
      <c r="F133" s="606" t="s">
        <v>6559</v>
      </c>
      <c r="G133" s="607" t="s">
        <v>5566</v>
      </c>
      <c r="H133" s="605"/>
      <c r="I133" s="608"/>
      <c r="J133" s="609"/>
      <c r="K133" s="610"/>
      <c r="L133" s="609" t="s">
        <v>9866</v>
      </c>
      <c r="M133" s="609">
        <v>4</v>
      </c>
      <c r="N133" s="609" t="s">
        <v>6559</v>
      </c>
      <c r="O133" s="610" t="s">
        <v>5566</v>
      </c>
      <c r="P133" s="609"/>
      <c r="Q133" s="609"/>
      <c r="R133" s="609"/>
      <c r="S133" s="610"/>
      <c r="T133" s="605" t="s">
        <v>9866</v>
      </c>
      <c r="U133" s="609">
        <v>4</v>
      </c>
      <c r="V133" s="609" t="s">
        <v>6559</v>
      </c>
      <c r="W133" s="610" t="s">
        <v>5566</v>
      </c>
      <c r="X133" s="605"/>
      <c r="Y133" s="609"/>
      <c r="Z133" s="609"/>
      <c r="AA133" s="610"/>
      <c r="AB133" s="605"/>
      <c r="AC133" s="609"/>
      <c r="AD133" s="609"/>
      <c r="AE133" s="611"/>
    </row>
    <row r="134" spans="1:31" ht="11.25" customHeight="1" x14ac:dyDescent="0.3">
      <c r="A134" s="1153"/>
      <c r="B134" s="1015" t="s">
        <v>10053</v>
      </c>
      <c r="C134" s="1149"/>
      <c r="D134" s="612"/>
      <c r="E134" s="613"/>
      <c r="F134" s="613"/>
      <c r="G134" s="614"/>
      <c r="H134" s="612"/>
      <c r="I134" s="615"/>
      <c r="J134" s="615"/>
      <c r="K134" s="616"/>
      <c r="L134" s="612"/>
      <c r="M134" s="615"/>
      <c r="N134" s="615"/>
      <c r="O134" s="616"/>
      <c r="P134" s="612"/>
      <c r="Q134" s="617"/>
      <c r="R134" s="615"/>
      <c r="S134" s="616"/>
      <c r="T134" s="612"/>
      <c r="U134" s="615"/>
      <c r="V134" s="615"/>
      <c r="W134" s="616"/>
      <c r="X134" s="612"/>
      <c r="Y134" s="617"/>
      <c r="Z134" s="617"/>
      <c r="AA134" s="616"/>
      <c r="AB134" s="612"/>
      <c r="AC134" s="615"/>
      <c r="AD134" s="615"/>
      <c r="AE134" s="618"/>
    </row>
    <row r="135" spans="1:31" ht="11.25" customHeight="1" x14ac:dyDescent="0.3">
      <c r="A135" s="1153"/>
      <c r="B135" s="1015" t="s">
        <v>10054</v>
      </c>
      <c r="C135" s="1150" t="s">
        <v>1</v>
      </c>
      <c r="D135" s="619"/>
      <c r="E135" s="620"/>
      <c r="F135" s="620"/>
      <c r="G135" s="621"/>
      <c r="H135" s="619"/>
      <c r="I135" s="622"/>
      <c r="J135" s="623"/>
      <c r="K135" s="624"/>
      <c r="L135" s="619"/>
      <c r="M135" s="623"/>
      <c r="N135" s="623"/>
      <c r="O135" s="624"/>
      <c r="P135" s="619"/>
      <c r="Q135" s="623"/>
      <c r="R135" s="623"/>
      <c r="S135" s="624"/>
      <c r="T135" s="619"/>
      <c r="U135" s="623"/>
      <c r="V135" s="623"/>
      <c r="W135" s="624"/>
      <c r="X135" s="619"/>
      <c r="Y135" s="623"/>
      <c r="Z135" s="623"/>
      <c r="AA135" s="624"/>
      <c r="AB135" s="619"/>
      <c r="AC135" s="622"/>
      <c r="AD135" s="623"/>
      <c r="AE135" s="625"/>
    </row>
    <row r="136" spans="1:31" ht="11.25" customHeight="1" x14ac:dyDescent="0.3">
      <c r="A136" s="1153"/>
      <c r="B136" s="570"/>
      <c r="C136" s="1150"/>
      <c r="D136" s="619"/>
      <c r="E136" s="620"/>
      <c r="F136" s="620"/>
      <c r="G136" s="621"/>
      <c r="H136" s="619"/>
      <c r="I136" s="623"/>
      <c r="J136" s="623"/>
      <c r="K136" s="624"/>
      <c r="L136" s="619"/>
      <c r="M136" s="623"/>
      <c r="N136" s="623"/>
      <c r="O136" s="624"/>
      <c r="P136" s="619"/>
      <c r="Q136" s="623"/>
      <c r="R136" s="623"/>
      <c r="S136" s="624"/>
      <c r="T136" s="619"/>
      <c r="U136" s="623"/>
      <c r="V136" s="623"/>
      <c r="W136" s="624"/>
      <c r="X136" s="619"/>
      <c r="Y136" s="642"/>
      <c r="Z136" s="642"/>
      <c r="AA136" s="643"/>
      <c r="AB136" s="619"/>
      <c r="AC136" s="642"/>
      <c r="AD136" s="642"/>
      <c r="AE136" s="644"/>
    </row>
    <row r="137" spans="1:31" ht="11.25" customHeight="1" x14ac:dyDescent="0.3">
      <c r="A137" s="1153"/>
      <c r="B137" s="569" t="s">
        <v>249</v>
      </c>
      <c r="C137" s="1148" t="s">
        <v>0</v>
      </c>
      <c r="D137" s="605"/>
      <c r="E137" s="606"/>
      <c r="F137" s="606"/>
      <c r="G137" s="607"/>
      <c r="H137" s="605"/>
      <c r="I137" s="608"/>
      <c r="J137" s="609"/>
      <c r="K137" s="610"/>
      <c r="L137" s="605"/>
      <c r="M137" s="609"/>
      <c r="N137" s="609"/>
      <c r="O137" s="610"/>
      <c r="P137" s="605"/>
      <c r="Q137" s="609"/>
      <c r="R137" s="609"/>
      <c r="S137" s="610"/>
      <c r="T137" s="609"/>
      <c r="U137" s="609"/>
      <c r="V137" s="609"/>
      <c r="W137" s="610"/>
      <c r="X137" s="605"/>
      <c r="Y137" s="609"/>
      <c r="Z137" s="609"/>
      <c r="AA137" s="610"/>
      <c r="AB137" s="605"/>
      <c r="AC137" s="609"/>
      <c r="AD137" s="609"/>
      <c r="AE137" s="611"/>
    </row>
    <row r="138" spans="1:31" ht="11.25" customHeight="1" x14ac:dyDescent="0.3">
      <c r="A138" s="1153"/>
      <c r="B138" s="570"/>
      <c r="C138" s="1149"/>
      <c r="D138" s="612"/>
      <c r="E138" s="613"/>
      <c r="F138" s="613"/>
      <c r="G138" s="614"/>
      <c r="H138" s="612"/>
      <c r="I138" s="615"/>
      <c r="J138" s="615"/>
      <c r="K138" s="616"/>
      <c r="L138" s="612"/>
      <c r="M138" s="615"/>
      <c r="N138" s="615"/>
      <c r="O138" s="616"/>
      <c r="P138" s="612"/>
      <c r="Q138" s="615"/>
      <c r="R138" s="615"/>
      <c r="S138" s="616"/>
      <c r="T138" s="612"/>
      <c r="U138" s="615"/>
      <c r="V138" s="615"/>
      <c r="W138" s="616"/>
      <c r="X138" s="612"/>
      <c r="Y138" s="617"/>
      <c r="Z138" s="617"/>
      <c r="AA138" s="616"/>
      <c r="AB138" s="612"/>
      <c r="AC138" s="615"/>
      <c r="AD138" s="615"/>
      <c r="AE138" s="618"/>
    </row>
    <row r="139" spans="1:31" ht="11.25" customHeight="1" x14ac:dyDescent="0.3">
      <c r="A139" s="1153"/>
      <c r="B139" s="570"/>
      <c r="C139" s="1150" t="s">
        <v>1</v>
      </c>
      <c r="D139" s="619"/>
      <c r="E139" s="620"/>
      <c r="F139" s="620"/>
      <c r="G139" s="621"/>
      <c r="H139" s="619"/>
      <c r="I139" s="622"/>
      <c r="J139" s="623"/>
      <c r="K139" s="624"/>
      <c r="L139" s="623"/>
      <c r="M139" s="623"/>
      <c r="N139" s="623"/>
      <c r="O139" s="624"/>
      <c r="P139" s="619"/>
      <c r="Q139" s="622"/>
      <c r="R139" s="623"/>
      <c r="S139" s="624"/>
      <c r="T139" s="619"/>
      <c r="U139" s="623"/>
      <c r="V139" s="623"/>
      <c r="W139" s="624"/>
      <c r="X139" s="619"/>
      <c r="Y139" s="623"/>
      <c r="Z139" s="623"/>
      <c r="AA139" s="624"/>
      <c r="AB139" s="619"/>
      <c r="AC139" s="622"/>
      <c r="AD139" s="623"/>
      <c r="AE139" s="625"/>
    </row>
    <row r="140" spans="1:31" ht="11.25" customHeight="1" x14ac:dyDescent="0.3">
      <c r="A140" s="1153"/>
      <c r="B140" s="570"/>
      <c r="C140" s="1150"/>
      <c r="D140" s="619"/>
      <c r="E140" s="620"/>
      <c r="F140" s="620"/>
      <c r="G140" s="621"/>
      <c r="H140" s="619"/>
      <c r="I140" s="623"/>
      <c r="J140" s="623"/>
      <c r="K140" s="624"/>
      <c r="L140" s="619"/>
      <c r="M140" s="623"/>
      <c r="N140" s="623"/>
      <c r="O140" s="624"/>
      <c r="P140" s="619"/>
      <c r="Q140" s="622"/>
      <c r="R140" s="622"/>
      <c r="S140" s="624"/>
      <c r="T140" s="619"/>
      <c r="U140" s="623"/>
      <c r="V140" s="623"/>
      <c r="W140" s="624"/>
      <c r="X140" s="619"/>
      <c r="Y140" s="642"/>
      <c r="Z140" s="642"/>
      <c r="AA140" s="643"/>
      <c r="AB140" s="619"/>
      <c r="AC140" s="642"/>
      <c r="AD140" s="642"/>
      <c r="AE140" s="644"/>
    </row>
    <row r="141" spans="1:31" ht="11.25" customHeight="1" x14ac:dyDescent="0.3">
      <c r="A141" s="1153"/>
      <c r="B141" s="569" t="s">
        <v>252</v>
      </c>
      <c r="C141" s="1148" t="s">
        <v>0</v>
      </c>
      <c r="D141" s="605"/>
      <c r="E141" s="606"/>
      <c r="F141" s="606"/>
      <c r="G141" s="607"/>
      <c r="H141" s="605"/>
      <c r="I141" s="608"/>
      <c r="J141" s="609"/>
      <c r="K141" s="610"/>
      <c r="L141" s="605"/>
      <c r="M141" s="609"/>
      <c r="N141" s="609"/>
      <c r="O141" s="610"/>
      <c r="P141" s="633"/>
      <c r="Q141" s="634"/>
      <c r="R141" s="635"/>
      <c r="S141" s="610"/>
      <c r="T141" s="605"/>
      <c r="U141" s="609"/>
      <c r="V141" s="609"/>
      <c r="W141" s="610"/>
      <c r="X141" s="609"/>
      <c r="Y141" s="609"/>
      <c r="Z141" s="609"/>
      <c r="AA141" s="610"/>
      <c r="AB141" s="605"/>
      <c r="AC141" s="608"/>
      <c r="AD141" s="609"/>
      <c r="AE141" s="611"/>
    </row>
    <row r="142" spans="1:31" ht="11.25" customHeight="1" x14ac:dyDescent="0.3">
      <c r="A142" s="1153"/>
      <c r="B142" s="570"/>
      <c r="C142" s="1149"/>
      <c r="D142" s="612"/>
      <c r="E142" s="613"/>
      <c r="F142" s="613"/>
      <c r="G142" s="614"/>
      <c r="H142" s="612"/>
      <c r="I142" s="615"/>
      <c r="J142" s="615"/>
      <c r="K142" s="616"/>
      <c r="L142" s="612"/>
      <c r="M142" s="615"/>
      <c r="N142" s="615"/>
      <c r="O142" s="616"/>
      <c r="P142" s="636"/>
      <c r="Q142" s="637"/>
      <c r="R142" s="638"/>
      <c r="S142" s="616"/>
      <c r="T142" s="612"/>
      <c r="U142" s="615"/>
      <c r="V142" s="615"/>
      <c r="W142" s="616"/>
      <c r="X142" s="612"/>
      <c r="Y142" s="617"/>
      <c r="Z142" s="617"/>
      <c r="AA142" s="616"/>
      <c r="AB142" s="612"/>
      <c r="AC142" s="615"/>
      <c r="AD142" s="615"/>
      <c r="AE142" s="618"/>
    </row>
    <row r="143" spans="1:31" ht="11.25" customHeight="1" x14ac:dyDescent="0.3">
      <c r="A143" s="1153"/>
      <c r="B143" s="570"/>
      <c r="C143" s="1150" t="s">
        <v>1</v>
      </c>
      <c r="D143" s="619"/>
      <c r="E143" s="620"/>
      <c r="F143" s="620"/>
      <c r="G143" s="621"/>
      <c r="H143" s="619"/>
      <c r="I143" s="622"/>
      <c r="J143" s="623"/>
      <c r="K143" s="624"/>
      <c r="L143" s="619"/>
      <c r="M143" s="623"/>
      <c r="N143" s="623"/>
      <c r="O143" s="624"/>
      <c r="P143" s="619"/>
      <c r="Q143" s="622"/>
      <c r="R143" s="623"/>
      <c r="S143" s="624"/>
      <c r="T143" s="619"/>
      <c r="U143" s="623"/>
      <c r="V143" s="623"/>
      <c r="W143" s="624"/>
      <c r="X143" s="619"/>
      <c r="Y143" s="623"/>
      <c r="Z143" s="623"/>
      <c r="AA143" s="624"/>
      <c r="AB143" s="619"/>
      <c r="AC143" s="622"/>
      <c r="AD143" s="623"/>
      <c r="AE143" s="625"/>
    </row>
    <row r="144" spans="1:31" ht="11.25" customHeight="1" x14ac:dyDescent="0.3">
      <c r="A144" s="1153"/>
      <c r="B144" s="571"/>
      <c r="C144" s="1150"/>
      <c r="D144" s="626"/>
      <c r="E144" s="627"/>
      <c r="F144" s="628"/>
      <c r="G144" s="629"/>
      <c r="H144" s="626"/>
      <c r="I144" s="628"/>
      <c r="J144" s="628"/>
      <c r="K144" s="629"/>
      <c r="L144" s="626"/>
      <c r="M144" s="628"/>
      <c r="N144" s="628"/>
      <c r="O144" s="629"/>
      <c r="P144" s="626"/>
      <c r="Q144" s="627"/>
      <c r="R144" s="628"/>
      <c r="S144" s="629"/>
      <c r="T144" s="626"/>
      <c r="U144" s="628"/>
      <c r="V144" s="628"/>
      <c r="W144" s="629"/>
      <c r="X144" s="626"/>
      <c r="Y144" s="630"/>
      <c r="Z144" s="630"/>
      <c r="AA144" s="631"/>
      <c r="AB144" s="626"/>
      <c r="AC144" s="627"/>
      <c r="AD144" s="628"/>
      <c r="AE144" s="632"/>
    </row>
    <row r="145" spans="1:31" ht="11.25" customHeight="1" x14ac:dyDescent="0.3">
      <c r="A145" s="1153"/>
      <c r="B145" s="569" t="s">
        <v>255</v>
      </c>
      <c r="C145" s="1148" t="s">
        <v>0</v>
      </c>
      <c r="D145" s="605"/>
      <c r="E145" s="606"/>
      <c r="F145" s="606"/>
      <c r="G145" s="607"/>
      <c r="H145" s="605"/>
      <c r="I145" s="608"/>
      <c r="J145" s="609"/>
      <c r="K145" s="610"/>
      <c r="L145" s="605"/>
      <c r="M145" s="609"/>
      <c r="N145" s="609"/>
      <c r="O145" s="610"/>
      <c r="P145" s="633"/>
      <c r="Q145" s="634"/>
      <c r="R145" s="635"/>
      <c r="S145" s="610"/>
      <c r="T145" s="605"/>
      <c r="U145" s="609"/>
      <c r="V145" s="609"/>
      <c r="W145" s="610"/>
      <c r="X145" s="609"/>
      <c r="Y145" s="609"/>
      <c r="Z145" s="609"/>
      <c r="AA145" s="610"/>
      <c r="AB145" s="605"/>
      <c r="AC145" s="608"/>
      <c r="AD145" s="609"/>
      <c r="AE145" s="611"/>
    </row>
    <row r="146" spans="1:31" ht="11.25" customHeight="1" x14ac:dyDescent="0.3">
      <c r="A146" s="1153"/>
      <c r="B146" s="570"/>
      <c r="C146" s="1149"/>
      <c r="D146" s="612"/>
      <c r="E146" s="613"/>
      <c r="F146" s="613"/>
      <c r="G146" s="614"/>
      <c r="H146" s="612"/>
      <c r="I146" s="615"/>
      <c r="J146" s="615"/>
      <c r="K146" s="616"/>
      <c r="L146" s="612"/>
      <c r="M146" s="615"/>
      <c r="N146" s="615"/>
      <c r="O146" s="616"/>
      <c r="P146" s="636"/>
      <c r="Q146" s="637"/>
      <c r="R146" s="638"/>
      <c r="S146" s="616"/>
      <c r="T146" s="612"/>
      <c r="U146" s="615"/>
      <c r="V146" s="615"/>
      <c r="W146" s="616"/>
      <c r="X146" s="612"/>
      <c r="Y146" s="617"/>
      <c r="Z146" s="617"/>
      <c r="AA146" s="616"/>
      <c r="AB146" s="612"/>
      <c r="AC146" s="615"/>
      <c r="AD146" s="615"/>
      <c r="AE146" s="618"/>
    </row>
    <row r="147" spans="1:31" ht="11.25" customHeight="1" x14ac:dyDescent="0.3">
      <c r="A147" s="1153"/>
      <c r="B147" s="570"/>
      <c r="C147" s="1150" t="s">
        <v>1</v>
      </c>
      <c r="D147" s="619"/>
      <c r="E147" s="620"/>
      <c r="F147" s="620"/>
      <c r="G147" s="621"/>
      <c r="H147" s="619"/>
      <c r="I147" s="622"/>
      <c r="J147" s="623"/>
      <c r="K147" s="624"/>
      <c r="L147" s="619"/>
      <c r="M147" s="623"/>
      <c r="N147" s="623"/>
      <c r="O147" s="624"/>
      <c r="P147" s="619"/>
      <c r="Q147" s="622"/>
      <c r="R147" s="623"/>
      <c r="S147" s="624"/>
      <c r="T147" s="619"/>
      <c r="U147" s="623"/>
      <c r="V147" s="623"/>
      <c r="W147" s="624"/>
      <c r="X147" s="619"/>
      <c r="Y147" s="623"/>
      <c r="Z147" s="623"/>
      <c r="AA147" s="624"/>
      <c r="AB147" s="619"/>
      <c r="AC147" s="622"/>
      <c r="AD147" s="623"/>
      <c r="AE147" s="625"/>
    </row>
    <row r="148" spans="1:31" ht="11.25" customHeight="1" x14ac:dyDescent="0.3">
      <c r="A148" s="1153"/>
      <c r="B148" s="570"/>
      <c r="C148" s="1151"/>
      <c r="D148" s="626"/>
      <c r="E148" s="627"/>
      <c r="F148" s="628"/>
      <c r="G148" s="629"/>
      <c r="H148" s="626"/>
      <c r="I148" s="628"/>
      <c r="J148" s="628"/>
      <c r="K148" s="629"/>
      <c r="L148" s="626"/>
      <c r="M148" s="628"/>
      <c r="N148" s="628"/>
      <c r="O148" s="629"/>
      <c r="P148" s="626"/>
      <c r="Q148" s="627"/>
      <c r="R148" s="628"/>
      <c r="S148" s="629"/>
      <c r="T148" s="626"/>
      <c r="U148" s="628"/>
      <c r="V148" s="628"/>
      <c r="W148" s="629"/>
      <c r="X148" s="626"/>
      <c r="Y148" s="630"/>
      <c r="Z148" s="630"/>
      <c r="AA148" s="631"/>
      <c r="AB148" s="626"/>
      <c r="AC148" s="627"/>
      <c r="AD148" s="628"/>
      <c r="AE148" s="632"/>
    </row>
    <row r="149" spans="1:31" ht="11.25" customHeight="1" x14ac:dyDescent="0.3">
      <c r="A149" s="1153"/>
      <c r="B149" s="569" t="s">
        <v>497</v>
      </c>
      <c r="C149" s="1148" t="s">
        <v>0</v>
      </c>
      <c r="D149" s="605"/>
      <c r="E149" s="606"/>
      <c r="F149" s="606"/>
      <c r="G149" s="607"/>
      <c r="H149" s="605"/>
      <c r="I149" s="608"/>
      <c r="J149" s="609"/>
      <c r="K149" s="610"/>
      <c r="L149" s="609"/>
      <c r="M149" s="609"/>
      <c r="N149" s="609"/>
      <c r="O149" s="610"/>
      <c r="P149" s="605"/>
      <c r="Q149" s="608"/>
      <c r="R149" s="609"/>
      <c r="S149" s="610"/>
      <c r="T149" s="605"/>
      <c r="U149" s="609"/>
      <c r="V149" s="609"/>
      <c r="W149" s="610"/>
      <c r="X149" s="605"/>
      <c r="Y149" s="609"/>
      <c r="Z149" s="609"/>
      <c r="AA149" s="610"/>
      <c r="AB149" s="605"/>
      <c r="AC149" s="608"/>
      <c r="AD149" s="609"/>
      <c r="AE149" s="611"/>
    </row>
    <row r="150" spans="1:31" ht="11.25" customHeight="1" x14ac:dyDescent="0.3">
      <c r="A150" s="1153"/>
      <c r="B150" s="1015" t="s">
        <v>10055</v>
      </c>
      <c r="C150" s="1149"/>
      <c r="D150" s="612"/>
      <c r="E150" s="613"/>
      <c r="F150" s="613"/>
      <c r="G150" s="614"/>
      <c r="H150" s="612"/>
      <c r="I150" s="615"/>
      <c r="J150" s="615"/>
      <c r="K150" s="616"/>
      <c r="L150" s="612"/>
      <c r="M150" s="615"/>
      <c r="N150" s="615"/>
      <c r="O150" s="616"/>
      <c r="P150" s="612"/>
      <c r="Q150" s="617"/>
      <c r="R150" s="617"/>
      <c r="S150" s="616"/>
      <c r="T150" s="612"/>
      <c r="U150" s="617"/>
      <c r="V150" s="615"/>
      <c r="W150" s="616"/>
      <c r="X150" s="612"/>
      <c r="Y150" s="617"/>
      <c r="Z150" s="617"/>
      <c r="AA150" s="616"/>
      <c r="AB150" s="612"/>
      <c r="AC150" s="615"/>
      <c r="AD150" s="615"/>
      <c r="AE150" s="618"/>
    </row>
    <row r="151" spans="1:31" ht="11.25" customHeight="1" x14ac:dyDescent="0.3">
      <c r="A151" s="1153"/>
      <c r="B151" s="570"/>
      <c r="C151" s="1150" t="s">
        <v>1</v>
      </c>
      <c r="D151" s="619"/>
      <c r="E151" s="620"/>
      <c r="F151" s="620"/>
      <c r="G151" s="621"/>
      <c r="H151" s="619"/>
      <c r="I151" s="622"/>
      <c r="J151" s="623"/>
      <c r="K151" s="624"/>
      <c r="L151" s="619"/>
      <c r="M151" s="623"/>
      <c r="N151" s="623"/>
      <c r="O151" s="624"/>
      <c r="P151" s="639"/>
      <c r="Q151" s="640"/>
      <c r="R151" s="623"/>
      <c r="S151" s="624"/>
      <c r="T151" s="619"/>
      <c r="U151" s="623"/>
      <c r="V151" s="623"/>
      <c r="W151" s="624"/>
      <c r="X151" s="619"/>
      <c r="Y151" s="623"/>
      <c r="Z151" s="623"/>
      <c r="AA151" s="624"/>
      <c r="AB151" s="619"/>
      <c r="AC151" s="622"/>
      <c r="AD151" s="623"/>
      <c r="AE151" s="625"/>
    </row>
    <row r="152" spans="1:31" ht="11.25" customHeight="1" x14ac:dyDescent="0.3">
      <c r="A152" s="1153"/>
      <c r="B152" s="571"/>
      <c r="C152" s="1151"/>
      <c r="D152" s="619"/>
      <c r="E152" s="620"/>
      <c r="F152" s="620"/>
      <c r="G152" s="621"/>
      <c r="H152" s="619"/>
      <c r="I152" s="623"/>
      <c r="J152" s="623"/>
      <c r="K152" s="624"/>
      <c r="L152" s="619"/>
      <c r="M152" s="623"/>
      <c r="N152" s="623"/>
      <c r="O152" s="624"/>
      <c r="P152" s="639"/>
      <c r="Q152" s="640"/>
      <c r="R152" s="641"/>
      <c r="S152" s="624"/>
      <c r="T152" s="619"/>
      <c r="U152" s="622"/>
      <c r="V152" s="622"/>
      <c r="W152" s="624"/>
      <c r="X152" s="619"/>
      <c r="Y152" s="642"/>
      <c r="Z152" s="642"/>
      <c r="AA152" s="643"/>
      <c r="AB152" s="619"/>
      <c r="AC152" s="622"/>
      <c r="AD152" s="623"/>
      <c r="AE152" s="625"/>
    </row>
    <row r="153" spans="1:31" ht="11.25" customHeight="1" x14ac:dyDescent="0.3">
      <c r="A153" s="1153"/>
      <c r="B153" s="569" t="s">
        <v>499</v>
      </c>
      <c r="C153" s="1148" t="s">
        <v>0</v>
      </c>
      <c r="D153" s="605" t="s">
        <v>9887</v>
      </c>
      <c r="E153" s="606">
        <v>4</v>
      </c>
      <c r="F153" s="606" t="s">
        <v>6531</v>
      </c>
      <c r="G153" s="607" t="s">
        <v>5584</v>
      </c>
      <c r="H153" s="605"/>
      <c r="I153" s="608"/>
      <c r="J153" s="609"/>
      <c r="K153" s="610"/>
      <c r="L153" s="609"/>
      <c r="M153" s="609"/>
      <c r="N153" s="609"/>
      <c r="O153" s="610"/>
      <c r="P153" s="605"/>
      <c r="Q153" s="608"/>
      <c r="R153" s="609"/>
      <c r="S153" s="610"/>
      <c r="T153" s="605"/>
      <c r="U153" s="609"/>
      <c r="V153" s="609"/>
      <c r="W153" s="610"/>
      <c r="X153" s="605"/>
      <c r="Y153" s="609"/>
      <c r="Z153" s="609"/>
      <c r="AA153" s="610"/>
      <c r="AB153" s="605"/>
      <c r="AC153" s="608"/>
      <c r="AD153" s="609"/>
      <c r="AE153" s="611"/>
    </row>
    <row r="154" spans="1:31" ht="11.25" customHeight="1" x14ac:dyDescent="0.3">
      <c r="A154" s="1153"/>
      <c r="B154" s="570"/>
      <c r="C154" s="1149"/>
      <c r="D154" s="612"/>
      <c r="E154" s="613"/>
      <c r="F154" s="613"/>
      <c r="G154" s="614"/>
      <c r="H154" s="612"/>
      <c r="I154" s="615"/>
      <c r="J154" s="615"/>
      <c r="K154" s="616"/>
      <c r="L154" s="612"/>
      <c r="M154" s="615"/>
      <c r="N154" s="615"/>
      <c r="O154" s="616"/>
      <c r="P154" s="612"/>
      <c r="Q154" s="617"/>
      <c r="R154" s="617"/>
      <c r="S154" s="616"/>
      <c r="T154" s="612"/>
      <c r="U154" s="617"/>
      <c r="V154" s="615"/>
      <c r="W154" s="616"/>
      <c r="X154" s="612"/>
      <c r="Y154" s="617"/>
      <c r="Z154" s="617"/>
      <c r="AA154" s="616"/>
      <c r="AB154" s="612"/>
      <c r="AC154" s="615"/>
      <c r="AD154" s="615"/>
      <c r="AE154" s="618"/>
    </row>
    <row r="155" spans="1:31" ht="11.25" customHeight="1" x14ac:dyDescent="0.3">
      <c r="A155" s="1153"/>
      <c r="B155" s="570"/>
      <c r="C155" s="1150" t="s">
        <v>1</v>
      </c>
      <c r="D155" s="619"/>
      <c r="E155" s="620"/>
      <c r="F155" s="620"/>
      <c r="G155" s="621"/>
      <c r="H155" s="619"/>
      <c r="I155" s="622"/>
      <c r="J155" s="623"/>
      <c r="K155" s="624"/>
      <c r="L155" s="619"/>
      <c r="M155" s="623"/>
      <c r="N155" s="623"/>
      <c r="O155" s="624"/>
      <c r="P155" s="639"/>
      <c r="Q155" s="640"/>
      <c r="R155" s="623"/>
      <c r="S155" s="624"/>
      <c r="T155" s="619"/>
      <c r="U155" s="623"/>
      <c r="V155" s="623"/>
      <c r="W155" s="624"/>
      <c r="X155" s="619"/>
      <c r="Y155" s="623"/>
      <c r="Z155" s="623"/>
      <c r="AA155" s="624"/>
      <c r="AB155" s="619"/>
      <c r="AC155" s="622"/>
      <c r="AD155" s="623"/>
      <c r="AE155" s="625"/>
    </row>
    <row r="156" spans="1:31" ht="11.25" customHeight="1" x14ac:dyDescent="0.3">
      <c r="A156" s="1153"/>
      <c r="B156" s="571"/>
      <c r="C156" s="1151"/>
      <c r="D156" s="619"/>
      <c r="E156" s="620"/>
      <c r="F156" s="620"/>
      <c r="G156" s="621"/>
      <c r="H156" s="619"/>
      <c r="I156" s="623"/>
      <c r="J156" s="623"/>
      <c r="K156" s="624"/>
      <c r="L156" s="619"/>
      <c r="M156" s="623"/>
      <c r="N156" s="623"/>
      <c r="O156" s="624"/>
      <c r="P156" s="639"/>
      <c r="Q156" s="640"/>
      <c r="R156" s="641"/>
      <c r="S156" s="624"/>
      <c r="T156" s="619"/>
      <c r="U156" s="622"/>
      <c r="V156" s="622"/>
      <c r="W156" s="624"/>
      <c r="X156" s="619"/>
      <c r="Y156" s="642"/>
      <c r="Z156" s="642"/>
      <c r="AA156" s="643"/>
      <c r="AB156" s="619"/>
      <c r="AC156" s="622"/>
      <c r="AD156" s="623"/>
      <c r="AE156" s="625"/>
    </row>
    <row r="157" spans="1:31" ht="11.25" customHeight="1" x14ac:dyDescent="0.3">
      <c r="A157" s="1153"/>
      <c r="B157" s="569" t="s">
        <v>501</v>
      </c>
      <c r="C157" s="1148" t="s">
        <v>0</v>
      </c>
      <c r="D157" s="605"/>
      <c r="E157" s="606"/>
      <c r="F157" s="606"/>
      <c r="G157" s="607"/>
      <c r="H157" s="605"/>
      <c r="I157" s="608"/>
      <c r="J157" s="609"/>
      <c r="K157" s="610"/>
      <c r="L157" s="609"/>
      <c r="M157" s="609"/>
      <c r="N157" s="609"/>
      <c r="O157" s="610"/>
      <c r="P157" s="605"/>
      <c r="Q157" s="608"/>
      <c r="R157" s="609"/>
      <c r="S157" s="610"/>
      <c r="T157" s="605"/>
      <c r="U157" s="609"/>
      <c r="V157" s="609"/>
      <c r="W157" s="610"/>
      <c r="X157" s="605"/>
      <c r="Y157" s="609"/>
      <c r="Z157" s="609"/>
      <c r="AA157" s="610"/>
      <c r="AB157" s="605"/>
      <c r="AC157" s="608"/>
      <c r="AD157" s="609"/>
      <c r="AE157" s="611"/>
    </row>
    <row r="158" spans="1:31" ht="11.25" customHeight="1" x14ac:dyDescent="0.3">
      <c r="A158" s="1153"/>
      <c r="B158" s="570"/>
      <c r="C158" s="1149"/>
      <c r="D158" s="612"/>
      <c r="E158" s="613"/>
      <c r="F158" s="613"/>
      <c r="G158" s="614"/>
      <c r="H158" s="612"/>
      <c r="I158" s="615"/>
      <c r="J158" s="615"/>
      <c r="K158" s="616"/>
      <c r="L158" s="612"/>
      <c r="M158" s="615"/>
      <c r="N158" s="615"/>
      <c r="O158" s="616"/>
      <c r="P158" s="612"/>
      <c r="Q158" s="617"/>
      <c r="R158" s="617"/>
      <c r="S158" s="616"/>
      <c r="T158" s="612"/>
      <c r="U158" s="617"/>
      <c r="V158" s="615"/>
      <c r="W158" s="616"/>
      <c r="X158" s="612"/>
      <c r="Y158" s="617"/>
      <c r="Z158" s="617"/>
      <c r="AA158" s="616"/>
      <c r="AB158" s="612"/>
      <c r="AC158" s="615"/>
      <c r="AD158" s="615"/>
      <c r="AE158" s="618"/>
    </row>
    <row r="159" spans="1:31" ht="11.25" customHeight="1" x14ac:dyDescent="0.3">
      <c r="A159" s="1153"/>
      <c r="B159" s="570"/>
      <c r="C159" s="1150" t="s">
        <v>1</v>
      </c>
      <c r="D159" s="619"/>
      <c r="E159" s="620"/>
      <c r="F159" s="620"/>
      <c r="G159" s="621"/>
      <c r="H159" s="619"/>
      <c r="I159" s="622"/>
      <c r="J159" s="623"/>
      <c r="K159" s="624"/>
      <c r="L159" s="619"/>
      <c r="M159" s="623"/>
      <c r="N159" s="623"/>
      <c r="O159" s="624"/>
      <c r="P159" s="639"/>
      <c r="Q159" s="640"/>
      <c r="R159" s="623"/>
      <c r="S159" s="624"/>
      <c r="T159" s="619"/>
      <c r="U159" s="623"/>
      <c r="V159" s="623"/>
      <c r="W159" s="624"/>
      <c r="X159" s="619"/>
      <c r="Y159" s="623"/>
      <c r="Z159" s="623"/>
      <c r="AA159" s="624"/>
      <c r="AB159" s="619"/>
      <c r="AC159" s="622"/>
      <c r="AD159" s="623"/>
      <c r="AE159" s="625"/>
    </row>
    <row r="160" spans="1:31" ht="11.25" customHeight="1" x14ac:dyDescent="0.3">
      <c r="A160" s="1153"/>
      <c r="B160" s="571"/>
      <c r="C160" s="1151"/>
      <c r="D160" s="619"/>
      <c r="E160" s="620"/>
      <c r="F160" s="620"/>
      <c r="G160" s="621"/>
      <c r="H160" s="619"/>
      <c r="I160" s="623"/>
      <c r="J160" s="623"/>
      <c r="K160" s="624"/>
      <c r="L160" s="619"/>
      <c r="M160" s="623"/>
      <c r="N160" s="623"/>
      <c r="O160" s="624"/>
      <c r="P160" s="639"/>
      <c r="Q160" s="640"/>
      <c r="R160" s="641"/>
      <c r="S160" s="624"/>
      <c r="T160" s="619"/>
      <c r="U160" s="622"/>
      <c r="V160" s="622"/>
      <c r="W160" s="624"/>
      <c r="X160" s="619"/>
      <c r="Y160" s="642"/>
      <c r="Z160" s="642"/>
      <c r="AA160" s="643"/>
      <c r="AB160" s="619"/>
      <c r="AC160" s="622"/>
      <c r="AD160" s="623"/>
      <c r="AE160" s="625"/>
    </row>
    <row r="161" spans="1:31" ht="11.25" customHeight="1" x14ac:dyDescent="0.3">
      <c r="A161" s="1153"/>
      <c r="B161" s="569" t="s">
        <v>503</v>
      </c>
      <c r="C161" s="1148" t="s">
        <v>0</v>
      </c>
      <c r="D161" s="605"/>
      <c r="E161" s="606"/>
      <c r="F161" s="606"/>
      <c r="G161" s="607"/>
      <c r="H161" s="605" t="s">
        <v>8322</v>
      </c>
      <c r="I161" s="608">
        <v>4</v>
      </c>
      <c r="J161" s="609" t="s">
        <v>7237</v>
      </c>
      <c r="K161" s="610" t="s">
        <v>5587</v>
      </c>
      <c r="L161" s="609"/>
      <c r="M161" s="609"/>
      <c r="N161" s="609"/>
      <c r="O161" s="610"/>
      <c r="P161" s="605" t="s">
        <v>8322</v>
      </c>
      <c r="Q161" s="608">
        <v>4</v>
      </c>
      <c r="R161" s="609" t="s">
        <v>7237</v>
      </c>
      <c r="S161" s="610" t="s">
        <v>5587</v>
      </c>
      <c r="T161" s="605" t="s">
        <v>8322</v>
      </c>
      <c r="U161" s="609">
        <v>4</v>
      </c>
      <c r="V161" s="609" t="s">
        <v>7237</v>
      </c>
      <c r="W161" s="610" t="s">
        <v>5587</v>
      </c>
      <c r="X161" s="605" t="s">
        <v>8322</v>
      </c>
      <c r="Y161" s="609">
        <v>4</v>
      </c>
      <c r="Z161" s="609" t="s">
        <v>7237</v>
      </c>
      <c r="AA161" s="610" t="s">
        <v>5587</v>
      </c>
      <c r="AB161" s="605"/>
      <c r="AC161" s="608"/>
      <c r="AD161" s="609"/>
      <c r="AE161" s="611"/>
    </row>
    <row r="162" spans="1:31" ht="11.25" customHeight="1" x14ac:dyDescent="0.3">
      <c r="A162" s="1153"/>
      <c r="B162" s="570"/>
      <c r="C162" s="1149"/>
      <c r="D162" s="612"/>
      <c r="E162" s="613"/>
      <c r="F162" s="613"/>
      <c r="G162" s="614"/>
      <c r="H162" s="612"/>
      <c r="I162" s="615"/>
      <c r="J162" s="615"/>
      <c r="K162" s="616"/>
      <c r="L162" s="612"/>
      <c r="M162" s="615"/>
      <c r="N162" s="615"/>
      <c r="O162" s="616"/>
      <c r="P162" s="612"/>
      <c r="Q162" s="617"/>
      <c r="R162" s="617"/>
      <c r="S162" s="616"/>
      <c r="T162" s="612"/>
      <c r="U162" s="617"/>
      <c r="V162" s="615"/>
      <c r="W162" s="616"/>
      <c r="X162" s="612"/>
      <c r="Y162" s="617"/>
      <c r="Z162" s="617"/>
      <c r="AA162" s="616"/>
      <c r="AB162" s="612"/>
      <c r="AC162" s="615"/>
      <c r="AD162" s="615"/>
      <c r="AE162" s="618"/>
    </row>
    <row r="163" spans="1:31" ht="11.25" customHeight="1" x14ac:dyDescent="0.3">
      <c r="A163" s="1153"/>
      <c r="B163" s="570"/>
      <c r="C163" s="1150" t="s">
        <v>1</v>
      </c>
      <c r="D163" s="619" t="s">
        <v>8322</v>
      </c>
      <c r="E163" s="620">
        <v>4</v>
      </c>
      <c r="F163" s="620" t="s">
        <v>7237</v>
      </c>
      <c r="G163" s="621" t="s">
        <v>5587</v>
      </c>
      <c r="H163" s="619" t="s">
        <v>8300</v>
      </c>
      <c r="I163" s="622">
        <v>4</v>
      </c>
      <c r="J163" s="623" t="s">
        <v>6555</v>
      </c>
      <c r="K163" s="624" t="s">
        <v>5587</v>
      </c>
      <c r="L163" s="619" t="s">
        <v>8300</v>
      </c>
      <c r="M163" s="623">
        <v>4</v>
      </c>
      <c r="N163" s="623" t="s">
        <v>6555</v>
      </c>
      <c r="O163" s="624" t="s">
        <v>5587</v>
      </c>
      <c r="P163" s="639" t="s">
        <v>8300</v>
      </c>
      <c r="Q163" s="640">
        <v>4</v>
      </c>
      <c r="R163" s="623" t="s">
        <v>6555</v>
      </c>
      <c r="S163" s="624" t="s">
        <v>5587</v>
      </c>
      <c r="T163" s="619" t="s">
        <v>8300</v>
      </c>
      <c r="U163" s="623">
        <v>4</v>
      </c>
      <c r="V163" s="623" t="s">
        <v>6555</v>
      </c>
      <c r="W163" s="624" t="s">
        <v>5587</v>
      </c>
      <c r="X163" s="619" t="s">
        <v>8300</v>
      </c>
      <c r="Y163" s="623">
        <v>4</v>
      </c>
      <c r="Z163" s="623" t="s">
        <v>6555</v>
      </c>
      <c r="AA163" s="624" t="s">
        <v>5587</v>
      </c>
      <c r="AB163" s="619"/>
      <c r="AC163" s="622"/>
      <c r="AD163" s="623"/>
      <c r="AE163" s="625"/>
    </row>
    <row r="164" spans="1:31" ht="11.25" customHeight="1" x14ac:dyDescent="0.3">
      <c r="A164" s="1154"/>
      <c r="B164" s="571"/>
      <c r="C164" s="1151"/>
      <c r="D164" s="619"/>
      <c r="E164" s="620"/>
      <c r="F164" s="620"/>
      <c r="G164" s="621"/>
      <c r="H164" s="619"/>
      <c r="I164" s="623"/>
      <c r="J164" s="623"/>
      <c r="K164" s="624"/>
      <c r="L164" s="619"/>
      <c r="M164" s="623"/>
      <c r="N164" s="623"/>
      <c r="O164" s="624"/>
      <c r="P164" s="639"/>
      <c r="Q164" s="640"/>
      <c r="R164" s="641"/>
      <c r="S164" s="624"/>
      <c r="T164" s="619"/>
      <c r="U164" s="622"/>
      <c r="V164" s="622"/>
      <c r="W164" s="624"/>
      <c r="X164" s="619"/>
      <c r="Y164" s="642"/>
      <c r="Z164" s="642"/>
      <c r="AA164" s="643"/>
      <c r="AB164" s="619"/>
      <c r="AC164" s="622"/>
      <c r="AD164" s="623"/>
      <c r="AE164" s="625"/>
    </row>
    <row r="165" spans="1:31" ht="11.25" customHeight="1" x14ac:dyDescent="0.3">
      <c r="A165" s="1155" t="s">
        <v>8352</v>
      </c>
      <c r="B165" s="569">
        <v>104</v>
      </c>
      <c r="C165" s="1148" t="s">
        <v>0</v>
      </c>
      <c r="D165" s="605"/>
      <c r="E165" s="606"/>
      <c r="F165" s="606"/>
      <c r="G165" s="607"/>
      <c r="H165" s="605"/>
      <c r="I165" s="608"/>
      <c r="J165" s="609"/>
      <c r="K165" s="610"/>
      <c r="L165" s="605"/>
      <c r="M165" s="609"/>
      <c r="N165" s="609"/>
      <c r="O165" s="610"/>
      <c r="P165" s="633"/>
      <c r="Q165" s="634"/>
      <c r="R165" s="635"/>
      <c r="S165" s="610"/>
      <c r="T165" s="605"/>
      <c r="U165" s="609"/>
      <c r="V165" s="609"/>
      <c r="W165" s="610"/>
      <c r="X165" s="609"/>
      <c r="Y165" s="609"/>
      <c r="Z165" s="609"/>
      <c r="AA165" s="610"/>
      <c r="AB165" s="605"/>
      <c r="AC165" s="608"/>
      <c r="AD165" s="609"/>
      <c r="AE165" s="611"/>
    </row>
    <row r="166" spans="1:31" ht="11.25" customHeight="1" x14ac:dyDescent="0.3">
      <c r="A166" s="1156"/>
      <c r="B166" s="1015" t="s">
        <v>10056</v>
      </c>
      <c r="C166" s="1149"/>
      <c r="D166" s="612"/>
      <c r="E166" s="613"/>
      <c r="F166" s="613"/>
      <c r="G166" s="614"/>
      <c r="H166" s="612"/>
      <c r="I166" s="615"/>
      <c r="J166" s="615"/>
      <c r="K166" s="616"/>
      <c r="L166" s="612"/>
      <c r="M166" s="615"/>
      <c r="N166" s="615"/>
      <c r="O166" s="616"/>
      <c r="P166" s="636"/>
      <c r="Q166" s="637"/>
      <c r="R166" s="638"/>
      <c r="S166" s="616"/>
      <c r="T166" s="612"/>
      <c r="U166" s="615"/>
      <c r="V166" s="615"/>
      <c r="W166" s="616"/>
      <c r="X166" s="612"/>
      <c r="Y166" s="617"/>
      <c r="Z166" s="617"/>
      <c r="AA166" s="616"/>
      <c r="AB166" s="612"/>
      <c r="AC166" s="615"/>
      <c r="AD166" s="615"/>
      <c r="AE166" s="618"/>
    </row>
    <row r="167" spans="1:31" ht="11.25" customHeight="1" x14ac:dyDescent="0.3">
      <c r="A167" s="1156"/>
      <c r="B167" s="570"/>
      <c r="C167" s="1150" t="s">
        <v>1</v>
      </c>
      <c r="D167" s="619"/>
      <c r="E167" s="620"/>
      <c r="F167" s="620"/>
      <c r="G167" s="621"/>
      <c r="H167" s="619"/>
      <c r="I167" s="622"/>
      <c r="J167" s="623"/>
      <c r="K167" s="624"/>
      <c r="L167" s="619"/>
      <c r="M167" s="623"/>
      <c r="N167" s="623"/>
      <c r="O167" s="624"/>
      <c r="P167" s="619"/>
      <c r="Q167" s="622"/>
      <c r="R167" s="623"/>
      <c r="S167" s="624"/>
      <c r="T167" s="619"/>
      <c r="U167" s="623"/>
      <c r="V167" s="623"/>
      <c r="W167" s="624"/>
      <c r="X167" s="619"/>
      <c r="Y167" s="623"/>
      <c r="Z167" s="623"/>
      <c r="AA167" s="624"/>
      <c r="AB167" s="619"/>
      <c r="AC167" s="622"/>
      <c r="AD167" s="623"/>
      <c r="AE167" s="625"/>
    </row>
    <row r="168" spans="1:31" ht="11.25" customHeight="1" x14ac:dyDescent="0.3">
      <c r="A168" s="1156"/>
      <c r="B168" s="570"/>
      <c r="C168" s="1150"/>
      <c r="D168" s="626"/>
      <c r="E168" s="627"/>
      <c r="F168" s="628"/>
      <c r="G168" s="629"/>
      <c r="H168" s="626"/>
      <c r="I168" s="628"/>
      <c r="J168" s="628"/>
      <c r="K168" s="629"/>
      <c r="L168" s="626"/>
      <c r="M168" s="628"/>
      <c r="N168" s="628"/>
      <c r="O168" s="629"/>
      <c r="P168" s="626"/>
      <c r="Q168" s="627"/>
      <c r="R168" s="628"/>
      <c r="S168" s="629"/>
      <c r="T168" s="626"/>
      <c r="U168" s="628"/>
      <c r="V168" s="628"/>
      <c r="W168" s="629"/>
      <c r="X168" s="626"/>
      <c r="Y168" s="630"/>
      <c r="Z168" s="630"/>
      <c r="AA168" s="631"/>
      <c r="AB168" s="626"/>
      <c r="AC168" s="627"/>
      <c r="AD168" s="628"/>
      <c r="AE168" s="632"/>
    </row>
    <row r="169" spans="1:31" ht="11.25" customHeight="1" x14ac:dyDescent="0.3">
      <c r="A169" s="1156"/>
      <c r="B169" s="569">
        <v>105</v>
      </c>
      <c r="C169" s="1148" t="s">
        <v>0</v>
      </c>
      <c r="D169" s="605"/>
      <c r="E169" s="606"/>
      <c r="F169" s="606"/>
      <c r="G169" s="607"/>
      <c r="H169" s="605"/>
      <c r="I169" s="608"/>
      <c r="J169" s="609"/>
      <c r="K169" s="610"/>
      <c r="L169" s="605"/>
      <c r="M169" s="609"/>
      <c r="N169" s="609"/>
      <c r="O169" s="610"/>
      <c r="P169" s="633"/>
      <c r="Q169" s="634"/>
      <c r="R169" s="635"/>
      <c r="S169" s="610"/>
      <c r="T169" s="605"/>
      <c r="U169" s="609"/>
      <c r="V169" s="609"/>
      <c r="W169" s="610"/>
      <c r="X169" s="609"/>
      <c r="Y169" s="609"/>
      <c r="Z169" s="609"/>
      <c r="AA169" s="610"/>
      <c r="AB169" s="605"/>
      <c r="AC169" s="608"/>
      <c r="AD169" s="609"/>
      <c r="AE169" s="611"/>
    </row>
    <row r="170" spans="1:31" ht="11.25" customHeight="1" x14ac:dyDescent="0.3">
      <c r="A170" s="1156"/>
      <c r="B170" s="1015" t="s">
        <v>10057</v>
      </c>
      <c r="C170" s="1149"/>
      <c r="D170" s="612"/>
      <c r="E170" s="613"/>
      <c r="F170" s="613"/>
      <c r="G170" s="614"/>
      <c r="H170" s="612"/>
      <c r="I170" s="615"/>
      <c r="J170" s="615"/>
      <c r="K170" s="616"/>
      <c r="L170" s="612"/>
      <c r="M170" s="615"/>
      <c r="N170" s="615"/>
      <c r="O170" s="616"/>
      <c r="P170" s="636"/>
      <c r="Q170" s="637"/>
      <c r="R170" s="638"/>
      <c r="S170" s="616"/>
      <c r="T170" s="612"/>
      <c r="U170" s="615"/>
      <c r="V170" s="615"/>
      <c r="W170" s="616"/>
      <c r="X170" s="612"/>
      <c r="Y170" s="617"/>
      <c r="Z170" s="617"/>
      <c r="AA170" s="616"/>
      <c r="AB170" s="612"/>
      <c r="AC170" s="615"/>
      <c r="AD170" s="615"/>
      <c r="AE170" s="618"/>
    </row>
    <row r="171" spans="1:31" ht="11.25" customHeight="1" x14ac:dyDescent="0.3">
      <c r="A171" s="1156"/>
      <c r="B171" s="570"/>
      <c r="C171" s="1150" t="s">
        <v>1</v>
      </c>
      <c r="D171" s="619"/>
      <c r="E171" s="620"/>
      <c r="F171" s="620"/>
      <c r="G171" s="621"/>
      <c r="H171" s="619"/>
      <c r="I171" s="622"/>
      <c r="J171" s="623"/>
      <c r="K171" s="624"/>
      <c r="L171" s="619"/>
      <c r="M171" s="623"/>
      <c r="N171" s="623"/>
      <c r="O171" s="624"/>
      <c r="P171" s="619"/>
      <c r="Q171" s="622"/>
      <c r="R171" s="623"/>
      <c r="S171" s="624"/>
      <c r="T171" s="619"/>
      <c r="U171" s="623"/>
      <c r="V171" s="623"/>
      <c r="W171" s="624"/>
      <c r="X171" s="619"/>
      <c r="Y171" s="623"/>
      <c r="Z171" s="623"/>
      <c r="AA171" s="624"/>
      <c r="AB171" s="619"/>
      <c r="AC171" s="622"/>
      <c r="AD171" s="623"/>
      <c r="AE171" s="625"/>
    </row>
    <row r="172" spans="1:31" ht="11.25" customHeight="1" x14ac:dyDescent="0.3">
      <c r="A172" s="1156"/>
      <c r="B172" s="570"/>
      <c r="C172" s="1150"/>
      <c r="D172" s="626"/>
      <c r="E172" s="627"/>
      <c r="F172" s="628"/>
      <c r="G172" s="629"/>
      <c r="H172" s="626"/>
      <c r="I172" s="628"/>
      <c r="J172" s="628"/>
      <c r="K172" s="629"/>
      <c r="L172" s="626"/>
      <c r="M172" s="628"/>
      <c r="N172" s="628"/>
      <c r="O172" s="629"/>
      <c r="P172" s="626"/>
      <c r="Q172" s="627"/>
      <c r="R172" s="628"/>
      <c r="S172" s="629"/>
      <c r="T172" s="626"/>
      <c r="U172" s="628"/>
      <c r="V172" s="628"/>
      <c r="W172" s="629"/>
      <c r="X172" s="626"/>
      <c r="Y172" s="630"/>
      <c r="Z172" s="630"/>
      <c r="AA172" s="631"/>
      <c r="AB172" s="626"/>
      <c r="AC172" s="627"/>
      <c r="AD172" s="628"/>
      <c r="AE172" s="632"/>
    </row>
    <row r="173" spans="1:31" ht="11.25" customHeight="1" x14ac:dyDescent="0.3">
      <c r="A173" s="1156"/>
      <c r="B173" s="569">
        <v>106</v>
      </c>
      <c r="C173" s="1148" t="s">
        <v>0</v>
      </c>
      <c r="D173" s="605"/>
      <c r="E173" s="606"/>
      <c r="F173" s="606"/>
      <c r="G173" s="607"/>
      <c r="H173" s="605"/>
      <c r="I173" s="608"/>
      <c r="J173" s="609"/>
      <c r="K173" s="610"/>
      <c r="L173" s="609"/>
      <c r="M173" s="609"/>
      <c r="N173" s="609"/>
      <c r="O173" s="610"/>
      <c r="P173" s="605"/>
      <c r="Q173" s="608"/>
      <c r="R173" s="609"/>
      <c r="S173" s="610"/>
      <c r="T173" s="605"/>
      <c r="U173" s="609"/>
      <c r="V173" s="609"/>
      <c r="W173" s="610"/>
      <c r="X173" s="605"/>
      <c r="Y173" s="609"/>
      <c r="Z173" s="609"/>
      <c r="AA173" s="610"/>
      <c r="AB173" s="605"/>
      <c r="AC173" s="608"/>
      <c r="AD173" s="609"/>
      <c r="AE173" s="611"/>
    </row>
    <row r="174" spans="1:31" ht="11.25" customHeight="1" x14ac:dyDescent="0.3">
      <c r="A174" s="1156"/>
      <c r="B174" s="1015" t="s">
        <v>10058</v>
      </c>
      <c r="C174" s="1149"/>
      <c r="D174" s="612"/>
      <c r="E174" s="613"/>
      <c r="F174" s="613"/>
      <c r="G174" s="614"/>
      <c r="H174" s="612"/>
      <c r="I174" s="615"/>
      <c r="J174" s="615"/>
      <c r="K174" s="616"/>
      <c r="L174" s="612"/>
      <c r="M174" s="615"/>
      <c r="N174" s="615"/>
      <c r="O174" s="616"/>
      <c r="P174" s="612"/>
      <c r="Q174" s="617"/>
      <c r="R174" s="617"/>
      <c r="S174" s="616"/>
      <c r="T174" s="612"/>
      <c r="U174" s="617"/>
      <c r="V174" s="615"/>
      <c r="W174" s="616"/>
      <c r="X174" s="612"/>
      <c r="Y174" s="617"/>
      <c r="Z174" s="617"/>
      <c r="AA174" s="616"/>
      <c r="AB174" s="612"/>
      <c r="AC174" s="615"/>
      <c r="AD174" s="615"/>
      <c r="AE174" s="618"/>
    </row>
    <row r="175" spans="1:31" ht="11.25" customHeight="1" x14ac:dyDescent="0.3">
      <c r="A175" s="1156"/>
      <c r="B175" s="570"/>
      <c r="C175" s="1150" t="s">
        <v>1</v>
      </c>
      <c r="D175" s="619"/>
      <c r="E175" s="620"/>
      <c r="F175" s="620"/>
      <c r="G175" s="621"/>
      <c r="H175" s="619"/>
      <c r="I175" s="622"/>
      <c r="J175" s="623"/>
      <c r="K175" s="624"/>
      <c r="L175" s="619"/>
      <c r="M175" s="623"/>
      <c r="N175" s="623"/>
      <c r="O175" s="624"/>
      <c r="P175" s="639"/>
      <c r="Q175" s="640"/>
      <c r="R175" s="623"/>
      <c r="S175" s="624"/>
      <c r="T175" s="619"/>
      <c r="U175" s="623"/>
      <c r="V175" s="623"/>
      <c r="W175" s="624"/>
      <c r="X175" s="619"/>
      <c r="Y175" s="623"/>
      <c r="Z175" s="623"/>
      <c r="AA175" s="624"/>
      <c r="AB175" s="619"/>
      <c r="AC175" s="622"/>
      <c r="AD175" s="623"/>
      <c r="AE175" s="625"/>
    </row>
    <row r="176" spans="1:31" ht="11.25" customHeight="1" x14ac:dyDescent="0.3">
      <c r="A176" s="1156"/>
      <c r="B176" s="570"/>
      <c r="C176" s="1150"/>
      <c r="D176" s="619"/>
      <c r="E176" s="620"/>
      <c r="F176" s="620"/>
      <c r="G176" s="621"/>
      <c r="H176" s="619"/>
      <c r="I176" s="623"/>
      <c r="J176" s="623"/>
      <c r="K176" s="624"/>
      <c r="L176" s="619"/>
      <c r="M176" s="623"/>
      <c r="N176" s="623"/>
      <c r="O176" s="624"/>
      <c r="P176" s="639"/>
      <c r="Q176" s="640"/>
      <c r="R176" s="641"/>
      <c r="S176" s="624"/>
      <c r="T176" s="619"/>
      <c r="U176" s="622"/>
      <c r="V176" s="622"/>
      <c r="W176" s="624"/>
      <c r="X176" s="619"/>
      <c r="Y176" s="642"/>
      <c r="Z176" s="642"/>
      <c r="AA176" s="643"/>
      <c r="AB176" s="619"/>
      <c r="AC176" s="622"/>
      <c r="AD176" s="623"/>
      <c r="AE176" s="625"/>
    </row>
    <row r="177" spans="1:31" ht="11.25" customHeight="1" x14ac:dyDescent="0.3">
      <c r="A177" s="1156"/>
      <c r="B177" s="569">
        <v>107</v>
      </c>
      <c r="C177" s="1148" t="s">
        <v>0</v>
      </c>
      <c r="D177" s="605"/>
      <c r="E177" s="606"/>
      <c r="F177" s="606"/>
      <c r="G177" s="607"/>
      <c r="H177" s="605"/>
      <c r="I177" s="608"/>
      <c r="J177" s="609"/>
      <c r="K177" s="610"/>
      <c r="L177" s="605"/>
      <c r="M177" s="609"/>
      <c r="N177" s="609"/>
      <c r="O177" s="610"/>
      <c r="P177" s="633"/>
      <c r="Q177" s="634"/>
      <c r="R177" s="635"/>
      <c r="S177" s="610"/>
      <c r="T177" s="605"/>
      <c r="U177" s="609"/>
      <c r="V177" s="609"/>
      <c r="W177" s="610"/>
      <c r="X177" s="609"/>
      <c r="Y177" s="609"/>
      <c r="Z177" s="609"/>
      <c r="AA177" s="610"/>
      <c r="AB177" s="605"/>
      <c r="AC177" s="608"/>
      <c r="AD177" s="609"/>
      <c r="AE177" s="611"/>
    </row>
    <row r="178" spans="1:31" ht="11.25" customHeight="1" x14ac:dyDescent="0.3">
      <c r="A178" s="1156"/>
      <c r="B178" s="1015" t="s">
        <v>10059</v>
      </c>
      <c r="C178" s="1149"/>
      <c r="D178" s="612"/>
      <c r="E178" s="613"/>
      <c r="F178" s="613"/>
      <c r="G178" s="614"/>
      <c r="H178" s="612"/>
      <c r="I178" s="615"/>
      <c r="J178" s="615"/>
      <c r="K178" s="616"/>
      <c r="L178" s="612"/>
      <c r="M178" s="615"/>
      <c r="N178" s="615"/>
      <c r="O178" s="616"/>
      <c r="P178" s="636"/>
      <c r="Q178" s="637"/>
      <c r="R178" s="638"/>
      <c r="S178" s="616"/>
      <c r="T178" s="612"/>
      <c r="U178" s="615"/>
      <c r="V178" s="615"/>
      <c r="W178" s="616"/>
      <c r="X178" s="612"/>
      <c r="Y178" s="617"/>
      <c r="Z178" s="617"/>
      <c r="AA178" s="616"/>
      <c r="AB178" s="612"/>
      <c r="AC178" s="615"/>
      <c r="AD178" s="615"/>
      <c r="AE178" s="618"/>
    </row>
    <row r="179" spans="1:31" ht="11.25" customHeight="1" x14ac:dyDescent="0.3">
      <c r="A179" s="1156"/>
      <c r="B179" s="570"/>
      <c r="C179" s="1150" t="s">
        <v>1</v>
      </c>
      <c r="D179" s="619"/>
      <c r="E179" s="620"/>
      <c r="F179" s="620"/>
      <c r="G179" s="621"/>
      <c r="H179" s="619" t="s">
        <v>8402</v>
      </c>
      <c r="I179" s="622">
        <v>4</v>
      </c>
      <c r="J179" s="623" t="s">
        <v>6555</v>
      </c>
      <c r="K179" s="624" t="s">
        <v>4576</v>
      </c>
      <c r="L179" s="619" t="s">
        <v>8401</v>
      </c>
      <c r="M179" s="623">
        <v>4</v>
      </c>
      <c r="N179" s="623" t="s">
        <v>6555</v>
      </c>
      <c r="O179" s="624" t="s">
        <v>4576</v>
      </c>
      <c r="P179" s="619" t="s">
        <v>8402</v>
      </c>
      <c r="Q179" s="622">
        <v>4</v>
      </c>
      <c r="R179" s="623" t="s">
        <v>6555</v>
      </c>
      <c r="S179" s="624" t="s">
        <v>4576</v>
      </c>
      <c r="T179" s="619"/>
      <c r="U179" s="623"/>
      <c r="V179" s="623"/>
      <c r="W179" s="624"/>
      <c r="X179" s="619"/>
      <c r="Y179" s="623"/>
      <c r="Z179" s="623"/>
      <c r="AA179" s="624"/>
      <c r="AB179" s="619"/>
      <c r="AC179" s="622"/>
      <c r="AD179" s="623"/>
      <c r="AE179" s="625"/>
    </row>
    <row r="180" spans="1:31" ht="11.25" customHeight="1" x14ac:dyDescent="0.3">
      <c r="A180" s="1156"/>
      <c r="B180" s="570"/>
      <c r="C180" s="1150"/>
      <c r="D180" s="626"/>
      <c r="E180" s="627"/>
      <c r="F180" s="628"/>
      <c r="G180" s="629"/>
      <c r="H180" s="626"/>
      <c r="I180" s="628"/>
      <c r="J180" s="628"/>
      <c r="K180" s="629"/>
      <c r="L180" s="626"/>
      <c r="M180" s="628"/>
      <c r="N180" s="628"/>
      <c r="O180" s="629"/>
      <c r="P180" s="626"/>
      <c r="Q180" s="627"/>
      <c r="R180" s="628"/>
      <c r="S180" s="629"/>
      <c r="T180" s="626"/>
      <c r="U180" s="628"/>
      <c r="V180" s="628"/>
      <c r="W180" s="629"/>
      <c r="X180" s="626"/>
      <c r="Y180" s="630"/>
      <c r="Z180" s="630"/>
      <c r="AA180" s="631"/>
      <c r="AB180" s="626"/>
      <c r="AC180" s="627"/>
      <c r="AD180" s="628"/>
      <c r="AE180" s="632"/>
    </row>
    <row r="181" spans="1:31" ht="11.25" customHeight="1" x14ac:dyDescent="0.3">
      <c r="A181" s="1156"/>
      <c r="B181" s="569" t="s">
        <v>6569</v>
      </c>
      <c r="C181" s="1148" t="s">
        <v>0</v>
      </c>
      <c r="D181" s="605"/>
      <c r="E181" s="606"/>
      <c r="F181" s="606"/>
      <c r="G181" s="607"/>
      <c r="H181" s="605"/>
      <c r="I181" s="608"/>
      <c r="J181" s="609"/>
      <c r="K181" s="610"/>
      <c r="L181" s="605"/>
      <c r="M181" s="609"/>
      <c r="N181" s="609"/>
      <c r="O181" s="610"/>
      <c r="P181" s="633"/>
      <c r="Q181" s="634"/>
      <c r="R181" s="635"/>
      <c r="S181" s="610"/>
      <c r="T181" s="605"/>
      <c r="U181" s="609"/>
      <c r="V181" s="609"/>
      <c r="W181" s="610"/>
      <c r="X181" s="609"/>
      <c r="Y181" s="609"/>
      <c r="Z181" s="609"/>
      <c r="AA181" s="610"/>
      <c r="AB181" s="605"/>
      <c r="AC181" s="608"/>
      <c r="AD181" s="609"/>
      <c r="AE181" s="611"/>
    </row>
    <row r="182" spans="1:31" ht="11.25" customHeight="1" x14ac:dyDescent="0.3">
      <c r="A182" s="1156"/>
      <c r="B182" s="1015" t="s">
        <v>10060</v>
      </c>
      <c r="C182" s="1149"/>
      <c r="D182" s="612"/>
      <c r="E182" s="613"/>
      <c r="F182" s="613"/>
      <c r="G182" s="614"/>
      <c r="H182" s="612"/>
      <c r="I182" s="615"/>
      <c r="J182" s="615"/>
      <c r="K182" s="616"/>
      <c r="L182" s="612"/>
      <c r="M182" s="615"/>
      <c r="N182" s="615"/>
      <c r="O182" s="616"/>
      <c r="P182" s="636"/>
      <c r="Q182" s="637"/>
      <c r="R182" s="638"/>
      <c r="S182" s="616"/>
      <c r="T182" s="612"/>
      <c r="U182" s="615"/>
      <c r="V182" s="615"/>
      <c r="W182" s="616"/>
      <c r="X182" s="612"/>
      <c r="Y182" s="617"/>
      <c r="Z182" s="617"/>
      <c r="AA182" s="616"/>
      <c r="AB182" s="612"/>
      <c r="AC182" s="615"/>
      <c r="AD182" s="615"/>
      <c r="AE182" s="618"/>
    </row>
    <row r="183" spans="1:31" ht="11.25" customHeight="1" x14ac:dyDescent="0.3">
      <c r="A183" s="1156"/>
      <c r="B183" s="1015" t="s">
        <v>10061</v>
      </c>
      <c r="C183" s="1150" t="s">
        <v>1</v>
      </c>
      <c r="D183" s="619" t="s">
        <v>9940</v>
      </c>
      <c r="E183" s="620">
        <v>4</v>
      </c>
      <c r="F183" s="620" t="s">
        <v>6548</v>
      </c>
      <c r="G183" s="621" t="s">
        <v>5561</v>
      </c>
      <c r="H183" s="619"/>
      <c r="I183" s="622"/>
      <c r="J183" s="623"/>
      <c r="K183" s="624"/>
      <c r="L183" s="619" t="s">
        <v>9939</v>
      </c>
      <c r="M183" s="623">
        <v>4</v>
      </c>
      <c r="N183" s="623" t="s">
        <v>6548</v>
      </c>
      <c r="O183" s="624" t="s">
        <v>5561</v>
      </c>
      <c r="P183" s="619" t="s">
        <v>9940</v>
      </c>
      <c r="Q183" s="622">
        <v>4</v>
      </c>
      <c r="R183" s="623" t="s">
        <v>6548</v>
      </c>
      <c r="S183" s="624" t="s">
        <v>5561</v>
      </c>
      <c r="T183" s="619" t="s">
        <v>9900</v>
      </c>
      <c r="U183" s="623">
        <v>4</v>
      </c>
      <c r="V183" s="623" t="s">
        <v>6548</v>
      </c>
      <c r="W183" s="624" t="s">
        <v>5561</v>
      </c>
      <c r="X183" s="619"/>
      <c r="Y183" s="623"/>
      <c r="Z183" s="623"/>
      <c r="AA183" s="624"/>
      <c r="AB183" s="619"/>
      <c r="AC183" s="622"/>
      <c r="AD183" s="623"/>
      <c r="AE183" s="625"/>
    </row>
    <row r="184" spans="1:31" ht="11.25" customHeight="1" x14ac:dyDescent="0.3">
      <c r="A184" s="1156"/>
      <c r="B184" s="570"/>
      <c r="C184" s="1150"/>
      <c r="D184" s="626"/>
      <c r="E184" s="627"/>
      <c r="F184" s="628"/>
      <c r="G184" s="629"/>
      <c r="H184" s="626"/>
      <c r="I184" s="628"/>
      <c r="J184" s="628"/>
      <c r="K184" s="629"/>
      <c r="L184" s="626"/>
      <c r="M184" s="628"/>
      <c r="N184" s="628"/>
      <c r="O184" s="629"/>
      <c r="P184" s="626"/>
      <c r="Q184" s="627"/>
      <c r="R184" s="628"/>
      <c r="S184" s="629"/>
      <c r="T184" s="626"/>
      <c r="U184" s="628"/>
      <c r="V184" s="628"/>
      <c r="W184" s="629"/>
      <c r="X184" s="626"/>
      <c r="Y184" s="630"/>
      <c r="Z184" s="630"/>
      <c r="AA184" s="631"/>
      <c r="AB184" s="626"/>
      <c r="AC184" s="627"/>
      <c r="AD184" s="628"/>
      <c r="AE184" s="632"/>
    </row>
    <row r="185" spans="1:31" ht="11.25" customHeight="1" x14ac:dyDescent="0.3">
      <c r="A185" s="1156"/>
      <c r="B185" s="569" t="s">
        <v>6584</v>
      </c>
      <c r="C185" s="1148" t="s">
        <v>0</v>
      </c>
      <c r="D185" s="605"/>
      <c r="E185" s="606"/>
      <c r="F185" s="606"/>
      <c r="G185" s="607"/>
      <c r="H185" s="605"/>
      <c r="I185" s="608"/>
      <c r="J185" s="609"/>
      <c r="K185" s="610"/>
      <c r="L185" s="609"/>
      <c r="M185" s="609"/>
      <c r="N185" s="609"/>
      <c r="O185" s="610"/>
      <c r="P185" s="605"/>
      <c r="Q185" s="608"/>
      <c r="R185" s="609"/>
      <c r="S185" s="610"/>
      <c r="T185" s="605"/>
      <c r="U185" s="609"/>
      <c r="V185" s="609"/>
      <c r="W185" s="610"/>
      <c r="X185" s="605"/>
      <c r="Y185" s="609"/>
      <c r="Z185" s="609"/>
      <c r="AA185" s="610"/>
      <c r="AB185" s="605"/>
      <c r="AC185" s="608"/>
      <c r="AD185" s="609"/>
      <c r="AE185" s="611"/>
    </row>
    <row r="186" spans="1:31" ht="11.25" customHeight="1" x14ac:dyDescent="0.3">
      <c r="A186" s="1156"/>
      <c r="B186" s="1015" t="s">
        <v>10062</v>
      </c>
      <c r="C186" s="1149"/>
      <c r="D186" s="612"/>
      <c r="E186" s="613"/>
      <c r="F186" s="613"/>
      <c r="G186" s="614"/>
      <c r="H186" s="612"/>
      <c r="I186" s="615"/>
      <c r="J186" s="615"/>
      <c r="K186" s="616"/>
      <c r="L186" s="612"/>
      <c r="M186" s="615"/>
      <c r="N186" s="615"/>
      <c r="O186" s="616"/>
      <c r="P186" s="612"/>
      <c r="Q186" s="617"/>
      <c r="R186" s="617"/>
      <c r="S186" s="616"/>
      <c r="T186" s="612"/>
      <c r="U186" s="617"/>
      <c r="V186" s="615"/>
      <c r="W186" s="616"/>
      <c r="X186" s="612"/>
      <c r="Y186" s="617"/>
      <c r="Z186" s="617"/>
      <c r="AA186" s="616"/>
      <c r="AB186" s="612"/>
      <c r="AC186" s="615"/>
      <c r="AD186" s="615"/>
      <c r="AE186" s="618"/>
    </row>
    <row r="187" spans="1:31" ht="11.25" customHeight="1" x14ac:dyDescent="0.3">
      <c r="A187" s="1156"/>
      <c r="B187" s="570"/>
      <c r="C187" s="1150" t="s">
        <v>1</v>
      </c>
      <c r="D187" s="619"/>
      <c r="E187" s="620"/>
      <c r="F187" s="620"/>
      <c r="G187" s="621"/>
      <c r="H187" s="619"/>
      <c r="I187" s="622"/>
      <c r="J187" s="623"/>
      <c r="K187" s="624"/>
      <c r="L187" s="619"/>
      <c r="M187" s="623"/>
      <c r="N187" s="623"/>
      <c r="O187" s="624"/>
      <c r="P187" s="639"/>
      <c r="Q187" s="640"/>
      <c r="R187" s="623"/>
      <c r="S187" s="624"/>
      <c r="T187" s="619" t="s">
        <v>9901</v>
      </c>
      <c r="U187" s="623">
        <v>4</v>
      </c>
      <c r="V187" s="623" t="s">
        <v>7000</v>
      </c>
      <c r="W187" s="624" t="s">
        <v>7230</v>
      </c>
      <c r="X187" s="619"/>
      <c r="Y187" s="623"/>
      <c r="Z187" s="623"/>
      <c r="AA187" s="624"/>
      <c r="AB187" s="619"/>
      <c r="AC187" s="622"/>
      <c r="AD187" s="623"/>
      <c r="AE187" s="625"/>
    </row>
    <row r="188" spans="1:31" ht="11.25" customHeight="1" x14ac:dyDescent="0.3">
      <c r="A188" s="1156"/>
      <c r="B188" s="570"/>
      <c r="C188" s="1150"/>
      <c r="D188" s="619"/>
      <c r="E188" s="620"/>
      <c r="F188" s="620"/>
      <c r="G188" s="621"/>
      <c r="H188" s="619"/>
      <c r="I188" s="623"/>
      <c r="J188" s="623"/>
      <c r="K188" s="624"/>
      <c r="L188" s="619"/>
      <c r="M188" s="623"/>
      <c r="N188" s="623"/>
      <c r="O188" s="624"/>
      <c r="P188" s="639"/>
      <c r="Q188" s="640"/>
      <c r="R188" s="641"/>
      <c r="S188" s="624"/>
      <c r="T188" s="619"/>
      <c r="U188" s="622"/>
      <c r="V188" s="622"/>
      <c r="W188" s="624"/>
      <c r="X188" s="619"/>
      <c r="Y188" s="642"/>
      <c r="Z188" s="642"/>
      <c r="AA188" s="643"/>
      <c r="AB188" s="619"/>
      <c r="AC188" s="622"/>
      <c r="AD188" s="623"/>
      <c r="AE188" s="625"/>
    </row>
    <row r="189" spans="1:31" ht="11.25" customHeight="1" x14ac:dyDescent="0.3">
      <c r="A189" s="1156"/>
      <c r="B189" s="569" t="s">
        <v>7327</v>
      </c>
      <c r="C189" s="1148"/>
      <c r="D189" s="605"/>
      <c r="E189" s="606"/>
      <c r="F189" s="606"/>
      <c r="G189" s="607"/>
      <c r="H189" s="605"/>
      <c r="I189" s="608"/>
      <c r="J189" s="609"/>
      <c r="K189" s="610"/>
      <c r="L189" s="609"/>
      <c r="M189" s="609"/>
      <c r="N189" s="609"/>
      <c r="O189" s="610"/>
      <c r="P189" s="605"/>
      <c r="Q189" s="608"/>
      <c r="R189" s="609"/>
      <c r="S189" s="610"/>
      <c r="T189" s="605"/>
      <c r="U189" s="608"/>
      <c r="V189" s="609"/>
      <c r="W189" s="610"/>
      <c r="X189" s="605"/>
      <c r="Y189" s="609"/>
      <c r="Z189" s="609"/>
      <c r="AA189" s="610"/>
      <c r="AB189" s="605"/>
      <c r="AC189" s="608"/>
      <c r="AD189" s="609"/>
      <c r="AE189" s="611"/>
    </row>
    <row r="190" spans="1:31" ht="11.25" customHeight="1" x14ac:dyDescent="0.3">
      <c r="A190" s="1156"/>
      <c r="B190" s="1015" t="s">
        <v>10063</v>
      </c>
      <c r="C190" s="1149"/>
      <c r="D190" s="612"/>
      <c r="E190" s="613"/>
      <c r="F190" s="613"/>
      <c r="G190" s="614"/>
      <c r="H190" s="612"/>
      <c r="I190" s="615"/>
      <c r="J190" s="615"/>
      <c r="K190" s="616"/>
      <c r="L190" s="612"/>
      <c r="M190" s="615"/>
      <c r="N190" s="615"/>
      <c r="O190" s="616"/>
      <c r="P190" s="612"/>
      <c r="Q190" s="617"/>
      <c r="R190" s="617"/>
      <c r="S190" s="616"/>
      <c r="T190" s="612"/>
      <c r="U190" s="615"/>
      <c r="V190" s="615"/>
      <c r="W190" s="616"/>
      <c r="X190" s="612"/>
      <c r="Y190" s="617"/>
      <c r="Z190" s="617"/>
      <c r="AA190" s="616"/>
      <c r="AB190" s="612"/>
      <c r="AC190" s="615"/>
      <c r="AD190" s="615"/>
      <c r="AE190" s="618"/>
    </row>
    <row r="191" spans="1:31" ht="11.25" customHeight="1" x14ac:dyDescent="0.3">
      <c r="A191" s="1156"/>
      <c r="B191" s="570"/>
      <c r="C191" s="1150"/>
      <c r="D191" s="619"/>
      <c r="E191" s="620"/>
      <c r="F191" s="620"/>
      <c r="G191" s="621"/>
      <c r="H191" s="619"/>
      <c r="I191" s="622"/>
      <c r="J191" s="623"/>
      <c r="K191" s="624"/>
      <c r="L191" s="619"/>
      <c r="M191" s="623"/>
      <c r="N191" s="623"/>
      <c r="O191" s="624"/>
      <c r="P191" s="639"/>
      <c r="Q191" s="640"/>
      <c r="R191" s="623"/>
      <c r="S191" s="624"/>
      <c r="T191" s="619"/>
      <c r="U191" s="623"/>
      <c r="V191" s="623"/>
      <c r="W191" s="624"/>
      <c r="X191" s="619"/>
      <c r="Y191" s="623"/>
      <c r="Z191" s="623"/>
      <c r="AA191" s="624"/>
      <c r="AB191" s="619"/>
      <c r="AC191" s="622"/>
      <c r="AD191" s="623"/>
      <c r="AE191" s="625"/>
    </row>
    <row r="192" spans="1:31" ht="11.25" customHeight="1" x14ac:dyDescent="0.3">
      <c r="A192" s="1156"/>
      <c r="B192" s="570"/>
      <c r="C192" s="1150"/>
      <c r="D192" s="619"/>
      <c r="E192" s="620"/>
      <c r="F192" s="620"/>
      <c r="G192" s="621"/>
      <c r="H192" s="619"/>
      <c r="I192" s="623"/>
      <c r="J192" s="623"/>
      <c r="K192" s="624"/>
      <c r="L192" s="619"/>
      <c r="M192" s="623"/>
      <c r="N192" s="623"/>
      <c r="O192" s="624"/>
      <c r="P192" s="639"/>
      <c r="Q192" s="640"/>
      <c r="R192" s="641"/>
      <c r="S192" s="624"/>
      <c r="T192" s="619"/>
      <c r="U192" s="623"/>
      <c r="V192" s="623"/>
      <c r="W192" s="624"/>
      <c r="X192" s="619"/>
      <c r="Y192" s="642"/>
      <c r="Z192" s="642"/>
      <c r="AA192" s="643"/>
      <c r="AB192" s="619"/>
      <c r="AC192" s="622"/>
      <c r="AD192" s="623"/>
      <c r="AE192" s="625"/>
    </row>
    <row r="193" spans="1:31" ht="11.25" customHeight="1" x14ac:dyDescent="0.3">
      <c r="A193" s="1156"/>
      <c r="B193" s="569" t="s">
        <v>7347</v>
      </c>
      <c r="C193" s="1148" t="s">
        <v>0</v>
      </c>
      <c r="D193" s="605"/>
      <c r="E193" s="606"/>
      <c r="F193" s="606"/>
      <c r="G193" s="607"/>
      <c r="H193" s="605"/>
      <c r="I193" s="608"/>
      <c r="J193" s="609"/>
      <c r="K193" s="610"/>
      <c r="L193" s="605"/>
      <c r="M193" s="609"/>
      <c r="N193" s="609"/>
      <c r="O193" s="610"/>
      <c r="P193" s="633"/>
      <c r="Q193" s="634"/>
      <c r="R193" s="635"/>
      <c r="S193" s="610"/>
      <c r="T193" s="605"/>
      <c r="U193" s="609"/>
      <c r="V193" s="609"/>
      <c r="W193" s="610"/>
      <c r="X193" s="609"/>
      <c r="Y193" s="609"/>
      <c r="Z193" s="609"/>
      <c r="AA193" s="610"/>
      <c r="AB193" s="605"/>
      <c r="AC193" s="608"/>
      <c r="AD193" s="609"/>
      <c r="AE193" s="611"/>
    </row>
    <row r="194" spans="1:31" ht="11.25" customHeight="1" x14ac:dyDescent="0.3">
      <c r="A194" s="1156"/>
      <c r="B194" s="1015" t="s">
        <v>10064</v>
      </c>
      <c r="C194" s="1149"/>
      <c r="D194" s="612"/>
      <c r="E194" s="613"/>
      <c r="F194" s="613"/>
      <c r="G194" s="614"/>
      <c r="H194" s="612"/>
      <c r="I194" s="615"/>
      <c r="J194" s="615"/>
      <c r="K194" s="616"/>
      <c r="L194" s="612"/>
      <c r="M194" s="615"/>
      <c r="N194" s="615"/>
      <c r="O194" s="616"/>
      <c r="P194" s="636"/>
      <c r="Q194" s="637"/>
      <c r="R194" s="638"/>
      <c r="S194" s="616"/>
      <c r="T194" s="612"/>
      <c r="U194" s="615"/>
      <c r="V194" s="615"/>
      <c r="W194" s="616"/>
      <c r="X194" s="612"/>
      <c r="Y194" s="617"/>
      <c r="Z194" s="617"/>
      <c r="AA194" s="616"/>
      <c r="AB194" s="612"/>
      <c r="AC194" s="615"/>
      <c r="AD194" s="615"/>
      <c r="AE194" s="618"/>
    </row>
    <row r="195" spans="1:31" ht="11.25" customHeight="1" x14ac:dyDescent="0.3">
      <c r="A195" s="1156"/>
      <c r="B195" s="570"/>
      <c r="C195" s="1150" t="s">
        <v>1</v>
      </c>
      <c r="D195" s="619"/>
      <c r="E195" s="620"/>
      <c r="F195" s="620"/>
      <c r="G195" s="621"/>
      <c r="H195" s="619" t="s">
        <v>9914</v>
      </c>
      <c r="I195" s="622">
        <v>4</v>
      </c>
      <c r="J195" s="623" t="s">
        <v>6551</v>
      </c>
      <c r="K195" s="624" t="s">
        <v>5556</v>
      </c>
      <c r="L195" s="619"/>
      <c r="M195" s="623"/>
      <c r="N195" s="623"/>
      <c r="O195" s="624"/>
      <c r="P195" s="619"/>
      <c r="Q195" s="622"/>
      <c r="R195" s="623"/>
      <c r="S195" s="624"/>
      <c r="T195" s="619"/>
      <c r="U195" s="623"/>
      <c r="V195" s="623"/>
      <c r="W195" s="624"/>
      <c r="X195" s="619"/>
      <c r="Y195" s="623"/>
      <c r="Z195" s="623"/>
      <c r="AA195" s="624"/>
      <c r="AB195" s="619"/>
      <c r="AC195" s="622"/>
      <c r="AD195" s="623"/>
      <c r="AE195" s="625"/>
    </row>
    <row r="196" spans="1:31" ht="11.25" customHeight="1" x14ac:dyDescent="0.3">
      <c r="A196" s="1156"/>
      <c r="B196" s="570"/>
      <c r="C196" s="1150"/>
      <c r="D196" s="619"/>
      <c r="E196" s="620"/>
      <c r="F196" s="620"/>
      <c r="G196" s="621"/>
      <c r="H196" s="619"/>
      <c r="I196" s="623"/>
      <c r="J196" s="623"/>
      <c r="K196" s="624"/>
      <c r="L196" s="619"/>
      <c r="M196" s="623"/>
      <c r="N196" s="623"/>
      <c r="O196" s="624"/>
      <c r="P196" s="619"/>
      <c r="Q196" s="622"/>
      <c r="R196" s="623"/>
      <c r="S196" s="624"/>
      <c r="T196" s="619"/>
      <c r="U196" s="623"/>
      <c r="V196" s="623"/>
      <c r="W196" s="624"/>
      <c r="X196" s="619"/>
      <c r="Y196" s="642"/>
      <c r="Z196" s="642"/>
      <c r="AA196" s="643"/>
      <c r="AB196" s="619"/>
      <c r="AC196" s="622"/>
      <c r="AD196" s="623"/>
      <c r="AE196" s="625"/>
    </row>
    <row r="197" spans="1:31" ht="11.25" customHeight="1" x14ac:dyDescent="0.3">
      <c r="A197" s="1156"/>
      <c r="B197" s="569" t="s">
        <v>8340</v>
      </c>
      <c r="C197" s="1148" t="s">
        <v>0</v>
      </c>
      <c r="D197" s="605"/>
      <c r="E197" s="606"/>
      <c r="F197" s="606"/>
      <c r="G197" s="607"/>
      <c r="H197" s="605"/>
      <c r="I197" s="608"/>
      <c r="J197" s="609"/>
      <c r="K197" s="610"/>
      <c r="L197" s="609"/>
      <c r="M197" s="609"/>
      <c r="N197" s="609"/>
      <c r="O197" s="610"/>
      <c r="P197" s="609"/>
      <c r="Q197" s="609"/>
      <c r="R197" s="609"/>
      <c r="S197" s="610"/>
      <c r="T197" s="605"/>
      <c r="U197" s="609"/>
      <c r="V197" s="609"/>
      <c r="W197" s="610"/>
      <c r="X197" s="605"/>
      <c r="Y197" s="609"/>
      <c r="Z197" s="609"/>
      <c r="AA197" s="610"/>
      <c r="AB197" s="605"/>
      <c r="AC197" s="609"/>
      <c r="AD197" s="609"/>
      <c r="AE197" s="611"/>
    </row>
    <row r="198" spans="1:31" ht="11.25" customHeight="1" x14ac:dyDescent="0.3">
      <c r="A198" s="1156"/>
      <c r="B198" s="1015" t="s">
        <v>10065</v>
      </c>
      <c r="C198" s="1149"/>
      <c r="D198" s="612"/>
      <c r="E198" s="613"/>
      <c r="F198" s="613"/>
      <c r="G198" s="614"/>
      <c r="H198" s="612"/>
      <c r="I198" s="615"/>
      <c r="J198" s="615"/>
      <c r="K198" s="616"/>
      <c r="L198" s="612"/>
      <c r="M198" s="615"/>
      <c r="N198" s="615"/>
      <c r="O198" s="616"/>
      <c r="P198" s="612"/>
      <c r="Q198" s="617"/>
      <c r="R198" s="615"/>
      <c r="S198" s="616"/>
      <c r="T198" s="612"/>
      <c r="U198" s="615"/>
      <c r="V198" s="615"/>
      <c r="W198" s="616"/>
      <c r="X198" s="612"/>
      <c r="Y198" s="617"/>
      <c r="Z198" s="617"/>
      <c r="AA198" s="616"/>
      <c r="AB198" s="612"/>
      <c r="AC198" s="615"/>
      <c r="AD198" s="615"/>
      <c r="AE198" s="618"/>
    </row>
    <row r="199" spans="1:31" ht="11.25" customHeight="1" x14ac:dyDescent="0.3">
      <c r="A199" s="1156"/>
      <c r="B199" s="1015" t="s">
        <v>10066</v>
      </c>
      <c r="C199" s="1150" t="s">
        <v>1</v>
      </c>
      <c r="D199" s="619"/>
      <c r="E199" s="620"/>
      <c r="F199" s="620"/>
      <c r="G199" s="621"/>
      <c r="H199" s="619"/>
      <c r="I199" s="622"/>
      <c r="J199" s="623"/>
      <c r="K199" s="624"/>
      <c r="L199" s="619" t="s">
        <v>9914</v>
      </c>
      <c r="M199" s="623">
        <v>4</v>
      </c>
      <c r="N199" s="623" t="s">
        <v>6551</v>
      </c>
      <c r="O199" s="624" t="s">
        <v>5547</v>
      </c>
      <c r="P199" s="619" t="s">
        <v>9914</v>
      </c>
      <c r="Q199" s="623">
        <v>4</v>
      </c>
      <c r="R199" s="623" t="s">
        <v>6551</v>
      </c>
      <c r="S199" s="624" t="s">
        <v>5547</v>
      </c>
      <c r="T199" s="619" t="s">
        <v>9914</v>
      </c>
      <c r="U199" s="623">
        <v>4</v>
      </c>
      <c r="V199" s="623" t="s">
        <v>6551</v>
      </c>
      <c r="W199" s="624" t="s">
        <v>5547</v>
      </c>
      <c r="X199" s="619"/>
      <c r="Y199" s="623"/>
      <c r="Z199" s="623"/>
      <c r="AA199" s="624"/>
      <c r="AB199" s="619"/>
      <c r="AC199" s="622"/>
      <c r="AD199" s="623"/>
      <c r="AE199" s="625"/>
    </row>
    <row r="200" spans="1:31" ht="11.25" customHeight="1" x14ac:dyDescent="0.3">
      <c r="A200" s="1156"/>
      <c r="B200" s="570"/>
      <c r="C200" s="1150"/>
      <c r="D200" s="619"/>
      <c r="E200" s="620"/>
      <c r="F200" s="620"/>
      <c r="G200" s="621"/>
      <c r="H200" s="619"/>
      <c r="I200" s="623"/>
      <c r="J200" s="623"/>
      <c r="K200" s="624"/>
      <c r="L200" s="619"/>
      <c r="M200" s="623"/>
      <c r="N200" s="623"/>
      <c r="O200" s="624"/>
      <c r="P200" s="619"/>
      <c r="Q200" s="623"/>
      <c r="R200" s="623"/>
      <c r="S200" s="624"/>
      <c r="T200" s="619"/>
      <c r="U200" s="623"/>
      <c r="V200" s="623"/>
      <c r="W200" s="624"/>
      <c r="X200" s="619"/>
      <c r="Y200" s="642"/>
      <c r="Z200" s="642"/>
      <c r="AA200" s="643"/>
      <c r="AB200" s="619"/>
      <c r="AC200" s="642"/>
      <c r="AD200" s="642"/>
      <c r="AE200" s="644"/>
    </row>
    <row r="201" spans="1:31" ht="11.25" customHeight="1" x14ac:dyDescent="0.3">
      <c r="A201" s="1156"/>
      <c r="B201" s="569" t="s">
        <v>8314</v>
      </c>
      <c r="C201" s="1148" t="s">
        <v>0</v>
      </c>
      <c r="D201" s="605"/>
      <c r="E201" s="606"/>
      <c r="F201" s="606"/>
      <c r="G201" s="607"/>
      <c r="H201" s="605"/>
      <c r="I201" s="608"/>
      <c r="J201" s="609"/>
      <c r="K201" s="610"/>
      <c r="L201" s="605"/>
      <c r="M201" s="609"/>
      <c r="N201" s="609"/>
      <c r="O201" s="610"/>
      <c r="P201" s="605"/>
      <c r="Q201" s="609"/>
      <c r="R201" s="609"/>
      <c r="S201" s="610"/>
      <c r="T201" s="609"/>
      <c r="U201" s="609"/>
      <c r="V201" s="609"/>
      <c r="W201" s="610"/>
      <c r="X201" s="605"/>
      <c r="Y201" s="609"/>
      <c r="Z201" s="609"/>
      <c r="AA201" s="610"/>
      <c r="AB201" s="605"/>
      <c r="AC201" s="609"/>
      <c r="AD201" s="609"/>
      <c r="AE201" s="611"/>
    </row>
    <row r="202" spans="1:31" ht="11.25" customHeight="1" x14ac:dyDescent="0.3">
      <c r="A202" s="1156"/>
      <c r="B202" s="1015" t="s">
        <v>10067</v>
      </c>
      <c r="C202" s="1149"/>
      <c r="D202" s="612"/>
      <c r="E202" s="613"/>
      <c r="F202" s="613"/>
      <c r="G202" s="614"/>
      <c r="H202" s="612"/>
      <c r="I202" s="615"/>
      <c r="J202" s="615"/>
      <c r="K202" s="616"/>
      <c r="L202" s="612"/>
      <c r="M202" s="615"/>
      <c r="N202" s="615"/>
      <c r="O202" s="616"/>
      <c r="P202" s="612"/>
      <c r="Q202" s="615"/>
      <c r="R202" s="615"/>
      <c r="S202" s="616"/>
      <c r="T202" s="612"/>
      <c r="U202" s="615"/>
      <c r="V202" s="615"/>
      <c r="W202" s="616"/>
      <c r="X202" s="612"/>
      <c r="Y202" s="617"/>
      <c r="Z202" s="617"/>
      <c r="AA202" s="616"/>
      <c r="AB202" s="612"/>
      <c r="AC202" s="615"/>
      <c r="AD202" s="615"/>
      <c r="AE202" s="618"/>
    </row>
    <row r="203" spans="1:31" ht="11.25" customHeight="1" x14ac:dyDescent="0.3">
      <c r="A203" s="1156"/>
      <c r="B203" s="570"/>
      <c r="C203" s="1150" t="s">
        <v>1</v>
      </c>
      <c r="D203" s="619"/>
      <c r="E203" s="620"/>
      <c r="F203" s="620"/>
      <c r="G203" s="621"/>
      <c r="H203" s="619" t="s">
        <v>8321</v>
      </c>
      <c r="I203" s="622">
        <v>4</v>
      </c>
      <c r="J203" s="623" t="s">
        <v>6578</v>
      </c>
      <c r="K203" s="624" t="s">
        <v>5496</v>
      </c>
      <c r="L203" s="623" t="s">
        <v>8321</v>
      </c>
      <c r="M203" s="623">
        <v>4</v>
      </c>
      <c r="N203" s="623" t="s">
        <v>6578</v>
      </c>
      <c r="O203" s="624" t="s">
        <v>5496</v>
      </c>
      <c r="P203" s="619" t="s">
        <v>9939</v>
      </c>
      <c r="Q203" s="622">
        <v>3</v>
      </c>
      <c r="R203" s="623" t="s">
        <v>6552</v>
      </c>
      <c r="S203" s="624" t="s">
        <v>5496</v>
      </c>
      <c r="T203" s="619" t="s">
        <v>8321</v>
      </c>
      <c r="U203" s="623">
        <v>4</v>
      </c>
      <c r="V203" s="623" t="s">
        <v>6578</v>
      </c>
      <c r="W203" s="624" t="s">
        <v>5496</v>
      </c>
      <c r="X203" s="619"/>
      <c r="Y203" s="623"/>
      <c r="Z203" s="623"/>
      <c r="AA203" s="624"/>
      <c r="AB203" s="619"/>
      <c r="AC203" s="622"/>
      <c r="AD203" s="623"/>
      <c r="AE203" s="625"/>
    </row>
    <row r="204" spans="1:31" ht="11.25" customHeight="1" x14ac:dyDescent="0.3">
      <c r="A204" s="1156"/>
      <c r="B204" s="570"/>
      <c r="C204" s="1150"/>
      <c r="D204" s="619"/>
      <c r="E204" s="620"/>
      <c r="F204" s="620"/>
      <c r="G204" s="621"/>
      <c r="H204" s="619"/>
      <c r="I204" s="623"/>
      <c r="J204" s="623"/>
      <c r="K204" s="624"/>
      <c r="L204" s="619"/>
      <c r="M204" s="623"/>
      <c r="N204" s="623"/>
      <c r="O204" s="624"/>
      <c r="P204" s="619"/>
      <c r="Q204" s="622"/>
      <c r="R204" s="622"/>
      <c r="S204" s="624"/>
      <c r="T204" s="619"/>
      <c r="U204" s="623"/>
      <c r="V204" s="623"/>
      <c r="W204" s="624"/>
      <c r="X204" s="619"/>
      <c r="Y204" s="642"/>
      <c r="Z204" s="642"/>
      <c r="AA204" s="643"/>
      <c r="AB204" s="619"/>
      <c r="AC204" s="642"/>
      <c r="AD204" s="642"/>
      <c r="AE204" s="644"/>
    </row>
    <row r="205" spans="1:31" ht="11.25" customHeight="1" x14ac:dyDescent="0.3">
      <c r="A205" s="1156"/>
      <c r="B205" s="569" t="s">
        <v>7147</v>
      </c>
      <c r="C205" s="1148" t="s">
        <v>0</v>
      </c>
      <c r="D205" s="605"/>
      <c r="E205" s="606"/>
      <c r="F205" s="606"/>
      <c r="G205" s="607"/>
      <c r="H205" s="605"/>
      <c r="I205" s="608"/>
      <c r="J205" s="609"/>
      <c r="K205" s="610"/>
      <c r="L205" s="605"/>
      <c r="M205" s="609"/>
      <c r="N205" s="609"/>
      <c r="O205" s="610"/>
      <c r="P205" s="633"/>
      <c r="Q205" s="634"/>
      <c r="R205" s="635"/>
      <c r="S205" s="610"/>
      <c r="T205" s="605"/>
      <c r="U205" s="609"/>
      <c r="V205" s="609"/>
      <c r="W205" s="610"/>
      <c r="X205" s="609"/>
      <c r="Y205" s="609"/>
      <c r="Z205" s="609"/>
      <c r="AA205" s="610"/>
      <c r="AB205" s="605"/>
      <c r="AC205" s="608"/>
      <c r="AD205" s="609"/>
      <c r="AE205" s="611"/>
    </row>
    <row r="206" spans="1:31" ht="11.25" customHeight="1" x14ac:dyDescent="0.3">
      <c r="A206" s="1156"/>
      <c r="B206" s="1015" t="s">
        <v>10068</v>
      </c>
      <c r="C206" s="1149"/>
      <c r="D206" s="612"/>
      <c r="E206" s="613"/>
      <c r="F206" s="613"/>
      <c r="G206" s="614"/>
      <c r="H206" s="612"/>
      <c r="I206" s="615"/>
      <c r="J206" s="615"/>
      <c r="K206" s="616"/>
      <c r="L206" s="612"/>
      <c r="M206" s="615"/>
      <c r="N206" s="615"/>
      <c r="O206" s="616"/>
      <c r="P206" s="636"/>
      <c r="Q206" s="637"/>
      <c r="R206" s="638"/>
      <c r="S206" s="616"/>
      <c r="T206" s="612"/>
      <c r="U206" s="615"/>
      <c r="V206" s="615"/>
      <c r="W206" s="616"/>
      <c r="X206" s="612"/>
      <c r="Y206" s="617"/>
      <c r="Z206" s="617"/>
      <c r="AA206" s="616"/>
      <c r="AB206" s="612"/>
      <c r="AC206" s="615"/>
      <c r="AD206" s="615"/>
      <c r="AE206" s="618"/>
    </row>
    <row r="207" spans="1:31" ht="11.25" customHeight="1" x14ac:dyDescent="0.3">
      <c r="A207" s="1156"/>
      <c r="B207" s="570"/>
      <c r="C207" s="1150" t="s">
        <v>1</v>
      </c>
      <c r="D207" s="619"/>
      <c r="E207" s="620"/>
      <c r="F207" s="620"/>
      <c r="G207" s="621"/>
      <c r="H207" s="619" t="s">
        <v>8401</v>
      </c>
      <c r="I207" s="622">
        <v>4</v>
      </c>
      <c r="J207" s="623" t="s">
        <v>7138</v>
      </c>
      <c r="K207" s="624" t="s">
        <v>5553</v>
      </c>
      <c r="L207" s="619" t="s">
        <v>8402</v>
      </c>
      <c r="M207" s="623">
        <v>4</v>
      </c>
      <c r="N207" s="623" t="s">
        <v>7138</v>
      </c>
      <c r="O207" s="624" t="s">
        <v>5553</v>
      </c>
      <c r="P207" s="619"/>
      <c r="Q207" s="622"/>
      <c r="R207" s="623"/>
      <c r="S207" s="624"/>
      <c r="T207" s="619"/>
      <c r="U207" s="623"/>
      <c r="V207" s="623"/>
      <c r="W207" s="624"/>
      <c r="X207" s="619"/>
      <c r="Y207" s="623"/>
      <c r="Z207" s="623"/>
      <c r="AA207" s="624"/>
      <c r="AB207" s="619"/>
      <c r="AC207" s="622"/>
      <c r="AD207" s="623"/>
      <c r="AE207" s="625"/>
    </row>
    <row r="208" spans="1:31" ht="11.25" customHeight="1" x14ac:dyDescent="0.3">
      <c r="A208" s="1156"/>
      <c r="B208" s="571"/>
      <c r="C208" s="1150"/>
      <c r="D208" s="626"/>
      <c r="E208" s="627"/>
      <c r="F208" s="628"/>
      <c r="G208" s="629"/>
      <c r="H208" s="626"/>
      <c r="I208" s="628"/>
      <c r="J208" s="628"/>
      <c r="K208" s="629"/>
      <c r="L208" s="626"/>
      <c r="M208" s="628"/>
      <c r="N208" s="628"/>
      <c r="O208" s="629"/>
      <c r="P208" s="626"/>
      <c r="Q208" s="627"/>
      <c r="R208" s="628"/>
      <c r="S208" s="629"/>
      <c r="T208" s="626"/>
      <c r="U208" s="628"/>
      <c r="V208" s="628"/>
      <c r="W208" s="629"/>
      <c r="X208" s="626"/>
      <c r="Y208" s="630"/>
      <c r="Z208" s="630"/>
      <c r="AA208" s="631"/>
      <c r="AB208" s="626"/>
      <c r="AC208" s="627"/>
      <c r="AD208" s="628"/>
      <c r="AE208" s="632"/>
    </row>
    <row r="209" spans="1:31" ht="11.25" customHeight="1" x14ac:dyDescent="0.3">
      <c r="A209" s="1156"/>
      <c r="B209" s="569" t="s">
        <v>7256</v>
      </c>
      <c r="C209" s="1148" t="s">
        <v>0</v>
      </c>
      <c r="D209" s="605"/>
      <c r="E209" s="606"/>
      <c r="F209" s="606"/>
      <c r="G209" s="607"/>
      <c r="H209" s="605"/>
      <c r="I209" s="608"/>
      <c r="J209" s="609"/>
      <c r="K209" s="610"/>
      <c r="L209" s="605"/>
      <c r="M209" s="609"/>
      <c r="N209" s="609"/>
      <c r="O209" s="610"/>
      <c r="P209" s="633"/>
      <c r="Q209" s="634"/>
      <c r="R209" s="635"/>
      <c r="S209" s="610"/>
      <c r="T209" s="605"/>
      <c r="U209" s="609"/>
      <c r="V209" s="609"/>
      <c r="W209" s="610"/>
      <c r="X209" s="609"/>
      <c r="Y209" s="609"/>
      <c r="Z209" s="609"/>
      <c r="AA209" s="610"/>
      <c r="AB209" s="605"/>
      <c r="AC209" s="608"/>
      <c r="AD209" s="609"/>
      <c r="AE209" s="611"/>
    </row>
    <row r="210" spans="1:31" ht="11.25" customHeight="1" x14ac:dyDescent="0.3">
      <c r="A210" s="1156"/>
      <c r="B210" s="1015" t="s">
        <v>10069</v>
      </c>
      <c r="C210" s="1149"/>
      <c r="D210" s="612"/>
      <c r="E210" s="613"/>
      <c r="F210" s="613"/>
      <c r="G210" s="614"/>
      <c r="H210" s="612"/>
      <c r="I210" s="615"/>
      <c r="J210" s="615"/>
      <c r="K210" s="616"/>
      <c r="L210" s="612"/>
      <c r="M210" s="615"/>
      <c r="N210" s="615"/>
      <c r="O210" s="616"/>
      <c r="P210" s="636"/>
      <c r="Q210" s="637"/>
      <c r="R210" s="638"/>
      <c r="S210" s="616"/>
      <c r="T210" s="612"/>
      <c r="U210" s="615"/>
      <c r="V210" s="615"/>
      <c r="W210" s="616"/>
      <c r="X210" s="612"/>
      <c r="Y210" s="617"/>
      <c r="Z210" s="617"/>
      <c r="AA210" s="616"/>
      <c r="AB210" s="612"/>
      <c r="AC210" s="615"/>
      <c r="AD210" s="615"/>
      <c r="AE210" s="618"/>
    </row>
    <row r="211" spans="1:31" ht="11.25" customHeight="1" x14ac:dyDescent="0.3">
      <c r="A211" s="1156"/>
      <c r="B211" s="570"/>
      <c r="C211" s="1150" t="s">
        <v>1</v>
      </c>
      <c r="D211" s="619"/>
      <c r="E211" s="620"/>
      <c r="F211" s="620"/>
      <c r="G211" s="621"/>
      <c r="H211" s="619"/>
      <c r="I211" s="622"/>
      <c r="J211" s="623"/>
      <c r="K211" s="624"/>
      <c r="L211" s="619"/>
      <c r="M211" s="623"/>
      <c r="N211" s="623"/>
      <c r="O211" s="624"/>
      <c r="P211" s="619"/>
      <c r="Q211" s="622"/>
      <c r="R211" s="623"/>
      <c r="S211" s="624"/>
      <c r="T211" s="619"/>
      <c r="U211" s="623"/>
      <c r="V211" s="623"/>
      <c r="W211" s="624"/>
      <c r="X211" s="619"/>
      <c r="Y211" s="623"/>
      <c r="Z211" s="623"/>
      <c r="AA211" s="624"/>
      <c r="AB211" s="619"/>
      <c r="AC211" s="622"/>
      <c r="AD211" s="623"/>
      <c r="AE211" s="625"/>
    </row>
    <row r="212" spans="1:31" ht="11.25" customHeight="1" x14ac:dyDescent="0.3">
      <c r="A212" s="1156"/>
      <c r="B212" s="570"/>
      <c r="C212" s="1150" t="s">
        <v>547</v>
      </c>
      <c r="D212" s="626"/>
      <c r="E212" s="627"/>
      <c r="F212" s="628"/>
      <c r="G212" s="629"/>
      <c r="H212" s="626"/>
      <c r="I212" s="628"/>
      <c r="J212" s="628"/>
      <c r="K212" s="629"/>
      <c r="L212" s="626"/>
      <c r="M212" s="628"/>
      <c r="N212" s="628"/>
      <c r="O212" s="629"/>
      <c r="P212" s="626"/>
      <c r="Q212" s="627"/>
      <c r="R212" s="628"/>
      <c r="S212" s="629"/>
      <c r="T212" s="626"/>
      <c r="U212" s="628"/>
      <c r="V212" s="628"/>
      <c r="W212" s="629"/>
      <c r="X212" s="626"/>
      <c r="Y212" s="630"/>
      <c r="Z212" s="630"/>
      <c r="AA212" s="631"/>
      <c r="AB212" s="626"/>
      <c r="AC212" s="627"/>
      <c r="AD212" s="628"/>
      <c r="AE212" s="632"/>
    </row>
    <row r="213" spans="1:31" ht="11.25" customHeight="1" x14ac:dyDescent="0.3">
      <c r="A213" s="1156"/>
      <c r="B213" s="569" t="s">
        <v>8353</v>
      </c>
      <c r="C213" s="1148" t="s">
        <v>0</v>
      </c>
      <c r="D213" s="605"/>
      <c r="E213" s="606"/>
      <c r="F213" s="606"/>
      <c r="G213" s="607"/>
      <c r="H213" s="605"/>
      <c r="I213" s="608"/>
      <c r="J213" s="609"/>
      <c r="K213" s="610"/>
      <c r="L213" s="605"/>
      <c r="M213" s="609"/>
      <c r="N213" s="609"/>
      <c r="O213" s="610"/>
      <c r="P213" s="633"/>
      <c r="Q213" s="634"/>
      <c r="R213" s="635"/>
      <c r="S213" s="610"/>
      <c r="T213" s="605"/>
      <c r="U213" s="609"/>
      <c r="V213" s="609"/>
      <c r="W213" s="610"/>
      <c r="X213" s="609"/>
      <c r="Y213" s="609"/>
      <c r="Z213" s="609"/>
      <c r="AA213" s="610"/>
      <c r="AB213" s="605"/>
      <c r="AC213" s="608"/>
      <c r="AD213" s="609"/>
      <c r="AE213" s="611"/>
    </row>
    <row r="214" spans="1:31" ht="11.25" customHeight="1" x14ac:dyDescent="0.3">
      <c r="A214" s="1156"/>
      <c r="B214" s="570"/>
      <c r="C214" s="1149"/>
      <c r="D214" s="612"/>
      <c r="E214" s="613"/>
      <c r="F214" s="613"/>
      <c r="G214" s="614"/>
      <c r="H214" s="612"/>
      <c r="I214" s="615"/>
      <c r="J214" s="615"/>
      <c r="K214" s="616"/>
      <c r="L214" s="612"/>
      <c r="M214" s="615"/>
      <c r="N214" s="615"/>
      <c r="O214" s="616"/>
      <c r="P214" s="636"/>
      <c r="Q214" s="637"/>
      <c r="R214" s="638"/>
      <c r="S214" s="616"/>
      <c r="T214" s="612"/>
      <c r="U214" s="615"/>
      <c r="V214" s="615"/>
      <c r="W214" s="616"/>
      <c r="X214" s="612"/>
      <c r="Y214" s="617"/>
      <c r="Z214" s="617"/>
      <c r="AA214" s="616"/>
      <c r="AB214" s="612"/>
      <c r="AC214" s="615"/>
      <c r="AD214" s="615"/>
      <c r="AE214" s="618"/>
    </row>
    <row r="215" spans="1:31" ht="11.25" customHeight="1" x14ac:dyDescent="0.3">
      <c r="A215" s="1156"/>
      <c r="B215" s="570"/>
      <c r="C215" s="1150" t="s">
        <v>1</v>
      </c>
      <c r="D215" s="619"/>
      <c r="E215" s="620"/>
      <c r="F215" s="620"/>
      <c r="G215" s="621"/>
      <c r="H215" s="619"/>
      <c r="I215" s="622"/>
      <c r="J215" s="623"/>
      <c r="K215" s="624"/>
      <c r="L215" s="619"/>
      <c r="M215" s="623"/>
      <c r="N215" s="623"/>
      <c r="O215" s="624"/>
      <c r="P215" s="619"/>
      <c r="Q215" s="622"/>
      <c r="R215" s="623"/>
      <c r="S215" s="624"/>
      <c r="T215" s="619"/>
      <c r="U215" s="623"/>
      <c r="V215" s="623"/>
      <c r="W215" s="624"/>
      <c r="X215" s="619"/>
      <c r="Y215" s="623"/>
      <c r="Z215" s="623"/>
      <c r="AA215" s="624"/>
      <c r="AB215" s="619"/>
      <c r="AC215" s="622"/>
      <c r="AD215" s="623"/>
      <c r="AE215" s="625"/>
    </row>
    <row r="216" spans="1:31" ht="11.25" customHeight="1" x14ac:dyDescent="0.3">
      <c r="A216" s="1156"/>
      <c r="B216" s="570"/>
      <c r="C216" s="1150"/>
      <c r="D216" s="626"/>
      <c r="E216" s="627"/>
      <c r="F216" s="628"/>
      <c r="G216" s="629"/>
      <c r="H216" s="626"/>
      <c r="I216" s="628"/>
      <c r="J216" s="628"/>
      <c r="K216" s="629"/>
      <c r="L216" s="626"/>
      <c r="M216" s="628"/>
      <c r="N216" s="628"/>
      <c r="O216" s="629"/>
      <c r="P216" s="626"/>
      <c r="Q216" s="627"/>
      <c r="R216" s="628"/>
      <c r="S216" s="629"/>
      <c r="T216" s="626"/>
      <c r="U216" s="628"/>
      <c r="V216" s="628"/>
      <c r="W216" s="629"/>
      <c r="X216" s="626"/>
      <c r="Y216" s="630"/>
      <c r="Z216" s="630"/>
      <c r="AA216" s="631"/>
      <c r="AB216" s="626"/>
      <c r="AC216" s="627"/>
      <c r="AD216" s="628"/>
      <c r="AE216" s="632"/>
    </row>
    <row r="217" spans="1:31" ht="11.25" customHeight="1" x14ac:dyDescent="0.3">
      <c r="A217" s="1156"/>
      <c r="B217" s="569" t="s">
        <v>8354</v>
      </c>
      <c r="C217" s="1148" t="s">
        <v>0</v>
      </c>
      <c r="D217" s="605"/>
      <c r="E217" s="606"/>
      <c r="F217" s="606"/>
      <c r="G217" s="607"/>
      <c r="H217" s="605" t="s">
        <v>7334</v>
      </c>
      <c r="I217" s="608">
        <v>4</v>
      </c>
      <c r="J217" s="609" t="s">
        <v>7139</v>
      </c>
      <c r="K217" s="610" t="s">
        <v>5558</v>
      </c>
      <c r="L217" s="609" t="s">
        <v>7334</v>
      </c>
      <c r="M217" s="609">
        <v>4</v>
      </c>
      <c r="N217" s="609" t="s">
        <v>7139</v>
      </c>
      <c r="O217" s="610" t="s">
        <v>5558</v>
      </c>
      <c r="P217" s="605" t="s">
        <v>7334</v>
      </c>
      <c r="Q217" s="608">
        <v>4</v>
      </c>
      <c r="R217" s="609" t="s">
        <v>7139</v>
      </c>
      <c r="S217" s="610" t="s">
        <v>5558</v>
      </c>
      <c r="T217" s="605" t="s">
        <v>7334</v>
      </c>
      <c r="U217" s="609">
        <v>4</v>
      </c>
      <c r="V217" s="609" t="s">
        <v>7139</v>
      </c>
      <c r="W217" s="610" t="s">
        <v>5558</v>
      </c>
      <c r="X217" s="605"/>
      <c r="Y217" s="609"/>
      <c r="Z217" s="609"/>
      <c r="AA217" s="610"/>
      <c r="AB217" s="605"/>
      <c r="AC217" s="608"/>
      <c r="AD217" s="609"/>
      <c r="AE217" s="611"/>
    </row>
    <row r="218" spans="1:31" ht="11.25" customHeight="1" x14ac:dyDescent="0.3">
      <c r="A218" s="1156"/>
      <c r="B218" s="570"/>
      <c r="C218" s="1149"/>
      <c r="D218" s="612"/>
      <c r="E218" s="613"/>
      <c r="F218" s="613"/>
      <c r="G218" s="614"/>
      <c r="H218" s="612"/>
      <c r="I218" s="615"/>
      <c r="J218" s="615"/>
      <c r="K218" s="616"/>
      <c r="L218" s="612"/>
      <c r="M218" s="615"/>
      <c r="N218" s="615"/>
      <c r="O218" s="616"/>
      <c r="P218" s="612"/>
      <c r="Q218" s="617"/>
      <c r="R218" s="617"/>
      <c r="S218" s="616"/>
      <c r="T218" s="612"/>
      <c r="U218" s="617"/>
      <c r="V218" s="615"/>
      <c r="W218" s="616"/>
      <c r="X218" s="612"/>
      <c r="Y218" s="617"/>
      <c r="Z218" s="617"/>
      <c r="AA218" s="616"/>
      <c r="AB218" s="612"/>
      <c r="AC218" s="615"/>
      <c r="AD218" s="615"/>
      <c r="AE218" s="618"/>
    </row>
    <row r="219" spans="1:31" ht="11.25" customHeight="1" x14ac:dyDescent="0.3">
      <c r="A219" s="1156"/>
      <c r="B219" s="570"/>
      <c r="C219" s="1150" t="s">
        <v>1</v>
      </c>
      <c r="D219" s="619" t="s">
        <v>7334</v>
      </c>
      <c r="E219" s="620">
        <v>3</v>
      </c>
      <c r="F219" s="620" t="s">
        <v>7139</v>
      </c>
      <c r="G219" s="621" t="s">
        <v>5558</v>
      </c>
      <c r="H219" s="619"/>
      <c r="I219" s="622"/>
      <c r="J219" s="623"/>
      <c r="K219" s="624"/>
      <c r="L219" s="619"/>
      <c r="M219" s="623"/>
      <c r="N219" s="623"/>
      <c r="O219" s="624"/>
      <c r="P219" s="639"/>
      <c r="Q219" s="640"/>
      <c r="R219" s="623"/>
      <c r="S219" s="624"/>
      <c r="T219" s="619"/>
      <c r="U219" s="623"/>
      <c r="V219" s="623"/>
      <c r="W219" s="624"/>
      <c r="X219" s="619"/>
      <c r="Y219" s="623"/>
      <c r="Z219" s="623"/>
      <c r="AA219" s="624"/>
      <c r="AB219" s="619"/>
      <c r="AC219" s="622"/>
      <c r="AD219" s="623"/>
      <c r="AE219" s="625"/>
    </row>
    <row r="220" spans="1:31" ht="11.25" customHeight="1" x14ac:dyDescent="0.3">
      <c r="A220" s="1156"/>
      <c r="B220" s="570"/>
      <c r="C220" s="1150"/>
      <c r="D220" s="619"/>
      <c r="E220" s="620"/>
      <c r="F220" s="620"/>
      <c r="G220" s="621"/>
      <c r="H220" s="619"/>
      <c r="I220" s="623"/>
      <c r="J220" s="623"/>
      <c r="K220" s="624"/>
      <c r="L220" s="619"/>
      <c r="M220" s="623"/>
      <c r="N220" s="623"/>
      <c r="O220" s="624"/>
      <c r="P220" s="639"/>
      <c r="Q220" s="640"/>
      <c r="R220" s="641"/>
      <c r="S220" s="624"/>
      <c r="T220" s="619"/>
      <c r="U220" s="622"/>
      <c r="V220" s="622"/>
      <c r="W220" s="624"/>
      <c r="X220" s="619"/>
      <c r="Y220" s="642"/>
      <c r="Z220" s="642"/>
      <c r="AA220" s="643"/>
      <c r="AB220" s="619"/>
      <c r="AC220" s="622"/>
      <c r="AD220" s="623"/>
      <c r="AE220" s="625"/>
    </row>
    <row r="221" spans="1:31" ht="11.25" customHeight="1" x14ac:dyDescent="0.3">
      <c r="A221" s="1156"/>
      <c r="B221" s="569" t="s">
        <v>7110</v>
      </c>
      <c r="C221" s="1148" t="s">
        <v>0</v>
      </c>
      <c r="D221" s="605"/>
      <c r="E221" s="606"/>
      <c r="F221" s="606"/>
      <c r="G221" s="607"/>
      <c r="H221" s="605" t="s">
        <v>9864</v>
      </c>
      <c r="I221" s="608">
        <v>4</v>
      </c>
      <c r="J221" s="609" t="s">
        <v>6545</v>
      </c>
      <c r="K221" s="610" t="s">
        <v>5547</v>
      </c>
      <c r="L221" s="605"/>
      <c r="M221" s="609"/>
      <c r="N221" s="609"/>
      <c r="O221" s="610"/>
      <c r="P221" s="633" t="s">
        <v>9864</v>
      </c>
      <c r="Q221" s="634">
        <v>4</v>
      </c>
      <c r="R221" s="635" t="s">
        <v>6545</v>
      </c>
      <c r="S221" s="610" t="s">
        <v>5547</v>
      </c>
      <c r="T221" s="605"/>
      <c r="U221" s="609"/>
      <c r="V221" s="609"/>
      <c r="W221" s="610"/>
      <c r="X221" s="609"/>
      <c r="Y221" s="609"/>
      <c r="Z221" s="609"/>
      <c r="AA221" s="610"/>
      <c r="AB221" s="605"/>
      <c r="AC221" s="608"/>
      <c r="AD221" s="609"/>
      <c r="AE221" s="611"/>
    </row>
    <row r="222" spans="1:31" ht="11.25" customHeight="1" x14ac:dyDescent="0.3">
      <c r="A222" s="1156"/>
      <c r="B222" s="1015" t="s">
        <v>10070</v>
      </c>
      <c r="C222" s="1149"/>
      <c r="D222" s="612"/>
      <c r="E222" s="613"/>
      <c r="F222" s="613"/>
      <c r="G222" s="614"/>
      <c r="H222" s="612"/>
      <c r="I222" s="615"/>
      <c r="J222" s="615"/>
      <c r="K222" s="616"/>
      <c r="L222" s="612"/>
      <c r="M222" s="615"/>
      <c r="N222" s="615"/>
      <c r="O222" s="616"/>
      <c r="P222" s="636"/>
      <c r="Q222" s="637"/>
      <c r="R222" s="638"/>
      <c r="S222" s="616"/>
      <c r="T222" s="612"/>
      <c r="U222" s="615"/>
      <c r="V222" s="615"/>
      <c r="W222" s="616"/>
      <c r="X222" s="612"/>
      <c r="Y222" s="617"/>
      <c r="Z222" s="617"/>
      <c r="AA222" s="616"/>
      <c r="AB222" s="612"/>
      <c r="AC222" s="615"/>
      <c r="AD222" s="615"/>
      <c r="AE222" s="618"/>
    </row>
    <row r="223" spans="1:31" ht="11.25" customHeight="1" x14ac:dyDescent="0.3">
      <c r="A223" s="1156"/>
      <c r="B223" s="570"/>
      <c r="C223" s="1150" t="s">
        <v>1</v>
      </c>
      <c r="D223" s="619" t="s">
        <v>9864</v>
      </c>
      <c r="E223" s="620">
        <v>4</v>
      </c>
      <c r="F223" s="620" t="s">
        <v>6545</v>
      </c>
      <c r="G223" s="621" t="s">
        <v>5547</v>
      </c>
      <c r="H223" s="619"/>
      <c r="I223" s="622"/>
      <c r="J223" s="623"/>
      <c r="K223" s="624"/>
      <c r="L223" s="619"/>
      <c r="M223" s="623"/>
      <c r="N223" s="623"/>
      <c r="O223" s="624"/>
      <c r="P223" s="619" t="s">
        <v>8401</v>
      </c>
      <c r="Q223" s="622">
        <v>4</v>
      </c>
      <c r="R223" s="623" t="s">
        <v>6545</v>
      </c>
      <c r="S223" s="624" t="s">
        <v>5552</v>
      </c>
      <c r="T223" s="619" t="s">
        <v>8402</v>
      </c>
      <c r="U223" s="623">
        <v>4</v>
      </c>
      <c r="V223" s="623" t="s">
        <v>6545</v>
      </c>
      <c r="W223" s="624" t="s">
        <v>5552</v>
      </c>
      <c r="X223" s="619"/>
      <c r="Y223" s="623"/>
      <c r="Z223" s="623"/>
      <c r="AA223" s="624"/>
      <c r="AB223" s="619"/>
      <c r="AC223" s="622"/>
      <c r="AD223" s="623"/>
      <c r="AE223" s="625"/>
    </row>
    <row r="224" spans="1:31" ht="11.25" customHeight="1" x14ac:dyDescent="0.3">
      <c r="A224" s="1156"/>
      <c r="B224" s="570"/>
      <c r="C224" s="1151"/>
      <c r="D224" s="626"/>
      <c r="E224" s="627"/>
      <c r="F224" s="628"/>
      <c r="G224" s="629"/>
      <c r="H224" s="626"/>
      <c r="I224" s="628"/>
      <c r="J224" s="628"/>
      <c r="K224" s="629"/>
      <c r="L224" s="626"/>
      <c r="M224" s="628"/>
      <c r="N224" s="628"/>
      <c r="O224" s="629"/>
      <c r="P224" s="626"/>
      <c r="Q224" s="627"/>
      <c r="R224" s="628"/>
      <c r="S224" s="629"/>
      <c r="T224" s="626"/>
      <c r="U224" s="628"/>
      <c r="V224" s="628"/>
      <c r="W224" s="629"/>
      <c r="X224" s="626"/>
      <c r="Y224" s="630"/>
      <c r="Z224" s="630"/>
      <c r="AA224" s="631"/>
      <c r="AB224" s="626"/>
      <c r="AC224" s="627"/>
      <c r="AD224" s="628"/>
      <c r="AE224" s="632"/>
    </row>
    <row r="225" spans="1:31" ht="11.25" customHeight="1" x14ac:dyDescent="0.3">
      <c r="A225" s="1156"/>
      <c r="B225" s="569" t="s">
        <v>7146</v>
      </c>
      <c r="C225" s="1148" t="s">
        <v>0</v>
      </c>
      <c r="D225" s="605"/>
      <c r="E225" s="606"/>
      <c r="F225" s="606"/>
      <c r="G225" s="607"/>
      <c r="H225" s="605"/>
      <c r="I225" s="608"/>
      <c r="J225" s="609"/>
      <c r="K225" s="610"/>
      <c r="L225" s="605" t="s">
        <v>9864</v>
      </c>
      <c r="M225" s="609">
        <v>4</v>
      </c>
      <c r="N225" s="609" t="s">
        <v>6578</v>
      </c>
      <c r="O225" s="610" t="s">
        <v>5560</v>
      </c>
      <c r="P225" s="633"/>
      <c r="Q225" s="634"/>
      <c r="R225" s="635"/>
      <c r="S225" s="610"/>
      <c r="T225" s="605" t="s">
        <v>9864</v>
      </c>
      <c r="U225" s="609">
        <v>4</v>
      </c>
      <c r="V225" s="609" t="s">
        <v>6578</v>
      </c>
      <c r="W225" s="610" t="s">
        <v>5560</v>
      </c>
      <c r="X225" s="609"/>
      <c r="Y225" s="609"/>
      <c r="Z225" s="609"/>
      <c r="AA225" s="610"/>
      <c r="AB225" s="605"/>
      <c r="AC225" s="608"/>
      <c r="AD225" s="609"/>
      <c r="AE225" s="611"/>
    </row>
    <row r="226" spans="1:31" ht="11.25" customHeight="1" x14ac:dyDescent="0.3">
      <c r="A226" s="1156"/>
      <c r="B226" s="1015" t="s">
        <v>10071</v>
      </c>
      <c r="C226" s="1149"/>
      <c r="D226" s="612"/>
      <c r="E226" s="613"/>
      <c r="F226" s="613"/>
      <c r="G226" s="614"/>
      <c r="H226" s="612"/>
      <c r="I226" s="615"/>
      <c r="J226" s="615"/>
      <c r="K226" s="616"/>
      <c r="L226" s="612"/>
      <c r="M226" s="615"/>
      <c r="N226" s="615"/>
      <c r="O226" s="616"/>
      <c r="P226" s="636"/>
      <c r="Q226" s="637"/>
      <c r="R226" s="638"/>
      <c r="S226" s="616"/>
      <c r="T226" s="612"/>
      <c r="U226" s="615"/>
      <c r="V226" s="615"/>
      <c r="W226" s="616"/>
      <c r="X226" s="612"/>
      <c r="Y226" s="617"/>
      <c r="Z226" s="617"/>
      <c r="AA226" s="616"/>
      <c r="AB226" s="612"/>
      <c r="AC226" s="615"/>
      <c r="AD226" s="615"/>
      <c r="AE226" s="618"/>
    </row>
    <row r="227" spans="1:31" ht="11.25" customHeight="1" x14ac:dyDescent="0.3">
      <c r="A227" s="1156"/>
      <c r="B227" s="570"/>
      <c r="C227" s="1150" t="s">
        <v>1</v>
      </c>
      <c r="D227" s="619" t="s">
        <v>9985</v>
      </c>
      <c r="E227" s="620">
        <v>4</v>
      </c>
      <c r="F227" s="620" t="s">
        <v>6551</v>
      </c>
      <c r="G227" s="621" t="s">
        <v>7230</v>
      </c>
      <c r="H227" s="619" t="s">
        <v>9985</v>
      </c>
      <c r="I227" s="622">
        <v>4</v>
      </c>
      <c r="J227" s="623" t="s">
        <v>6556</v>
      </c>
      <c r="K227" s="624" t="s">
        <v>5554</v>
      </c>
      <c r="L227" s="619"/>
      <c r="M227" s="623"/>
      <c r="N227" s="623"/>
      <c r="O227" s="624"/>
      <c r="P227" s="619" t="s">
        <v>9985</v>
      </c>
      <c r="Q227" s="622">
        <v>4</v>
      </c>
      <c r="R227" s="623" t="s">
        <v>6551</v>
      </c>
      <c r="S227" s="624" t="s">
        <v>7230</v>
      </c>
      <c r="T227" s="619" t="s">
        <v>9985</v>
      </c>
      <c r="U227" s="623">
        <v>4</v>
      </c>
      <c r="V227" s="623" t="s">
        <v>6556</v>
      </c>
      <c r="W227" s="624" t="s">
        <v>5554</v>
      </c>
      <c r="X227" s="619"/>
      <c r="Y227" s="623"/>
      <c r="Z227" s="623"/>
      <c r="AA227" s="624"/>
      <c r="AB227" s="619"/>
      <c r="AC227" s="622"/>
      <c r="AD227" s="623"/>
      <c r="AE227" s="625"/>
    </row>
    <row r="228" spans="1:31" ht="11.25" customHeight="1" x14ac:dyDescent="0.3">
      <c r="A228" s="1156"/>
      <c r="B228" s="570"/>
      <c r="C228" s="1150"/>
      <c r="D228" s="626"/>
      <c r="E228" s="627"/>
      <c r="F228" s="628"/>
      <c r="G228" s="629"/>
      <c r="H228" s="626"/>
      <c r="I228" s="628"/>
      <c r="J228" s="628"/>
      <c r="K228" s="629"/>
      <c r="L228" s="626"/>
      <c r="M228" s="628"/>
      <c r="N228" s="628"/>
      <c r="O228" s="629"/>
      <c r="P228" s="626"/>
      <c r="Q228" s="627"/>
      <c r="R228" s="628"/>
      <c r="S228" s="629"/>
      <c r="T228" s="626"/>
      <c r="U228" s="628"/>
      <c r="V228" s="628"/>
      <c r="W228" s="629"/>
      <c r="X228" s="626"/>
      <c r="Y228" s="630"/>
      <c r="Z228" s="630"/>
      <c r="AA228" s="631"/>
      <c r="AB228" s="626"/>
      <c r="AC228" s="627"/>
      <c r="AD228" s="628"/>
      <c r="AE228" s="632"/>
    </row>
    <row r="229" spans="1:31" ht="11.25" customHeight="1" x14ac:dyDescent="0.3">
      <c r="A229" s="1156"/>
      <c r="B229" s="569" t="s">
        <v>7137</v>
      </c>
      <c r="C229" s="1148" t="s">
        <v>0</v>
      </c>
      <c r="D229" s="605" t="s">
        <v>9908</v>
      </c>
      <c r="E229" s="606">
        <v>3</v>
      </c>
      <c r="F229" s="606" t="s">
        <v>7006</v>
      </c>
      <c r="G229" s="607" t="s">
        <v>5556</v>
      </c>
      <c r="H229" s="605" t="s">
        <v>9907</v>
      </c>
      <c r="I229" s="608">
        <v>4</v>
      </c>
      <c r="J229" s="609" t="s">
        <v>7006</v>
      </c>
      <c r="K229" s="610" t="s">
        <v>5556</v>
      </c>
      <c r="L229" s="609"/>
      <c r="M229" s="609"/>
      <c r="N229" s="609"/>
      <c r="O229" s="610"/>
      <c r="P229" s="605"/>
      <c r="Q229" s="608"/>
      <c r="R229" s="609"/>
      <c r="S229" s="610"/>
      <c r="T229" s="605"/>
      <c r="U229" s="609"/>
      <c r="V229" s="609"/>
      <c r="W229" s="610"/>
      <c r="X229" s="605"/>
      <c r="Y229" s="609"/>
      <c r="Z229" s="609"/>
      <c r="AA229" s="610"/>
      <c r="AB229" s="605"/>
      <c r="AC229" s="608"/>
      <c r="AD229" s="609"/>
      <c r="AE229" s="611"/>
    </row>
    <row r="230" spans="1:31" ht="11.25" customHeight="1" x14ac:dyDescent="0.3">
      <c r="A230" s="1156"/>
      <c r="B230" s="570"/>
      <c r="C230" s="1149"/>
      <c r="D230" s="612"/>
      <c r="E230" s="613"/>
      <c r="F230" s="613"/>
      <c r="G230" s="614"/>
      <c r="H230" s="612"/>
      <c r="I230" s="615"/>
      <c r="J230" s="615"/>
      <c r="K230" s="616"/>
      <c r="L230" s="612"/>
      <c r="M230" s="615"/>
      <c r="N230" s="615"/>
      <c r="O230" s="616"/>
      <c r="P230" s="612"/>
      <c r="Q230" s="617"/>
      <c r="R230" s="617"/>
      <c r="S230" s="616"/>
      <c r="T230" s="612"/>
      <c r="U230" s="617"/>
      <c r="V230" s="615"/>
      <c r="W230" s="616"/>
      <c r="X230" s="612"/>
      <c r="Y230" s="617"/>
      <c r="Z230" s="617"/>
      <c r="AA230" s="616"/>
      <c r="AB230" s="612"/>
      <c r="AC230" s="615"/>
      <c r="AD230" s="615"/>
      <c r="AE230" s="618"/>
    </row>
    <row r="231" spans="1:31" ht="11.25" customHeight="1" x14ac:dyDescent="0.3">
      <c r="A231" s="1156"/>
      <c r="B231" s="570"/>
      <c r="C231" s="1150" t="s">
        <v>1</v>
      </c>
      <c r="D231" s="619"/>
      <c r="E231" s="620"/>
      <c r="F231" s="620"/>
      <c r="G231" s="621"/>
      <c r="H231" s="619"/>
      <c r="I231" s="622"/>
      <c r="J231" s="623"/>
      <c r="K231" s="624"/>
      <c r="L231" s="619" t="s">
        <v>9910</v>
      </c>
      <c r="M231" s="623">
        <v>4</v>
      </c>
      <c r="N231" s="623" t="s">
        <v>7006</v>
      </c>
      <c r="O231" s="624" t="s">
        <v>5556</v>
      </c>
      <c r="P231" s="639"/>
      <c r="Q231" s="640"/>
      <c r="R231" s="623"/>
      <c r="S231" s="624"/>
      <c r="T231" s="619" t="s">
        <v>9909</v>
      </c>
      <c r="U231" s="623">
        <v>4</v>
      </c>
      <c r="V231" s="623" t="s">
        <v>7006</v>
      </c>
      <c r="W231" s="624" t="s">
        <v>5556</v>
      </c>
      <c r="X231" s="619"/>
      <c r="Y231" s="623"/>
      <c r="Z231" s="623"/>
      <c r="AA231" s="624"/>
      <c r="AB231" s="619"/>
      <c r="AC231" s="622"/>
      <c r="AD231" s="623"/>
      <c r="AE231" s="625"/>
    </row>
    <row r="232" spans="1:31" ht="11.25" customHeight="1" x14ac:dyDescent="0.3">
      <c r="A232" s="1156"/>
      <c r="B232" s="570"/>
      <c r="C232" s="1150"/>
      <c r="D232" s="619"/>
      <c r="E232" s="620"/>
      <c r="F232" s="620"/>
      <c r="G232" s="621"/>
      <c r="H232" s="619"/>
      <c r="I232" s="623"/>
      <c r="J232" s="623"/>
      <c r="K232" s="624"/>
      <c r="L232" s="619"/>
      <c r="M232" s="623"/>
      <c r="N232" s="623"/>
      <c r="O232" s="624"/>
      <c r="P232" s="639"/>
      <c r="Q232" s="640"/>
      <c r="R232" s="641"/>
      <c r="S232" s="624"/>
      <c r="T232" s="619"/>
      <c r="U232" s="622"/>
      <c r="V232" s="622"/>
      <c r="W232" s="624"/>
      <c r="X232" s="619"/>
      <c r="Y232" s="642"/>
      <c r="Z232" s="642"/>
      <c r="AA232" s="643"/>
      <c r="AB232" s="619"/>
      <c r="AC232" s="622"/>
      <c r="AD232" s="623"/>
      <c r="AE232" s="625"/>
    </row>
    <row r="233" spans="1:31" ht="11.25" customHeight="1" x14ac:dyDescent="0.3">
      <c r="A233" s="1156"/>
      <c r="B233" s="569" t="s">
        <v>7239</v>
      </c>
      <c r="C233" s="1148" t="s">
        <v>0</v>
      </c>
      <c r="D233" s="605"/>
      <c r="E233" s="606"/>
      <c r="F233" s="606"/>
      <c r="G233" s="607"/>
      <c r="H233" s="605" t="s">
        <v>9908</v>
      </c>
      <c r="I233" s="608">
        <v>4</v>
      </c>
      <c r="J233" s="609" t="s">
        <v>6557</v>
      </c>
      <c r="K233" s="610" t="s">
        <v>5555</v>
      </c>
      <c r="L233" s="605"/>
      <c r="M233" s="609"/>
      <c r="N233" s="609"/>
      <c r="O233" s="610"/>
      <c r="P233" s="633"/>
      <c r="Q233" s="634"/>
      <c r="R233" s="635"/>
      <c r="S233" s="610"/>
      <c r="T233" s="605"/>
      <c r="U233" s="609"/>
      <c r="V233" s="609"/>
      <c r="W233" s="610"/>
      <c r="X233" s="609"/>
      <c r="Y233" s="609"/>
      <c r="Z233" s="609"/>
      <c r="AA233" s="610"/>
      <c r="AB233" s="605"/>
      <c r="AC233" s="608"/>
      <c r="AD233" s="609"/>
      <c r="AE233" s="611"/>
    </row>
    <row r="234" spans="1:31" ht="11.25" customHeight="1" x14ac:dyDescent="0.3">
      <c r="A234" s="1156"/>
      <c r="B234" s="570"/>
      <c r="C234" s="1149"/>
      <c r="D234" s="612"/>
      <c r="E234" s="613"/>
      <c r="F234" s="613"/>
      <c r="G234" s="614"/>
      <c r="H234" s="612"/>
      <c r="I234" s="615"/>
      <c r="J234" s="615"/>
      <c r="K234" s="616"/>
      <c r="L234" s="612"/>
      <c r="M234" s="615"/>
      <c r="N234" s="615"/>
      <c r="O234" s="616"/>
      <c r="P234" s="636"/>
      <c r="Q234" s="637"/>
      <c r="R234" s="638"/>
      <c r="S234" s="616"/>
      <c r="T234" s="612"/>
      <c r="U234" s="615"/>
      <c r="V234" s="615"/>
      <c r="W234" s="616"/>
      <c r="X234" s="612"/>
      <c r="Y234" s="617"/>
      <c r="Z234" s="617"/>
      <c r="AA234" s="616"/>
      <c r="AB234" s="612"/>
      <c r="AC234" s="615"/>
      <c r="AD234" s="615"/>
      <c r="AE234" s="618"/>
    </row>
    <row r="235" spans="1:31" ht="11.25" customHeight="1" x14ac:dyDescent="0.3">
      <c r="A235" s="1156"/>
      <c r="B235" s="570"/>
      <c r="C235" s="1150" t="s">
        <v>1</v>
      </c>
      <c r="D235" s="619"/>
      <c r="E235" s="620"/>
      <c r="F235" s="620"/>
      <c r="G235" s="621"/>
      <c r="H235" s="619"/>
      <c r="I235" s="622"/>
      <c r="J235" s="623"/>
      <c r="K235" s="624"/>
      <c r="L235" s="619"/>
      <c r="M235" s="623"/>
      <c r="N235" s="623"/>
      <c r="O235" s="624"/>
      <c r="P235" s="619"/>
      <c r="Q235" s="622"/>
      <c r="R235" s="623"/>
      <c r="S235" s="624"/>
      <c r="T235" s="619"/>
      <c r="U235" s="623"/>
      <c r="V235" s="623"/>
      <c r="W235" s="624"/>
      <c r="X235" s="619"/>
      <c r="Y235" s="623"/>
      <c r="Z235" s="623"/>
      <c r="AA235" s="624"/>
      <c r="AB235" s="619"/>
      <c r="AC235" s="622"/>
      <c r="AD235" s="623"/>
      <c r="AE235" s="625"/>
    </row>
    <row r="236" spans="1:31" ht="11.25" customHeight="1" x14ac:dyDescent="0.3">
      <c r="A236" s="1156"/>
      <c r="B236" s="570"/>
      <c r="C236" s="1151"/>
      <c r="D236" s="626"/>
      <c r="E236" s="627"/>
      <c r="F236" s="628"/>
      <c r="G236" s="629"/>
      <c r="H236" s="626"/>
      <c r="I236" s="628"/>
      <c r="J236" s="628"/>
      <c r="K236" s="629"/>
      <c r="L236" s="626"/>
      <c r="M236" s="628"/>
      <c r="N236" s="628"/>
      <c r="O236" s="629"/>
      <c r="P236" s="626"/>
      <c r="Q236" s="627"/>
      <c r="R236" s="628"/>
      <c r="S236" s="629"/>
      <c r="T236" s="626"/>
      <c r="U236" s="628"/>
      <c r="V236" s="628"/>
      <c r="W236" s="629"/>
      <c r="X236" s="626"/>
      <c r="Y236" s="630"/>
      <c r="Z236" s="630"/>
      <c r="AA236" s="631"/>
      <c r="AB236" s="626"/>
      <c r="AC236" s="627"/>
      <c r="AD236" s="628"/>
      <c r="AE236" s="632"/>
    </row>
    <row r="237" spans="1:31" ht="11.25" customHeight="1" x14ac:dyDescent="0.3">
      <c r="A237" s="1156"/>
      <c r="B237" s="569" t="s">
        <v>8355</v>
      </c>
      <c r="C237" s="1148" t="s">
        <v>0</v>
      </c>
      <c r="D237" s="605"/>
      <c r="E237" s="606"/>
      <c r="F237" s="606"/>
      <c r="G237" s="607"/>
      <c r="H237" s="605"/>
      <c r="I237" s="608"/>
      <c r="J237" s="609"/>
      <c r="K237" s="610"/>
      <c r="L237" s="605" t="s">
        <v>9908</v>
      </c>
      <c r="M237" s="609">
        <v>2</v>
      </c>
      <c r="N237" s="609" t="s">
        <v>10183</v>
      </c>
      <c r="O237" s="610" t="s">
        <v>5551</v>
      </c>
      <c r="P237" s="633"/>
      <c r="Q237" s="634"/>
      <c r="R237" s="635"/>
      <c r="S237" s="610"/>
      <c r="T237" s="605"/>
      <c r="U237" s="609"/>
      <c r="V237" s="609"/>
      <c r="W237" s="610"/>
      <c r="X237" s="609"/>
      <c r="Y237" s="609"/>
      <c r="Z237" s="609"/>
      <c r="AA237" s="610"/>
      <c r="AB237" s="605"/>
      <c r="AC237" s="608"/>
      <c r="AD237" s="609"/>
      <c r="AE237" s="611"/>
    </row>
    <row r="238" spans="1:31" ht="11.25" customHeight="1" x14ac:dyDescent="0.3">
      <c r="A238" s="1156"/>
      <c r="B238" s="570"/>
      <c r="C238" s="1149"/>
      <c r="D238" s="612"/>
      <c r="E238" s="613"/>
      <c r="F238" s="613"/>
      <c r="G238" s="614"/>
      <c r="H238" s="612"/>
      <c r="I238" s="615"/>
      <c r="J238" s="615"/>
      <c r="K238" s="616"/>
      <c r="L238" s="612"/>
      <c r="M238" s="615"/>
      <c r="N238" s="615"/>
      <c r="O238" s="616"/>
      <c r="P238" s="636"/>
      <c r="Q238" s="637"/>
      <c r="R238" s="638"/>
      <c r="S238" s="616"/>
      <c r="T238" s="612"/>
      <c r="U238" s="615"/>
      <c r="V238" s="615"/>
      <c r="W238" s="616"/>
      <c r="X238" s="612"/>
      <c r="Y238" s="617"/>
      <c r="Z238" s="617"/>
      <c r="AA238" s="616"/>
      <c r="AB238" s="612"/>
      <c r="AC238" s="615"/>
      <c r="AD238" s="615"/>
      <c r="AE238" s="618"/>
    </row>
    <row r="239" spans="1:31" ht="11.25" customHeight="1" x14ac:dyDescent="0.3">
      <c r="A239" s="1156"/>
      <c r="B239" s="570"/>
      <c r="C239" s="1150" t="s">
        <v>1</v>
      </c>
      <c r="D239" s="619"/>
      <c r="E239" s="620"/>
      <c r="F239" s="620"/>
      <c r="G239" s="621"/>
      <c r="H239" s="619" t="s">
        <v>9908</v>
      </c>
      <c r="I239" s="622">
        <v>4</v>
      </c>
      <c r="J239" s="623" t="s">
        <v>7001</v>
      </c>
      <c r="K239" s="624" t="s">
        <v>5551</v>
      </c>
      <c r="L239" s="619" t="s">
        <v>9909</v>
      </c>
      <c r="M239" s="623">
        <v>4</v>
      </c>
      <c r="N239" s="623" t="s">
        <v>7001</v>
      </c>
      <c r="O239" s="624" t="s">
        <v>5551</v>
      </c>
      <c r="P239" s="619"/>
      <c r="Q239" s="622"/>
      <c r="R239" s="623"/>
      <c r="S239" s="624"/>
      <c r="T239" s="619" t="s">
        <v>9911</v>
      </c>
      <c r="U239" s="623">
        <v>4</v>
      </c>
      <c r="V239" s="623" t="s">
        <v>7001</v>
      </c>
      <c r="W239" s="624" t="s">
        <v>5551</v>
      </c>
      <c r="X239" s="619"/>
      <c r="Y239" s="623"/>
      <c r="Z239" s="623"/>
      <c r="AA239" s="624"/>
      <c r="AB239" s="619"/>
      <c r="AC239" s="622"/>
      <c r="AD239" s="623"/>
      <c r="AE239" s="625"/>
    </row>
    <row r="240" spans="1:31" ht="11.25" customHeight="1" x14ac:dyDescent="0.3">
      <c r="A240" s="1156"/>
      <c r="B240" s="570"/>
      <c r="C240" s="1150"/>
      <c r="D240" s="626"/>
      <c r="E240" s="627"/>
      <c r="F240" s="628"/>
      <c r="G240" s="629"/>
      <c r="H240" s="626"/>
      <c r="I240" s="628"/>
      <c r="J240" s="628"/>
      <c r="K240" s="629"/>
      <c r="L240" s="626"/>
      <c r="M240" s="628"/>
      <c r="N240" s="628"/>
      <c r="O240" s="629"/>
      <c r="P240" s="626"/>
      <c r="Q240" s="627"/>
      <c r="R240" s="628"/>
      <c r="S240" s="629"/>
      <c r="T240" s="626"/>
      <c r="U240" s="628"/>
      <c r="V240" s="628"/>
      <c r="W240" s="629"/>
      <c r="X240" s="626"/>
      <c r="Y240" s="630"/>
      <c r="Z240" s="630"/>
      <c r="AA240" s="631"/>
      <c r="AB240" s="626"/>
      <c r="AC240" s="627"/>
      <c r="AD240" s="628"/>
      <c r="AE240" s="632"/>
    </row>
    <row r="241" spans="1:31" ht="11.25" customHeight="1" x14ac:dyDescent="0.3">
      <c r="A241" s="1156"/>
      <c r="B241" s="569" t="s">
        <v>8356</v>
      </c>
      <c r="C241" s="1148" t="s">
        <v>0</v>
      </c>
      <c r="D241" s="605"/>
      <c r="E241" s="606"/>
      <c r="F241" s="606"/>
      <c r="G241" s="607"/>
      <c r="H241" s="605"/>
      <c r="I241" s="608"/>
      <c r="J241" s="609"/>
      <c r="K241" s="610"/>
      <c r="L241" s="609"/>
      <c r="M241" s="609"/>
      <c r="N241" s="609"/>
      <c r="O241" s="610"/>
      <c r="P241" s="605"/>
      <c r="Q241" s="608"/>
      <c r="R241" s="609"/>
      <c r="S241" s="610"/>
      <c r="T241" s="605"/>
      <c r="U241" s="609"/>
      <c r="V241" s="609"/>
      <c r="W241" s="610"/>
      <c r="X241" s="605"/>
      <c r="Y241" s="609"/>
      <c r="Z241" s="609"/>
      <c r="AA241" s="610"/>
      <c r="AB241" s="605"/>
      <c r="AC241" s="608"/>
      <c r="AD241" s="609"/>
      <c r="AE241" s="611"/>
    </row>
    <row r="242" spans="1:31" ht="11.25" customHeight="1" x14ac:dyDescent="0.3">
      <c r="A242" s="1156"/>
      <c r="B242" s="570"/>
      <c r="C242" s="1149"/>
      <c r="D242" s="612"/>
      <c r="E242" s="613"/>
      <c r="F242" s="613"/>
      <c r="G242" s="614"/>
      <c r="H242" s="612"/>
      <c r="I242" s="615"/>
      <c r="J242" s="615"/>
      <c r="K242" s="616"/>
      <c r="L242" s="612"/>
      <c r="M242" s="615"/>
      <c r="N242" s="615"/>
      <c r="O242" s="616"/>
      <c r="P242" s="612"/>
      <c r="Q242" s="617"/>
      <c r="R242" s="617"/>
      <c r="S242" s="616"/>
      <c r="T242" s="612"/>
      <c r="U242" s="617"/>
      <c r="V242" s="615"/>
      <c r="W242" s="616"/>
      <c r="X242" s="612"/>
      <c r="Y242" s="617"/>
      <c r="Z242" s="617"/>
      <c r="AA242" s="616"/>
      <c r="AB242" s="612"/>
      <c r="AC242" s="615"/>
      <c r="AD242" s="615"/>
      <c r="AE242" s="618"/>
    </row>
    <row r="243" spans="1:31" ht="11.25" customHeight="1" x14ac:dyDescent="0.3">
      <c r="A243" s="1156"/>
      <c r="B243" s="570"/>
      <c r="C243" s="1150" t="s">
        <v>1</v>
      </c>
      <c r="D243" s="619"/>
      <c r="E243" s="620"/>
      <c r="F243" s="620"/>
      <c r="G243" s="621"/>
      <c r="H243" s="619"/>
      <c r="I243" s="622"/>
      <c r="J243" s="623"/>
      <c r="K243" s="624"/>
      <c r="L243" s="619"/>
      <c r="M243" s="623"/>
      <c r="N243" s="623"/>
      <c r="O243" s="624"/>
      <c r="P243" s="639"/>
      <c r="Q243" s="640"/>
      <c r="R243" s="623"/>
      <c r="S243" s="624"/>
      <c r="T243" s="619"/>
      <c r="U243" s="623"/>
      <c r="V243" s="623"/>
      <c r="W243" s="624"/>
      <c r="X243" s="619"/>
      <c r="Y243" s="623"/>
      <c r="Z243" s="623"/>
      <c r="AA243" s="624"/>
      <c r="AB243" s="619"/>
      <c r="AC243" s="622"/>
      <c r="AD243" s="623"/>
      <c r="AE243" s="625"/>
    </row>
    <row r="244" spans="1:31" ht="11.25" customHeight="1" x14ac:dyDescent="0.3">
      <c r="A244" s="1156"/>
      <c r="B244" s="570"/>
      <c r="C244" s="1151"/>
      <c r="D244" s="619"/>
      <c r="E244" s="620"/>
      <c r="F244" s="620"/>
      <c r="G244" s="621"/>
      <c r="H244" s="619"/>
      <c r="I244" s="623"/>
      <c r="J244" s="623"/>
      <c r="K244" s="624"/>
      <c r="L244" s="619"/>
      <c r="M244" s="623"/>
      <c r="N244" s="623"/>
      <c r="O244" s="624"/>
      <c r="P244" s="639"/>
      <c r="Q244" s="640"/>
      <c r="R244" s="641"/>
      <c r="S244" s="624"/>
      <c r="T244" s="619"/>
      <c r="U244" s="622"/>
      <c r="V244" s="622"/>
      <c r="W244" s="624"/>
      <c r="X244" s="619"/>
      <c r="Y244" s="642"/>
      <c r="Z244" s="642"/>
      <c r="AA244" s="643"/>
      <c r="AB244" s="619"/>
      <c r="AC244" s="622"/>
      <c r="AD244" s="623"/>
      <c r="AE244" s="625"/>
    </row>
    <row r="245" spans="1:31" ht="11.25" customHeight="1" x14ac:dyDescent="0.3">
      <c r="A245" s="1156"/>
      <c r="B245" s="569" t="s">
        <v>5608</v>
      </c>
      <c r="C245" s="1148" t="s">
        <v>0</v>
      </c>
      <c r="D245" s="605" t="s">
        <v>9907</v>
      </c>
      <c r="E245" s="606">
        <v>3</v>
      </c>
      <c r="F245" s="606" t="s">
        <v>6548</v>
      </c>
      <c r="G245" s="607" t="s">
        <v>5555</v>
      </c>
      <c r="H245" s="605"/>
      <c r="I245" s="608"/>
      <c r="J245" s="609"/>
      <c r="K245" s="610"/>
      <c r="L245" s="609"/>
      <c r="M245" s="609"/>
      <c r="N245" s="609"/>
      <c r="O245" s="610"/>
      <c r="P245" s="605"/>
      <c r="Q245" s="608"/>
      <c r="R245" s="609"/>
      <c r="S245" s="610"/>
      <c r="T245" s="605"/>
      <c r="U245" s="608"/>
      <c r="V245" s="609"/>
      <c r="W245" s="610"/>
      <c r="X245" s="605"/>
      <c r="Y245" s="609"/>
      <c r="Z245" s="609"/>
      <c r="AA245" s="610"/>
      <c r="AB245" s="605"/>
      <c r="AC245" s="608"/>
      <c r="AD245" s="609"/>
      <c r="AE245" s="611"/>
    </row>
    <row r="246" spans="1:31" ht="11.25" customHeight="1" x14ac:dyDescent="0.3">
      <c r="A246" s="1156"/>
      <c r="B246" s="570"/>
      <c r="C246" s="1149"/>
      <c r="D246" s="612"/>
      <c r="E246" s="613"/>
      <c r="F246" s="613"/>
      <c r="G246" s="614"/>
      <c r="H246" s="612"/>
      <c r="I246" s="615"/>
      <c r="J246" s="615"/>
      <c r="K246" s="616"/>
      <c r="L246" s="612"/>
      <c r="M246" s="615"/>
      <c r="N246" s="615"/>
      <c r="O246" s="616"/>
      <c r="P246" s="612"/>
      <c r="Q246" s="617"/>
      <c r="R246" s="617"/>
      <c r="S246" s="616"/>
      <c r="T246" s="612"/>
      <c r="U246" s="615"/>
      <c r="V246" s="615"/>
      <c r="W246" s="616"/>
      <c r="X246" s="612"/>
      <c r="Y246" s="617"/>
      <c r="Z246" s="617"/>
      <c r="AA246" s="616"/>
      <c r="AB246" s="612"/>
      <c r="AC246" s="615"/>
      <c r="AD246" s="615"/>
      <c r="AE246" s="618"/>
    </row>
    <row r="247" spans="1:31" ht="11.25" customHeight="1" x14ac:dyDescent="0.3">
      <c r="A247" s="1156"/>
      <c r="B247" s="570"/>
      <c r="C247" s="1150" t="s">
        <v>1</v>
      </c>
      <c r="D247" s="619" t="s">
        <v>9908</v>
      </c>
      <c r="E247" s="620">
        <v>4</v>
      </c>
      <c r="F247" s="620" t="s">
        <v>6548</v>
      </c>
      <c r="G247" s="621" t="s">
        <v>5555</v>
      </c>
      <c r="H247" s="619" t="s">
        <v>8412</v>
      </c>
      <c r="I247" s="622">
        <v>4</v>
      </c>
      <c r="J247" s="623" t="s">
        <v>6548</v>
      </c>
      <c r="K247" s="624" t="s">
        <v>5555</v>
      </c>
      <c r="L247" s="619" t="s">
        <v>8412</v>
      </c>
      <c r="M247" s="623">
        <v>4</v>
      </c>
      <c r="N247" s="623" t="s">
        <v>6548</v>
      </c>
      <c r="O247" s="624" t="s">
        <v>5555</v>
      </c>
      <c r="P247" s="639" t="s">
        <v>8412</v>
      </c>
      <c r="Q247" s="640">
        <v>4</v>
      </c>
      <c r="R247" s="623" t="s">
        <v>6548</v>
      </c>
      <c r="S247" s="624" t="s">
        <v>5555</v>
      </c>
      <c r="T247" s="619"/>
      <c r="U247" s="623"/>
      <c r="V247" s="623"/>
      <c r="W247" s="624"/>
      <c r="X247" s="619"/>
      <c r="Y247" s="623"/>
      <c r="Z247" s="623"/>
      <c r="AA247" s="624"/>
      <c r="AB247" s="619"/>
      <c r="AC247" s="622"/>
      <c r="AD247" s="623"/>
      <c r="AE247" s="625"/>
    </row>
    <row r="248" spans="1:31" ht="11.25" customHeight="1" x14ac:dyDescent="0.3">
      <c r="A248" s="1157"/>
      <c r="B248" s="570"/>
      <c r="C248" s="1150"/>
      <c r="D248" s="619"/>
      <c r="E248" s="620"/>
      <c r="F248" s="620"/>
      <c r="G248" s="621"/>
      <c r="H248" s="619"/>
      <c r="I248" s="623"/>
      <c r="J248" s="623"/>
      <c r="K248" s="624"/>
      <c r="L248" s="619"/>
      <c r="M248" s="623"/>
      <c r="N248" s="623"/>
      <c r="O248" s="624"/>
      <c r="P248" s="639"/>
      <c r="Q248" s="640"/>
      <c r="R248" s="641"/>
      <c r="S248" s="624"/>
      <c r="T248" s="619"/>
      <c r="U248" s="623"/>
      <c r="V248" s="623"/>
      <c r="W248" s="624"/>
      <c r="X248" s="619"/>
      <c r="Y248" s="642"/>
      <c r="Z248" s="642"/>
      <c r="AA248" s="643"/>
      <c r="AB248" s="619"/>
      <c r="AC248" s="622"/>
      <c r="AD248" s="623"/>
      <c r="AE248" s="625"/>
    </row>
    <row r="249" spans="1:31" ht="11.25" customHeight="1" x14ac:dyDescent="0.3">
      <c r="A249" s="1155" t="s">
        <v>8357</v>
      </c>
      <c r="B249" s="1017" t="s">
        <v>504</v>
      </c>
      <c r="C249" s="1148" t="s">
        <v>0</v>
      </c>
      <c r="D249" s="605"/>
      <c r="E249" s="606"/>
      <c r="F249" s="606"/>
      <c r="G249" s="607"/>
      <c r="H249" s="605"/>
      <c r="I249" s="608"/>
      <c r="J249" s="609"/>
      <c r="K249" s="610"/>
      <c r="L249" s="605"/>
      <c r="M249" s="609"/>
      <c r="N249" s="609"/>
      <c r="O249" s="610"/>
      <c r="P249" s="633"/>
      <c r="Q249" s="634"/>
      <c r="R249" s="635"/>
      <c r="S249" s="610"/>
      <c r="T249" s="605"/>
      <c r="U249" s="609"/>
      <c r="V249" s="609"/>
      <c r="W249" s="610"/>
      <c r="X249" s="609" t="s">
        <v>8458</v>
      </c>
      <c r="Y249" s="609">
        <v>4</v>
      </c>
      <c r="Z249" s="609" t="s">
        <v>6549</v>
      </c>
      <c r="AA249" s="610" t="s">
        <v>5571</v>
      </c>
      <c r="AB249" s="605"/>
      <c r="AC249" s="608"/>
      <c r="AD249" s="609"/>
      <c r="AE249" s="611"/>
    </row>
    <row r="250" spans="1:31" ht="11.25" customHeight="1" x14ac:dyDescent="0.3">
      <c r="A250" s="1158"/>
      <c r="B250" s="1015" t="s">
        <v>10072</v>
      </c>
      <c r="C250" s="1149"/>
      <c r="D250" s="612"/>
      <c r="E250" s="613"/>
      <c r="F250" s="613"/>
      <c r="G250" s="614"/>
      <c r="H250" s="612"/>
      <c r="I250" s="615"/>
      <c r="J250" s="615"/>
      <c r="K250" s="616"/>
      <c r="L250" s="612"/>
      <c r="M250" s="615"/>
      <c r="N250" s="615"/>
      <c r="O250" s="616"/>
      <c r="P250" s="636"/>
      <c r="Q250" s="637"/>
      <c r="R250" s="638"/>
      <c r="S250" s="616"/>
      <c r="T250" s="612"/>
      <c r="U250" s="615"/>
      <c r="V250" s="615"/>
      <c r="W250" s="616"/>
      <c r="X250" s="612"/>
      <c r="Y250" s="617"/>
      <c r="Z250" s="617"/>
      <c r="AA250" s="616"/>
      <c r="AB250" s="612"/>
      <c r="AC250" s="615"/>
      <c r="AD250" s="615"/>
      <c r="AE250" s="618"/>
    </row>
    <row r="251" spans="1:31" ht="11.25" customHeight="1" x14ac:dyDescent="0.3">
      <c r="A251" s="1158"/>
      <c r="B251" s="1018"/>
      <c r="C251" s="1150" t="s">
        <v>1</v>
      </c>
      <c r="D251" s="619"/>
      <c r="E251" s="620"/>
      <c r="F251" s="620"/>
      <c r="G251" s="621"/>
      <c r="H251" s="619"/>
      <c r="I251" s="622"/>
      <c r="J251" s="623"/>
      <c r="K251" s="624"/>
      <c r="L251" s="619"/>
      <c r="M251" s="623"/>
      <c r="N251" s="623"/>
      <c r="O251" s="624"/>
      <c r="P251" s="619" t="s">
        <v>8458</v>
      </c>
      <c r="Q251" s="622">
        <v>4</v>
      </c>
      <c r="R251" s="623" t="s">
        <v>6549</v>
      </c>
      <c r="S251" s="624" t="s">
        <v>5571</v>
      </c>
      <c r="T251" s="619" t="s">
        <v>8458</v>
      </c>
      <c r="U251" s="623">
        <v>4</v>
      </c>
      <c r="V251" s="623" t="s">
        <v>6549</v>
      </c>
      <c r="W251" s="624" t="s">
        <v>5571</v>
      </c>
      <c r="X251" s="619" t="s">
        <v>8458</v>
      </c>
      <c r="Y251" s="623">
        <v>4</v>
      </c>
      <c r="Z251" s="623" t="s">
        <v>6549</v>
      </c>
      <c r="AA251" s="624" t="s">
        <v>5571</v>
      </c>
      <c r="AB251" s="619"/>
      <c r="AC251" s="622"/>
      <c r="AD251" s="623"/>
      <c r="AE251" s="625"/>
    </row>
    <row r="252" spans="1:31" ht="11.25" customHeight="1" x14ac:dyDescent="0.3">
      <c r="A252" s="1158"/>
      <c r="B252" s="1018"/>
      <c r="C252" s="1150"/>
      <c r="D252" s="619"/>
      <c r="E252" s="620"/>
      <c r="F252" s="620"/>
      <c r="G252" s="621"/>
      <c r="H252" s="619"/>
      <c r="I252" s="623"/>
      <c r="J252" s="623"/>
      <c r="K252" s="624"/>
      <c r="L252" s="619"/>
      <c r="M252" s="623"/>
      <c r="N252" s="623"/>
      <c r="O252" s="624"/>
      <c r="P252" s="619"/>
      <c r="Q252" s="622"/>
      <c r="R252" s="623"/>
      <c r="S252" s="624"/>
      <c r="T252" s="619"/>
      <c r="U252" s="623"/>
      <c r="V252" s="623"/>
      <c r="W252" s="624"/>
      <c r="X252" s="619"/>
      <c r="Y252" s="642"/>
      <c r="Z252" s="642"/>
      <c r="AA252" s="643"/>
      <c r="AB252" s="619"/>
      <c r="AC252" s="622"/>
      <c r="AD252" s="623"/>
      <c r="AE252" s="625"/>
    </row>
    <row r="253" spans="1:31" ht="11.25" customHeight="1" x14ac:dyDescent="0.3">
      <c r="A253" s="1158"/>
      <c r="B253" s="1017" t="s">
        <v>414</v>
      </c>
      <c r="C253" s="1148" t="s">
        <v>0</v>
      </c>
      <c r="D253" s="605"/>
      <c r="E253" s="606"/>
      <c r="F253" s="606"/>
      <c r="G253" s="607"/>
      <c r="H253" s="605"/>
      <c r="I253" s="608"/>
      <c r="J253" s="609"/>
      <c r="K253" s="610"/>
      <c r="L253" s="609"/>
      <c r="M253" s="609"/>
      <c r="N253" s="609"/>
      <c r="O253" s="610"/>
      <c r="P253" s="609"/>
      <c r="Q253" s="609"/>
      <c r="R253" s="609"/>
      <c r="S253" s="610"/>
      <c r="T253" s="605"/>
      <c r="U253" s="609"/>
      <c r="V253" s="609"/>
      <c r="W253" s="610"/>
      <c r="X253" s="605" t="s">
        <v>8331</v>
      </c>
      <c r="Y253" s="609">
        <v>4</v>
      </c>
      <c r="Z253" s="609" t="s">
        <v>6549</v>
      </c>
      <c r="AA253" s="610" t="s">
        <v>5564</v>
      </c>
      <c r="AB253" s="605"/>
      <c r="AC253" s="609"/>
      <c r="AD253" s="609"/>
      <c r="AE253" s="611"/>
    </row>
    <row r="254" spans="1:31" ht="11.25" customHeight="1" x14ac:dyDescent="0.3">
      <c r="A254" s="1158"/>
      <c r="B254" s="1015" t="s">
        <v>10073</v>
      </c>
      <c r="C254" s="1149"/>
      <c r="D254" s="612"/>
      <c r="E254" s="613"/>
      <c r="F254" s="613"/>
      <c r="G254" s="614"/>
      <c r="H254" s="612"/>
      <c r="I254" s="615"/>
      <c r="J254" s="615"/>
      <c r="K254" s="616"/>
      <c r="L254" s="612"/>
      <c r="M254" s="615"/>
      <c r="N254" s="615"/>
      <c r="O254" s="616"/>
      <c r="P254" s="612"/>
      <c r="Q254" s="617"/>
      <c r="R254" s="615"/>
      <c r="S254" s="616"/>
      <c r="T254" s="612"/>
      <c r="U254" s="615"/>
      <c r="V254" s="615"/>
      <c r="W254" s="616"/>
      <c r="X254" s="612"/>
      <c r="Y254" s="617"/>
      <c r="Z254" s="617"/>
      <c r="AA254" s="616"/>
      <c r="AB254" s="612"/>
      <c r="AC254" s="615"/>
      <c r="AD254" s="615"/>
      <c r="AE254" s="618"/>
    </row>
    <row r="255" spans="1:31" ht="11.25" customHeight="1" x14ac:dyDescent="0.3">
      <c r="A255" s="1158"/>
      <c r="B255" s="1018"/>
      <c r="C255" s="1150" t="s">
        <v>1</v>
      </c>
      <c r="D255" s="619"/>
      <c r="E255" s="620"/>
      <c r="F255" s="620"/>
      <c r="G255" s="621"/>
      <c r="H255" s="619" t="s">
        <v>8331</v>
      </c>
      <c r="I255" s="622">
        <v>4</v>
      </c>
      <c r="J255" s="623" t="s">
        <v>6549</v>
      </c>
      <c r="K255" s="624" t="s">
        <v>5564</v>
      </c>
      <c r="L255" s="619" t="s">
        <v>8331</v>
      </c>
      <c r="M255" s="623">
        <v>4</v>
      </c>
      <c r="N255" s="623" t="s">
        <v>6549</v>
      </c>
      <c r="O255" s="624" t="s">
        <v>5564</v>
      </c>
      <c r="P255" s="619" t="s">
        <v>8331</v>
      </c>
      <c r="Q255" s="623">
        <v>4</v>
      </c>
      <c r="R255" s="623" t="s">
        <v>6549</v>
      </c>
      <c r="S255" s="624" t="s">
        <v>5564</v>
      </c>
      <c r="T255" s="619" t="s">
        <v>8331</v>
      </c>
      <c r="U255" s="623">
        <v>4</v>
      </c>
      <c r="V255" s="623" t="s">
        <v>6549</v>
      </c>
      <c r="W255" s="624" t="s">
        <v>5564</v>
      </c>
      <c r="X255" s="619" t="s">
        <v>8331</v>
      </c>
      <c r="Y255" s="623">
        <v>4</v>
      </c>
      <c r="Z255" s="623" t="s">
        <v>6549</v>
      </c>
      <c r="AA255" s="624" t="s">
        <v>5564</v>
      </c>
      <c r="AB255" s="619"/>
      <c r="AC255" s="622"/>
      <c r="AD255" s="623"/>
      <c r="AE255" s="625"/>
    </row>
    <row r="256" spans="1:31" ht="11.25" customHeight="1" x14ac:dyDescent="0.3">
      <c r="A256" s="1158"/>
      <c r="B256" s="1018"/>
      <c r="C256" s="1150"/>
      <c r="D256" s="619"/>
      <c r="E256" s="620"/>
      <c r="F256" s="620"/>
      <c r="G256" s="621"/>
      <c r="H256" s="619"/>
      <c r="I256" s="623"/>
      <c r="J256" s="623"/>
      <c r="K256" s="624"/>
      <c r="L256" s="619"/>
      <c r="M256" s="623"/>
      <c r="N256" s="623"/>
      <c r="O256" s="624"/>
      <c r="P256" s="619"/>
      <c r="Q256" s="623"/>
      <c r="R256" s="623"/>
      <c r="S256" s="624"/>
      <c r="T256" s="619"/>
      <c r="U256" s="623"/>
      <c r="V256" s="623"/>
      <c r="W256" s="624"/>
      <c r="X256" s="619"/>
      <c r="Y256" s="642"/>
      <c r="Z256" s="642"/>
      <c r="AA256" s="643"/>
      <c r="AB256" s="619"/>
      <c r="AC256" s="642"/>
      <c r="AD256" s="642"/>
      <c r="AE256" s="644"/>
    </row>
    <row r="257" spans="1:31" ht="11.25" customHeight="1" x14ac:dyDescent="0.3">
      <c r="A257" s="1158"/>
      <c r="B257" s="1017" t="s">
        <v>416</v>
      </c>
      <c r="C257" s="1148" t="s">
        <v>0</v>
      </c>
      <c r="D257" s="605"/>
      <c r="E257" s="606"/>
      <c r="F257" s="606"/>
      <c r="G257" s="607"/>
      <c r="H257" s="605"/>
      <c r="I257" s="608"/>
      <c r="J257" s="609"/>
      <c r="K257" s="610"/>
      <c r="L257" s="605"/>
      <c r="M257" s="609"/>
      <c r="N257" s="609"/>
      <c r="O257" s="610"/>
      <c r="P257" s="633"/>
      <c r="Q257" s="634"/>
      <c r="R257" s="635"/>
      <c r="S257" s="610"/>
      <c r="T257" s="605"/>
      <c r="U257" s="609"/>
      <c r="V257" s="609"/>
      <c r="W257" s="610"/>
      <c r="X257" s="609"/>
      <c r="Y257" s="609"/>
      <c r="Z257" s="609"/>
      <c r="AA257" s="610"/>
      <c r="AB257" s="605"/>
      <c r="AC257" s="608"/>
      <c r="AD257" s="609"/>
      <c r="AE257" s="611"/>
    </row>
    <row r="258" spans="1:31" ht="11.25" customHeight="1" x14ac:dyDescent="0.3">
      <c r="A258" s="1158"/>
      <c r="B258" s="1015" t="s">
        <v>10074</v>
      </c>
      <c r="C258" s="1149"/>
      <c r="D258" s="612"/>
      <c r="E258" s="613"/>
      <c r="F258" s="613"/>
      <c r="G258" s="614"/>
      <c r="H258" s="612"/>
      <c r="I258" s="615"/>
      <c r="J258" s="615"/>
      <c r="K258" s="616"/>
      <c r="L258" s="612"/>
      <c r="M258" s="615"/>
      <c r="N258" s="615"/>
      <c r="O258" s="616"/>
      <c r="P258" s="636"/>
      <c r="Q258" s="637"/>
      <c r="R258" s="638"/>
      <c r="S258" s="616"/>
      <c r="T258" s="612"/>
      <c r="U258" s="615"/>
      <c r="V258" s="615"/>
      <c r="W258" s="616"/>
      <c r="X258" s="612"/>
      <c r="Y258" s="617"/>
      <c r="Z258" s="617"/>
      <c r="AA258" s="616"/>
      <c r="AB258" s="612"/>
      <c r="AC258" s="615"/>
      <c r="AD258" s="615"/>
      <c r="AE258" s="618"/>
    </row>
    <row r="259" spans="1:31" ht="11.25" customHeight="1" x14ac:dyDescent="0.3">
      <c r="A259" s="1158"/>
      <c r="B259" s="1018"/>
      <c r="C259" s="1150" t="s">
        <v>1</v>
      </c>
      <c r="D259" s="619"/>
      <c r="E259" s="620"/>
      <c r="F259" s="620"/>
      <c r="G259" s="621"/>
      <c r="H259" s="619"/>
      <c r="I259" s="622"/>
      <c r="J259" s="623"/>
      <c r="K259" s="624"/>
      <c r="L259" s="619"/>
      <c r="M259" s="623"/>
      <c r="N259" s="623"/>
      <c r="O259" s="624"/>
      <c r="P259" s="619"/>
      <c r="Q259" s="622"/>
      <c r="R259" s="623"/>
      <c r="S259" s="624"/>
      <c r="T259" s="619"/>
      <c r="U259" s="623"/>
      <c r="V259" s="623"/>
      <c r="W259" s="624"/>
      <c r="X259" s="619"/>
      <c r="Y259" s="623"/>
      <c r="Z259" s="623"/>
      <c r="AA259" s="624"/>
      <c r="AB259" s="619"/>
      <c r="AC259" s="622"/>
      <c r="AD259" s="623"/>
      <c r="AE259" s="625"/>
    </row>
    <row r="260" spans="1:31" ht="11.25" customHeight="1" x14ac:dyDescent="0.3">
      <c r="A260" s="1158"/>
      <c r="B260" s="1018"/>
      <c r="C260" s="1150"/>
      <c r="D260" s="619"/>
      <c r="E260" s="620"/>
      <c r="F260" s="620"/>
      <c r="G260" s="621"/>
      <c r="H260" s="619"/>
      <c r="I260" s="623"/>
      <c r="J260" s="623"/>
      <c r="K260" s="624"/>
      <c r="L260" s="619"/>
      <c r="M260" s="623"/>
      <c r="N260" s="623"/>
      <c r="O260" s="624"/>
      <c r="P260" s="619"/>
      <c r="Q260" s="622"/>
      <c r="R260" s="623"/>
      <c r="S260" s="624"/>
      <c r="T260" s="619"/>
      <c r="U260" s="623"/>
      <c r="V260" s="623"/>
      <c r="W260" s="624"/>
      <c r="X260" s="619"/>
      <c r="Y260" s="642"/>
      <c r="Z260" s="642"/>
      <c r="AA260" s="643"/>
      <c r="AB260" s="619"/>
      <c r="AC260" s="622"/>
      <c r="AD260" s="623"/>
      <c r="AE260" s="625"/>
    </row>
    <row r="261" spans="1:31" ht="11.25" customHeight="1" x14ac:dyDescent="0.3">
      <c r="A261" s="1158"/>
      <c r="B261" s="1017" t="s">
        <v>506</v>
      </c>
      <c r="C261" s="1148" t="s">
        <v>0</v>
      </c>
      <c r="D261" s="605"/>
      <c r="E261" s="606"/>
      <c r="F261" s="606"/>
      <c r="G261" s="607"/>
      <c r="H261" s="605"/>
      <c r="I261" s="608"/>
      <c r="J261" s="609"/>
      <c r="K261" s="610"/>
      <c r="L261" s="609" t="s">
        <v>9885</v>
      </c>
      <c r="M261" s="609">
        <v>4</v>
      </c>
      <c r="N261" s="609" t="s">
        <v>7082</v>
      </c>
      <c r="O261" s="610" t="s">
        <v>114</v>
      </c>
      <c r="P261" s="609" t="s">
        <v>9885</v>
      </c>
      <c r="Q261" s="609">
        <v>4</v>
      </c>
      <c r="R261" s="609" t="s">
        <v>7082</v>
      </c>
      <c r="S261" s="610" t="s">
        <v>114</v>
      </c>
      <c r="T261" s="605"/>
      <c r="U261" s="609"/>
      <c r="V261" s="609"/>
      <c r="W261" s="610"/>
      <c r="X261" s="605"/>
      <c r="Y261" s="609"/>
      <c r="Z261" s="609"/>
      <c r="AA261" s="610"/>
      <c r="AB261" s="605"/>
      <c r="AC261" s="609"/>
      <c r="AD261" s="609"/>
      <c r="AE261" s="611"/>
    </row>
    <row r="262" spans="1:31" ht="11.25" customHeight="1" x14ac:dyDescent="0.3">
      <c r="A262" s="1158"/>
      <c r="B262" s="1015" t="s">
        <v>10075</v>
      </c>
      <c r="C262" s="1149"/>
      <c r="D262" s="612"/>
      <c r="E262" s="613"/>
      <c r="F262" s="613"/>
      <c r="G262" s="614"/>
      <c r="H262" s="612"/>
      <c r="I262" s="615"/>
      <c r="J262" s="615"/>
      <c r="K262" s="616"/>
      <c r="L262" s="612"/>
      <c r="M262" s="615"/>
      <c r="N262" s="615"/>
      <c r="O262" s="616"/>
      <c r="P262" s="612"/>
      <c r="Q262" s="617"/>
      <c r="R262" s="615"/>
      <c r="S262" s="616"/>
      <c r="T262" s="612"/>
      <c r="U262" s="615"/>
      <c r="V262" s="615"/>
      <c r="W262" s="616"/>
      <c r="X262" s="612"/>
      <c r="Y262" s="617"/>
      <c r="Z262" s="617"/>
      <c r="AA262" s="616"/>
      <c r="AB262" s="612"/>
      <c r="AC262" s="615"/>
      <c r="AD262" s="615"/>
      <c r="AE262" s="618"/>
    </row>
    <row r="263" spans="1:31" ht="11.25" customHeight="1" x14ac:dyDescent="0.3">
      <c r="A263" s="1158"/>
      <c r="B263" s="1018"/>
      <c r="C263" s="1150" t="s">
        <v>1</v>
      </c>
      <c r="D263" s="619" t="s">
        <v>9885</v>
      </c>
      <c r="E263" s="620">
        <v>4</v>
      </c>
      <c r="F263" s="620" t="s">
        <v>7082</v>
      </c>
      <c r="G263" s="621" t="s">
        <v>114</v>
      </c>
      <c r="H263" s="619" t="s">
        <v>8410</v>
      </c>
      <c r="I263" s="622">
        <v>4</v>
      </c>
      <c r="J263" s="623" t="s">
        <v>6559</v>
      </c>
      <c r="K263" s="624" t="s">
        <v>114</v>
      </c>
      <c r="L263" s="619" t="s">
        <v>8410</v>
      </c>
      <c r="M263" s="623">
        <v>4</v>
      </c>
      <c r="N263" s="623" t="s">
        <v>6559</v>
      </c>
      <c r="O263" s="624" t="s">
        <v>114</v>
      </c>
      <c r="P263" s="619" t="s">
        <v>8410</v>
      </c>
      <c r="Q263" s="623">
        <v>4</v>
      </c>
      <c r="R263" s="623" t="s">
        <v>6559</v>
      </c>
      <c r="S263" s="624" t="s">
        <v>114</v>
      </c>
      <c r="T263" s="619" t="s">
        <v>8410</v>
      </c>
      <c r="U263" s="623">
        <v>4</v>
      </c>
      <c r="V263" s="623" t="s">
        <v>6559</v>
      </c>
      <c r="W263" s="624" t="s">
        <v>114</v>
      </c>
      <c r="X263" s="619"/>
      <c r="Y263" s="623"/>
      <c r="Z263" s="623"/>
      <c r="AA263" s="624"/>
      <c r="AB263" s="619"/>
      <c r="AC263" s="622"/>
      <c r="AD263" s="623"/>
      <c r="AE263" s="625"/>
    </row>
    <row r="264" spans="1:31" ht="11.25" customHeight="1" x14ac:dyDescent="0.3">
      <c r="A264" s="1158"/>
      <c r="B264" s="1018"/>
      <c r="C264" s="1150"/>
      <c r="D264" s="619"/>
      <c r="E264" s="620"/>
      <c r="F264" s="620"/>
      <c r="G264" s="621"/>
      <c r="H264" s="619"/>
      <c r="I264" s="623"/>
      <c r="J264" s="623"/>
      <c r="K264" s="624"/>
      <c r="L264" s="619"/>
      <c r="M264" s="623"/>
      <c r="N264" s="623"/>
      <c r="O264" s="624"/>
      <c r="P264" s="619"/>
      <c r="Q264" s="623"/>
      <c r="R264" s="623"/>
      <c r="S264" s="624"/>
      <c r="T264" s="619"/>
      <c r="U264" s="623"/>
      <c r="V264" s="623"/>
      <c r="W264" s="624"/>
      <c r="X264" s="619"/>
      <c r="Y264" s="642"/>
      <c r="Z264" s="642"/>
      <c r="AA264" s="643"/>
      <c r="AB264" s="619"/>
      <c r="AC264" s="642"/>
      <c r="AD264" s="642"/>
      <c r="AE264" s="644"/>
    </row>
    <row r="265" spans="1:31" ht="11.25" customHeight="1" x14ac:dyDescent="0.3">
      <c r="A265" s="1158"/>
      <c r="B265" s="1017" t="s">
        <v>427</v>
      </c>
      <c r="C265" s="1148" t="s">
        <v>0</v>
      </c>
      <c r="D265" s="605"/>
      <c r="E265" s="606"/>
      <c r="F265" s="606"/>
      <c r="G265" s="607"/>
      <c r="H265" s="605"/>
      <c r="I265" s="608"/>
      <c r="J265" s="609"/>
      <c r="K265" s="610"/>
      <c r="L265" s="605"/>
      <c r="M265" s="609"/>
      <c r="N265" s="609"/>
      <c r="O265" s="610"/>
      <c r="P265" s="605"/>
      <c r="Q265" s="609"/>
      <c r="R265" s="609"/>
      <c r="S265" s="610"/>
      <c r="T265" s="609"/>
      <c r="U265" s="609"/>
      <c r="V265" s="609"/>
      <c r="W265" s="610"/>
      <c r="X265" s="605"/>
      <c r="Y265" s="609"/>
      <c r="Z265" s="609"/>
      <c r="AA265" s="610"/>
      <c r="AB265" s="605"/>
      <c r="AC265" s="609"/>
      <c r="AD265" s="609"/>
      <c r="AE265" s="611"/>
    </row>
    <row r="266" spans="1:31" ht="11.25" customHeight="1" x14ac:dyDescent="0.3">
      <c r="A266" s="1158"/>
      <c r="B266" s="1015" t="s">
        <v>10076</v>
      </c>
      <c r="C266" s="1149"/>
      <c r="D266" s="612"/>
      <c r="E266" s="613"/>
      <c r="F266" s="613"/>
      <c r="G266" s="614"/>
      <c r="H266" s="612"/>
      <c r="I266" s="615"/>
      <c r="J266" s="615"/>
      <c r="K266" s="616"/>
      <c r="L266" s="612"/>
      <c r="M266" s="615"/>
      <c r="N266" s="615"/>
      <c r="O266" s="616"/>
      <c r="P266" s="612"/>
      <c r="Q266" s="615"/>
      <c r="R266" s="615"/>
      <c r="S266" s="616"/>
      <c r="T266" s="612"/>
      <c r="U266" s="615"/>
      <c r="V266" s="615"/>
      <c r="W266" s="616"/>
      <c r="X266" s="612"/>
      <c r="Y266" s="617"/>
      <c r="Z266" s="617"/>
      <c r="AA266" s="616"/>
      <c r="AB266" s="612"/>
      <c r="AC266" s="615"/>
      <c r="AD266" s="615"/>
      <c r="AE266" s="618"/>
    </row>
    <row r="267" spans="1:31" ht="11.25" customHeight="1" x14ac:dyDescent="0.3">
      <c r="A267" s="1158"/>
      <c r="B267" s="1018"/>
      <c r="C267" s="1150" t="s">
        <v>1</v>
      </c>
      <c r="D267" s="619"/>
      <c r="E267" s="620"/>
      <c r="F267" s="620"/>
      <c r="G267" s="621"/>
      <c r="H267" s="619"/>
      <c r="I267" s="622"/>
      <c r="J267" s="623"/>
      <c r="K267" s="624"/>
      <c r="L267" s="623"/>
      <c r="M267" s="623"/>
      <c r="N267" s="623"/>
      <c r="O267" s="624"/>
      <c r="P267" s="619"/>
      <c r="Q267" s="622"/>
      <c r="R267" s="623"/>
      <c r="S267" s="624"/>
      <c r="T267" s="619"/>
      <c r="U267" s="623"/>
      <c r="V267" s="623"/>
      <c r="W267" s="624"/>
      <c r="X267" s="619"/>
      <c r="Y267" s="623"/>
      <c r="Z267" s="623"/>
      <c r="AA267" s="624"/>
      <c r="AB267" s="619"/>
      <c r="AC267" s="622"/>
      <c r="AD267" s="623"/>
      <c r="AE267" s="625"/>
    </row>
    <row r="268" spans="1:31" ht="11.25" customHeight="1" x14ac:dyDescent="0.3">
      <c r="A268" s="1158"/>
      <c r="B268" s="1018"/>
      <c r="C268" s="1150"/>
      <c r="D268" s="619"/>
      <c r="E268" s="620"/>
      <c r="F268" s="620"/>
      <c r="G268" s="621"/>
      <c r="H268" s="619"/>
      <c r="I268" s="623"/>
      <c r="J268" s="623"/>
      <c r="K268" s="624"/>
      <c r="L268" s="619"/>
      <c r="M268" s="623"/>
      <c r="N268" s="623"/>
      <c r="O268" s="624"/>
      <c r="P268" s="619"/>
      <c r="Q268" s="622"/>
      <c r="R268" s="622"/>
      <c r="S268" s="624"/>
      <c r="T268" s="619"/>
      <c r="U268" s="623"/>
      <c r="V268" s="623"/>
      <c r="W268" s="624"/>
      <c r="X268" s="619"/>
      <c r="Y268" s="642"/>
      <c r="Z268" s="642"/>
      <c r="AA268" s="643"/>
      <c r="AB268" s="619"/>
      <c r="AC268" s="642"/>
      <c r="AD268" s="642"/>
      <c r="AE268" s="644"/>
    </row>
    <row r="269" spans="1:31" ht="11.25" customHeight="1" x14ac:dyDescent="0.3">
      <c r="A269" s="1158"/>
      <c r="B269" s="1017" t="s">
        <v>418</v>
      </c>
      <c r="C269" s="1148" t="s">
        <v>0</v>
      </c>
      <c r="D269" s="605"/>
      <c r="E269" s="606"/>
      <c r="F269" s="606"/>
      <c r="G269" s="607"/>
      <c r="H269" s="605" t="s">
        <v>8315</v>
      </c>
      <c r="I269" s="608">
        <v>4</v>
      </c>
      <c r="J269" s="609" t="s">
        <v>7138</v>
      </c>
      <c r="K269" s="610" t="s">
        <v>5536</v>
      </c>
      <c r="L269" s="605" t="s">
        <v>8315</v>
      </c>
      <c r="M269" s="609">
        <v>4</v>
      </c>
      <c r="N269" s="609" t="s">
        <v>7138</v>
      </c>
      <c r="O269" s="610" t="s">
        <v>5536</v>
      </c>
      <c r="P269" s="633" t="s">
        <v>8315</v>
      </c>
      <c r="Q269" s="634">
        <v>4</v>
      </c>
      <c r="R269" s="635" t="s">
        <v>7138</v>
      </c>
      <c r="S269" s="610" t="s">
        <v>5536</v>
      </c>
      <c r="T269" s="605" t="s">
        <v>8315</v>
      </c>
      <c r="U269" s="609">
        <v>4</v>
      </c>
      <c r="V269" s="609" t="s">
        <v>7138</v>
      </c>
      <c r="W269" s="610" t="s">
        <v>5536</v>
      </c>
      <c r="X269" s="609" t="s">
        <v>8459</v>
      </c>
      <c r="Y269" s="609">
        <v>4</v>
      </c>
      <c r="Z269" s="609" t="s">
        <v>6555</v>
      </c>
      <c r="AA269" s="610" t="s">
        <v>5536</v>
      </c>
      <c r="AB269" s="605"/>
      <c r="AC269" s="608"/>
      <c r="AD269" s="609"/>
      <c r="AE269" s="611"/>
    </row>
    <row r="270" spans="1:31" ht="11.25" customHeight="1" x14ac:dyDescent="0.3">
      <c r="A270" s="1158"/>
      <c r="B270" s="1015" t="s">
        <v>10077</v>
      </c>
      <c r="C270" s="1149"/>
      <c r="D270" s="612"/>
      <c r="E270" s="613"/>
      <c r="F270" s="613"/>
      <c r="G270" s="614"/>
      <c r="H270" s="612"/>
      <c r="I270" s="615"/>
      <c r="J270" s="615"/>
      <c r="K270" s="616"/>
      <c r="L270" s="612"/>
      <c r="M270" s="615"/>
      <c r="N270" s="615"/>
      <c r="O270" s="616"/>
      <c r="P270" s="636"/>
      <c r="Q270" s="637"/>
      <c r="R270" s="638"/>
      <c r="S270" s="616"/>
      <c r="T270" s="612"/>
      <c r="U270" s="615"/>
      <c r="V270" s="615"/>
      <c r="W270" s="616"/>
      <c r="X270" s="612"/>
      <c r="Y270" s="617"/>
      <c r="Z270" s="617"/>
      <c r="AA270" s="616"/>
      <c r="AB270" s="612"/>
      <c r="AC270" s="615"/>
      <c r="AD270" s="615"/>
      <c r="AE270" s="618"/>
    </row>
    <row r="271" spans="1:31" ht="11.25" customHeight="1" x14ac:dyDescent="0.3">
      <c r="A271" s="1158"/>
      <c r="B271" s="1018"/>
      <c r="C271" s="1150" t="s">
        <v>1</v>
      </c>
      <c r="D271" s="619"/>
      <c r="E271" s="620"/>
      <c r="F271" s="620"/>
      <c r="G271" s="621"/>
      <c r="H271" s="619" t="s">
        <v>8459</v>
      </c>
      <c r="I271" s="622">
        <v>4</v>
      </c>
      <c r="J271" s="623" t="s">
        <v>6555</v>
      </c>
      <c r="K271" s="624" t="s">
        <v>5536</v>
      </c>
      <c r="L271" s="619" t="s">
        <v>8459</v>
      </c>
      <c r="M271" s="623">
        <v>4</v>
      </c>
      <c r="N271" s="623" t="s">
        <v>6555</v>
      </c>
      <c r="O271" s="624" t="s">
        <v>5536</v>
      </c>
      <c r="P271" s="619" t="s">
        <v>8459</v>
      </c>
      <c r="Q271" s="622">
        <v>4</v>
      </c>
      <c r="R271" s="623" t="s">
        <v>6555</v>
      </c>
      <c r="S271" s="624" t="s">
        <v>5536</v>
      </c>
      <c r="T271" s="619" t="s">
        <v>8459</v>
      </c>
      <c r="U271" s="623">
        <v>4</v>
      </c>
      <c r="V271" s="623" t="s">
        <v>6555</v>
      </c>
      <c r="W271" s="624" t="s">
        <v>5536</v>
      </c>
      <c r="X271" s="619"/>
      <c r="Y271" s="623"/>
      <c r="Z271" s="623"/>
      <c r="AA271" s="624"/>
      <c r="AB271" s="619"/>
      <c r="AC271" s="622"/>
      <c r="AD271" s="623"/>
      <c r="AE271" s="625"/>
    </row>
    <row r="272" spans="1:31" ht="11.25" customHeight="1" x14ac:dyDescent="0.3">
      <c r="A272" s="1158"/>
      <c r="B272" s="1019"/>
      <c r="C272" s="1150"/>
      <c r="D272" s="626"/>
      <c r="E272" s="627"/>
      <c r="F272" s="628"/>
      <c r="G272" s="629"/>
      <c r="H272" s="626"/>
      <c r="I272" s="628"/>
      <c r="J272" s="628"/>
      <c r="K272" s="629"/>
      <c r="L272" s="626"/>
      <c r="M272" s="628"/>
      <c r="N272" s="628"/>
      <c r="O272" s="629"/>
      <c r="P272" s="626"/>
      <c r="Q272" s="627"/>
      <c r="R272" s="628"/>
      <c r="S272" s="629"/>
      <c r="T272" s="626"/>
      <c r="U272" s="628"/>
      <c r="V272" s="628"/>
      <c r="W272" s="629"/>
      <c r="X272" s="626"/>
      <c r="Y272" s="630"/>
      <c r="Z272" s="630"/>
      <c r="AA272" s="631"/>
      <c r="AB272" s="626"/>
      <c r="AC272" s="627"/>
      <c r="AD272" s="628"/>
      <c r="AE272" s="632"/>
    </row>
    <row r="273" spans="1:31" ht="11.25" customHeight="1" x14ac:dyDescent="0.3">
      <c r="A273" s="1158"/>
      <c r="B273" s="569" t="s">
        <v>419</v>
      </c>
      <c r="C273" s="1148" t="s">
        <v>0</v>
      </c>
      <c r="D273" s="605"/>
      <c r="E273" s="606"/>
      <c r="F273" s="606"/>
      <c r="G273" s="607"/>
      <c r="H273" s="605"/>
      <c r="I273" s="608"/>
      <c r="J273" s="609"/>
      <c r="K273" s="610"/>
      <c r="L273" s="605"/>
      <c r="M273" s="609"/>
      <c r="N273" s="609"/>
      <c r="O273" s="610"/>
      <c r="P273" s="633"/>
      <c r="Q273" s="634"/>
      <c r="R273" s="635"/>
      <c r="S273" s="610"/>
      <c r="T273" s="605"/>
      <c r="U273" s="609"/>
      <c r="V273" s="609"/>
      <c r="W273" s="610"/>
      <c r="X273" s="609"/>
      <c r="Y273" s="609"/>
      <c r="Z273" s="609"/>
      <c r="AA273" s="610"/>
      <c r="AB273" s="605"/>
      <c r="AC273" s="608"/>
      <c r="AD273" s="609"/>
      <c r="AE273" s="611"/>
    </row>
    <row r="274" spans="1:31" ht="11.25" customHeight="1" x14ac:dyDescent="0.3">
      <c r="A274" s="1158"/>
      <c r="B274" s="570"/>
      <c r="C274" s="1149"/>
      <c r="D274" s="612"/>
      <c r="E274" s="613"/>
      <c r="F274" s="613"/>
      <c r="G274" s="614"/>
      <c r="H274" s="612"/>
      <c r="I274" s="615"/>
      <c r="J274" s="615"/>
      <c r="K274" s="616"/>
      <c r="L274" s="612"/>
      <c r="M274" s="615"/>
      <c r="N274" s="615"/>
      <c r="O274" s="616"/>
      <c r="P274" s="636"/>
      <c r="Q274" s="637"/>
      <c r="R274" s="638"/>
      <c r="S274" s="616"/>
      <c r="T274" s="612"/>
      <c r="U274" s="615"/>
      <c r="V274" s="615"/>
      <c r="W274" s="616"/>
      <c r="X274" s="612"/>
      <c r="Y274" s="617"/>
      <c r="Z274" s="617"/>
      <c r="AA274" s="616"/>
      <c r="AB274" s="612"/>
      <c r="AC274" s="615"/>
      <c r="AD274" s="615"/>
      <c r="AE274" s="618"/>
    </row>
    <row r="275" spans="1:31" ht="11.25" customHeight="1" x14ac:dyDescent="0.3">
      <c r="A275" s="1158"/>
      <c r="B275" s="570"/>
      <c r="C275" s="1150" t="s">
        <v>1</v>
      </c>
      <c r="D275" s="619"/>
      <c r="E275" s="620"/>
      <c r="F275" s="620"/>
      <c r="G275" s="621"/>
      <c r="H275" s="619"/>
      <c r="I275" s="622"/>
      <c r="J275" s="623"/>
      <c r="K275" s="624"/>
      <c r="L275" s="619"/>
      <c r="M275" s="623"/>
      <c r="N275" s="623"/>
      <c r="O275" s="624"/>
      <c r="P275" s="619"/>
      <c r="Q275" s="622"/>
      <c r="R275" s="623"/>
      <c r="S275" s="624"/>
      <c r="T275" s="619"/>
      <c r="U275" s="623"/>
      <c r="V275" s="623"/>
      <c r="W275" s="624"/>
      <c r="X275" s="619"/>
      <c r="Y275" s="623"/>
      <c r="Z275" s="623"/>
      <c r="AA275" s="624"/>
      <c r="AB275" s="619"/>
      <c r="AC275" s="622"/>
      <c r="AD275" s="623"/>
      <c r="AE275" s="625"/>
    </row>
    <row r="276" spans="1:31" ht="11.25" customHeight="1" x14ac:dyDescent="0.3">
      <c r="A276" s="1158"/>
      <c r="B276" s="570"/>
      <c r="C276" s="1150"/>
      <c r="D276" s="626"/>
      <c r="E276" s="627"/>
      <c r="F276" s="628"/>
      <c r="G276" s="629"/>
      <c r="H276" s="626"/>
      <c r="I276" s="628"/>
      <c r="J276" s="628"/>
      <c r="K276" s="629"/>
      <c r="L276" s="626"/>
      <c r="M276" s="628"/>
      <c r="N276" s="628"/>
      <c r="O276" s="629"/>
      <c r="P276" s="626"/>
      <c r="Q276" s="627"/>
      <c r="R276" s="628"/>
      <c r="S276" s="629"/>
      <c r="T276" s="626"/>
      <c r="U276" s="628"/>
      <c r="V276" s="628"/>
      <c r="W276" s="629"/>
      <c r="X276" s="626"/>
      <c r="Y276" s="630"/>
      <c r="Z276" s="630"/>
      <c r="AA276" s="631"/>
      <c r="AB276" s="626"/>
      <c r="AC276" s="627"/>
      <c r="AD276" s="628"/>
      <c r="AE276" s="632"/>
    </row>
    <row r="277" spans="1:31" ht="11.25" customHeight="1" x14ac:dyDescent="0.3">
      <c r="A277" s="1158"/>
      <c r="B277" s="1017" t="s">
        <v>10078</v>
      </c>
      <c r="C277" s="1148" t="s">
        <v>0</v>
      </c>
      <c r="D277" s="605"/>
      <c r="E277" s="606"/>
      <c r="F277" s="606"/>
      <c r="G277" s="607"/>
      <c r="H277" s="605"/>
      <c r="I277" s="608"/>
      <c r="J277" s="609"/>
      <c r="K277" s="610"/>
      <c r="L277" s="609"/>
      <c r="M277" s="609"/>
      <c r="N277" s="609"/>
      <c r="O277" s="610"/>
      <c r="P277" s="605"/>
      <c r="Q277" s="608"/>
      <c r="R277" s="609"/>
      <c r="S277" s="610"/>
      <c r="T277" s="605"/>
      <c r="U277" s="609"/>
      <c r="V277" s="609"/>
      <c r="W277" s="610"/>
      <c r="X277" s="605"/>
      <c r="Y277" s="609"/>
      <c r="Z277" s="609"/>
      <c r="AA277" s="610"/>
      <c r="AB277" s="605"/>
      <c r="AC277" s="608"/>
      <c r="AD277" s="609"/>
      <c r="AE277" s="611"/>
    </row>
    <row r="278" spans="1:31" ht="11.25" customHeight="1" x14ac:dyDescent="0.3">
      <c r="A278" s="1158"/>
      <c r="B278" s="1015" t="s">
        <v>10079</v>
      </c>
      <c r="C278" s="1149"/>
      <c r="D278" s="612"/>
      <c r="E278" s="613"/>
      <c r="F278" s="613"/>
      <c r="G278" s="614"/>
      <c r="H278" s="612"/>
      <c r="I278" s="615"/>
      <c r="J278" s="615"/>
      <c r="K278" s="616"/>
      <c r="L278" s="612"/>
      <c r="M278" s="615"/>
      <c r="N278" s="615"/>
      <c r="O278" s="616"/>
      <c r="P278" s="612"/>
      <c r="Q278" s="617"/>
      <c r="R278" s="617"/>
      <c r="S278" s="616"/>
      <c r="T278" s="612"/>
      <c r="U278" s="617"/>
      <c r="V278" s="615"/>
      <c r="W278" s="616"/>
      <c r="X278" s="612"/>
      <c r="Y278" s="617"/>
      <c r="Z278" s="617"/>
      <c r="AA278" s="616"/>
      <c r="AB278" s="612"/>
      <c r="AC278" s="615"/>
      <c r="AD278" s="615"/>
      <c r="AE278" s="618"/>
    </row>
    <row r="279" spans="1:31" ht="11.25" customHeight="1" x14ac:dyDescent="0.3">
      <c r="A279" s="1158"/>
      <c r="B279" s="1018"/>
      <c r="C279" s="1150" t="s">
        <v>1</v>
      </c>
      <c r="D279" s="619"/>
      <c r="E279" s="620"/>
      <c r="F279" s="620"/>
      <c r="G279" s="621"/>
      <c r="H279" s="619"/>
      <c r="I279" s="622"/>
      <c r="J279" s="623"/>
      <c r="K279" s="624"/>
      <c r="L279" s="619"/>
      <c r="M279" s="623"/>
      <c r="N279" s="623"/>
      <c r="O279" s="624"/>
      <c r="P279" s="639"/>
      <c r="Q279" s="640"/>
      <c r="R279" s="623"/>
      <c r="S279" s="624"/>
      <c r="T279" s="619"/>
      <c r="U279" s="623"/>
      <c r="V279" s="623"/>
      <c r="W279" s="624"/>
      <c r="X279" s="619"/>
      <c r="Y279" s="623"/>
      <c r="Z279" s="623"/>
      <c r="AA279" s="624"/>
      <c r="AB279" s="619"/>
      <c r="AC279" s="622"/>
      <c r="AD279" s="623"/>
      <c r="AE279" s="625"/>
    </row>
    <row r="280" spans="1:31" ht="11.25" customHeight="1" x14ac:dyDescent="0.3">
      <c r="A280" s="1158"/>
      <c r="B280" s="1019"/>
      <c r="C280" s="1150"/>
      <c r="D280" s="619"/>
      <c r="E280" s="620"/>
      <c r="F280" s="620"/>
      <c r="G280" s="621"/>
      <c r="H280" s="619"/>
      <c r="I280" s="623"/>
      <c r="J280" s="623"/>
      <c r="K280" s="624"/>
      <c r="L280" s="619"/>
      <c r="M280" s="623"/>
      <c r="N280" s="623"/>
      <c r="O280" s="624"/>
      <c r="P280" s="639"/>
      <c r="Q280" s="640"/>
      <c r="R280" s="641"/>
      <c r="S280" s="624"/>
      <c r="T280" s="619"/>
      <c r="U280" s="622"/>
      <c r="V280" s="622"/>
      <c r="W280" s="624"/>
      <c r="X280" s="619"/>
      <c r="Y280" s="642"/>
      <c r="Z280" s="642"/>
      <c r="AA280" s="643"/>
      <c r="AB280" s="619"/>
      <c r="AC280" s="622"/>
      <c r="AD280" s="623"/>
      <c r="AE280" s="625"/>
    </row>
    <row r="281" spans="1:31" ht="11.25" customHeight="1" x14ac:dyDescent="0.3">
      <c r="A281" s="1158"/>
      <c r="B281" s="1017" t="s">
        <v>430</v>
      </c>
      <c r="C281" s="1148" t="s">
        <v>0</v>
      </c>
      <c r="D281" s="605"/>
      <c r="E281" s="606"/>
      <c r="F281" s="606"/>
      <c r="G281" s="607"/>
      <c r="H281" s="605"/>
      <c r="I281" s="608"/>
      <c r="J281" s="609"/>
      <c r="K281" s="610"/>
      <c r="L281" s="605"/>
      <c r="M281" s="609"/>
      <c r="N281" s="609"/>
      <c r="O281" s="610"/>
      <c r="P281" s="633"/>
      <c r="Q281" s="634"/>
      <c r="R281" s="635"/>
      <c r="S281" s="610"/>
      <c r="T281" s="605"/>
      <c r="U281" s="609"/>
      <c r="V281" s="609"/>
      <c r="W281" s="610"/>
      <c r="X281" s="609"/>
      <c r="Y281" s="609"/>
      <c r="Z281" s="609"/>
      <c r="AA281" s="610"/>
      <c r="AB281" s="605"/>
      <c r="AC281" s="608"/>
      <c r="AD281" s="609"/>
      <c r="AE281" s="611"/>
    </row>
    <row r="282" spans="1:31" ht="11.25" customHeight="1" x14ac:dyDescent="0.3">
      <c r="A282" s="1158"/>
      <c r="B282" s="1015" t="s">
        <v>10080</v>
      </c>
      <c r="C282" s="1149"/>
      <c r="D282" s="612"/>
      <c r="E282" s="613"/>
      <c r="F282" s="613"/>
      <c r="G282" s="614"/>
      <c r="H282" s="612"/>
      <c r="I282" s="615"/>
      <c r="J282" s="615"/>
      <c r="K282" s="616"/>
      <c r="L282" s="612"/>
      <c r="M282" s="615"/>
      <c r="N282" s="615"/>
      <c r="O282" s="616"/>
      <c r="P282" s="636"/>
      <c r="Q282" s="637"/>
      <c r="R282" s="638"/>
      <c r="S282" s="616"/>
      <c r="T282" s="612"/>
      <c r="U282" s="615"/>
      <c r="V282" s="615"/>
      <c r="W282" s="616"/>
      <c r="X282" s="612"/>
      <c r="Y282" s="617"/>
      <c r="Z282" s="617"/>
      <c r="AA282" s="616"/>
      <c r="AB282" s="612"/>
      <c r="AC282" s="615"/>
      <c r="AD282" s="615"/>
      <c r="AE282" s="618"/>
    </row>
    <row r="283" spans="1:31" ht="11.25" customHeight="1" x14ac:dyDescent="0.3">
      <c r="A283" s="1158"/>
      <c r="B283" s="1018"/>
      <c r="C283" s="1150" t="s">
        <v>1</v>
      </c>
      <c r="D283" s="619"/>
      <c r="E283" s="620"/>
      <c r="F283" s="620"/>
      <c r="G283" s="621"/>
      <c r="H283" s="619"/>
      <c r="I283" s="622"/>
      <c r="J283" s="623"/>
      <c r="K283" s="624"/>
      <c r="L283" s="619"/>
      <c r="M283" s="623"/>
      <c r="N283" s="623"/>
      <c r="O283" s="624"/>
      <c r="P283" s="619"/>
      <c r="Q283" s="622"/>
      <c r="R283" s="623"/>
      <c r="S283" s="624"/>
      <c r="T283" s="619"/>
      <c r="U283" s="623"/>
      <c r="V283" s="623"/>
      <c r="W283" s="624"/>
      <c r="X283" s="619"/>
      <c r="Y283" s="623"/>
      <c r="Z283" s="623"/>
      <c r="AA283" s="624"/>
      <c r="AB283" s="619"/>
      <c r="AC283" s="622"/>
      <c r="AD283" s="623"/>
      <c r="AE283" s="625"/>
    </row>
    <row r="284" spans="1:31" ht="11.25" customHeight="1" x14ac:dyDescent="0.3">
      <c r="A284" s="1158"/>
      <c r="B284" s="1018"/>
      <c r="C284" s="1151"/>
      <c r="D284" s="626"/>
      <c r="E284" s="627"/>
      <c r="F284" s="628"/>
      <c r="G284" s="629"/>
      <c r="H284" s="626"/>
      <c r="I284" s="628"/>
      <c r="J284" s="628"/>
      <c r="K284" s="629"/>
      <c r="L284" s="626"/>
      <c r="M284" s="628"/>
      <c r="N284" s="628"/>
      <c r="O284" s="629"/>
      <c r="P284" s="626"/>
      <c r="Q284" s="627"/>
      <c r="R284" s="628"/>
      <c r="S284" s="629"/>
      <c r="T284" s="626"/>
      <c r="U284" s="628"/>
      <c r="V284" s="628"/>
      <c r="W284" s="629"/>
      <c r="X284" s="626"/>
      <c r="Y284" s="630"/>
      <c r="Z284" s="630"/>
      <c r="AA284" s="631"/>
      <c r="AB284" s="626"/>
      <c r="AC284" s="627"/>
      <c r="AD284" s="628"/>
      <c r="AE284" s="632"/>
    </row>
    <row r="285" spans="1:31" ht="11.25" customHeight="1" x14ac:dyDescent="0.3">
      <c r="A285" s="1158"/>
      <c r="B285" s="1017" t="s">
        <v>512</v>
      </c>
      <c r="C285" s="1148"/>
      <c r="D285" s="605"/>
      <c r="E285" s="606"/>
      <c r="F285" s="606"/>
      <c r="G285" s="607"/>
      <c r="H285" s="605"/>
      <c r="I285" s="608"/>
      <c r="J285" s="609"/>
      <c r="K285" s="610"/>
      <c r="L285" s="605"/>
      <c r="M285" s="609"/>
      <c r="N285" s="609"/>
      <c r="O285" s="610"/>
      <c r="P285" s="633"/>
      <c r="Q285" s="634"/>
      <c r="R285" s="635"/>
      <c r="S285" s="610"/>
      <c r="T285" s="605"/>
      <c r="U285" s="609"/>
      <c r="V285" s="609"/>
      <c r="W285" s="610"/>
      <c r="X285" s="609"/>
      <c r="Y285" s="609"/>
      <c r="Z285" s="609"/>
      <c r="AA285" s="610"/>
      <c r="AB285" s="605"/>
      <c r="AC285" s="608"/>
      <c r="AD285" s="609"/>
      <c r="AE285" s="611"/>
    </row>
    <row r="286" spans="1:31" ht="11.25" customHeight="1" x14ac:dyDescent="0.3">
      <c r="A286" s="1158"/>
      <c r="B286" s="1015" t="s">
        <v>10081</v>
      </c>
      <c r="C286" s="1149"/>
      <c r="D286" s="612"/>
      <c r="E286" s="613"/>
      <c r="F286" s="613"/>
      <c r="G286" s="614"/>
      <c r="H286" s="612"/>
      <c r="I286" s="615"/>
      <c r="J286" s="615"/>
      <c r="K286" s="616"/>
      <c r="L286" s="612"/>
      <c r="M286" s="615"/>
      <c r="N286" s="615"/>
      <c r="O286" s="616"/>
      <c r="P286" s="636"/>
      <c r="Q286" s="637"/>
      <c r="R286" s="638"/>
      <c r="S286" s="616"/>
      <c r="T286" s="612"/>
      <c r="U286" s="615"/>
      <c r="V286" s="615"/>
      <c r="W286" s="616"/>
      <c r="X286" s="612"/>
      <c r="Y286" s="617"/>
      <c r="Z286" s="617"/>
      <c r="AA286" s="616"/>
      <c r="AB286" s="612"/>
      <c r="AC286" s="615"/>
      <c r="AD286" s="615"/>
      <c r="AE286" s="618"/>
    </row>
    <row r="287" spans="1:31" ht="11.25" customHeight="1" x14ac:dyDescent="0.3">
      <c r="A287" s="1158"/>
      <c r="B287" s="1018"/>
      <c r="C287" s="1150"/>
      <c r="D287" s="619"/>
      <c r="E287" s="620"/>
      <c r="F287" s="620"/>
      <c r="G287" s="621"/>
      <c r="H287" s="619"/>
      <c r="I287" s="622"/>
      <c r="J287" s="623"/>
      <c r="K287" s="624"/>
      <c r="L287" s="619"/>
      <c r="M287" s="623"/>
      <c r="N287" s="623"/>
      <c r="O287" s="624"/>
      <c r="P287" s="619"/>
      <c r="Q287" s="622"/>
      <c r="R287" s="623"/>
      <c r="S287" s="624"/>
      <c r="T287" s="619"/>
      <c r="U287" s="623"/>
      <c r="V287" s="623"/>
      <c r="W287" s="624"/>
      <c r="X287" s="619"/>
      <c r="Y287" s="623"/>
      <c r="Z287" s="623"/>
      <c r="AA287" s="624"/>
      <c r="AB287" s="619"/>
      <c r="AC287" s="622"/>
      <c r="AD287" s="623"/>
      <c r="AE287" s="625"/>
    </row>
    <row r="288" spans="1:31" ht="11.25" customHeight="1" x14ac:dyDescent="0.3">
      <c r="A288" s="1158"/>
      <c r="B288" s="1018"/>
      <c r="C288" s="1151"/>
      <c r="D288" s="626"/>
      <c r="E288" s="627"/>
      <c r="F288" s="628"/>
      <c r="G288" s="629"/>
      <c r="H288" s="626"/>
      <c r="I288" s="628"/>
      <c r="J288" s="628"/>
      <c r="K288" s="629"/>
      <c r="L288" s="626"/>
      <c r="M288" s="628"/>
      <c r="N288" s="628"/>
      <c r="O288" s="629"/>
      <c r="P288" s="626"/>
      <c r="Q288" s="627"/>
      <c r="R288" s="628"/>
      <c r="S288" s="629"/>
      <c r="T288" s="626"/>
      <c r="U288" s="628"/>
      <c r="V288" s="628"/>
      <c r="W288" s="629"/>
      <c r="X288" s="626"/>
      <c r="Y288" s="630"/>
      <c r="Z288" s="630"/>
      <c r="AA288" s="631"/>
      <c r="AB288" s="626"/>
      <c r="AC288" s="627"/>
      <c r="AD288" s="628"/>
      <c r="AE288" s="632"/>
    </row>
    <row r="289" spans="1:31" ht="11.25" customHeight="1" x14ac:dyDescent="0.3">
      <c r="A289" s="1158"/>
      <c r="B289" s="1017" t="s">
        <v>413</v>
      </c>
      <c r="C289" s="1148" t="s">
        <v>0</v>
      </c>
      <c r="D289" s="605"/>
      <c r="E289" s="606"/>
      <c r="F289" s="606"/>
      <c r="G289" s="607"/>
      <c r="H289" s="605"/>
      <c r="I289" s="608"/>
      <c r="J289" s="609"/>
      <c r="K289" s="610"/>
      <c r="L289" s="609"/>
      <c r="M289" s="609"/>
      <c r="N289" s="609"/>
      <c r="O289" s="610"/>
      <c r="P289" s="605"/>
      <c r="Q289" s="608"/>
      <c r="R289" s="609"/>
      <c r="S289" s="610"/>
      <c r="T289" s="605"/>
      <c r="U289" s="609"/>
      <c r="V289" s="609"/>
      <c r="W289" s="610"/>
      <c r="X289" s="605"/>
      <c r="Y289" s="609"/>
      <c r="Z289" s="609"/>
      <c r="AA289" s="610"/>
      <c r="AB289" s="605"/>
      <c r="AC289" s="608"/>
      <c r="AD289" s="609"/>
      <c r="AE289" s="611"/>
    </row>
    <row r="290" spans="1:31" ht="11.25" customHeight="1" x14ac:dyDescent="0.3">
      <c r="A290" s="1158"/>
      <c r="B290" s="1015" t="s">
        <v>10082</v>
      </c>
      <c r="C290" s="1149"/>
      <c r="D290" s="612"/>
      <c r="E290" s="613"/>
      <c r="F290" s="613"/>
      <c r="G290" s="614"/>
      <c r="H290" s="612"/>
      <c r="I290" s="615"/>
      <c r="J290" s="615"/>
      <c r="K290" s="616"/>
      <c r="L290" s="612"/>
      <c r="M290" s="615"/>
      <c r="N290" s="615"/>
      <c r="O290" s="616"/>
      <c r="P290" s="612"/>
      <c r="Q290" s="617"/>
      <c r="R290" s="617"/>
      <c r="S290" s="616"/>
      <c r="T290" s="612"/>
      <c r="U290" s="617"/>
      <c r="V290" s="615"/>
      <c r="W290" s="616"/>
      <c r="X290" s="612"/>
      <c r="Y290" s="617"/>
      <c r="Z290" s="617"/>
      <c r="AA290" s="616"/>
      <c r="AB290" s="612"/>
      <c r="AC290" s="615"/>
      <c r="AD290" s="615"/>
      <c r="AE290" s="618"/>
    </row>
    <row r="291" spans="1:31" ht="11.25" customHeight="1" x14ac:dyDescent="0.3">
      <c r="A291" s="1158"/>
      <c r="B291" s="1018"/>
      <c r="C291" s="1150" t="s">
        <v>1</v>
      </c>
      <c r="D291" s="619"/>
      <c r="E291" s="620"/>
      <c r="F291" s="620"/>
      <c r="G291" s="621"/>
      <c r="H291" s="619"/>
      <c r="I291" s="622"/>
      <c r="J291" s="623"/>
      <c r="K291" s="624"/>
      <c r="L291" s="619"/>
      <c r="M291" s="623"/>
      <c r="N291" s="623"/>
      <c r="O291" s="624"/>
      <c r="P291" s="639"/>
      <c r="Q291" s="640"/>
      <c r="R291" s="623"/>
      <c r="S291" s="624"/>
      <c r="T291" s="619"/>
      <c r="U291" s="623"/>
      <c r="V291" s="623"/>
      <c r="W291" s="624"/>
      <c r="X291" s="619"/>
      <c r="Y291" s="623"/>
      <c r="Z291" s="623"/>
      <c r="AA291" s="624"/>
      <c r="AB291" s="619"/>
      <c r="AC291" s="622"/>
      <c r="AD291" s="623"/>
      <c r="AE291" s="625"/>
    </row>
    <row r="292" spans="1:31" ht="11.25" customHeight="1" x14ac:dyDescent="0.3">
      <c r="A292" s="1158"/>
      <c r="B292" s="1018"/>
      <c r="C292" s="1150"/>
      <c r="D292" s="619"/>
      <c r="E292" s="620"/>
      <c r="F292" s="620"/>
      <c r="G292" s="621"/>
      <c r="H292" s="619"/>
      <c r="I292" s="623"/>
      <c r="J292" s="623"/>
      <c r="K292" s="624"/>
      <c r="L292" s="619"/>
      <c r="M292" s="623"/>
      <c r="N292" s="623"/>
      <c r="O292" s="624"/>
      <c r="P292" s="639"/>
      <c r="Q292" s="640"/>
      <c r="R292" s="641"/>
      <c r="S292" s="624"/>
      <c r="T292" s="619"/>
      <c r="U292" s="622"/>
      <c r="V292" s="622"/>
      <c r="W292" s="624"/>
      <c r="X292" s="619"/>
      <c r="Y292" s="642"/>
      <c r="Z292" s="642"/>
      <c r="AA292" s="643"/>
      <c r="AB292" s="619"/>
      <c r="AC292" s="622"/>
      <c r="AD292" s="623"/>
      <c r="AE292" s="625"/>
    </row>
    <row r="293" spans="1:31" ht="11.25" customHeight="1" x14ac:dyDescent="0.3">
      <c r="A293" s="1158"/>
      <c r="B293" s="1017" t="s">
        <v>515</v>
      </c>
      <c r="C293" s="1148" t="s">
        <v>0</v>
      </c>
      <c r="D293" s="605"/>
      <c r="E293" s="606"/>
      <c r="F293" s="606"/>
      <c r="G293" s="607"/>
      <c r="H293" s="605"/>
      <c r="I293" s="608"/>
      <c r="J293" s="609"/>
      <c r="K293" s="610"/>
      <c r="L293" s="605"/>
      <c r="M293" s="609"/>
      <c r="N293" s="609"/>
      <c r="O293" s="610"/>
      <c r="P293" s="633"/>
      <c r="Q293" s="634"/>
      <c r="R293" s="635"/>
      <c r="S293" s="610"/>
      <c r="T293" s="605"/>
      <c r="U293" s="609"/>
      <c r="V293" s="609"/>
      <c r="W293" s="610"/>
      <c r="X293" s="609"/>
      <c r="Y293" s="609"/>
      <c r="Z293" s="609"/>
      <c r="AA293" s="610"/>
      <c r="AB293" s="605"/>
      <c r="AC293" s="608"/>
      <c r="AD293" s="609"/>
      <c r="AE293" s="611"/>
    </row>
    <row r="294" spans="1:31" ht="11.25" customHeight="1" x14ac:dyDescent="0.3">
      <c r="A294" s="1158"/>
      <c r="B294" s="1015" t="s">
        <v>10083</v>
      </c>
      <c r="C294" s="1149"/>
      <c r="D294" s="612"/>
      <c r="E294" s="613"/>
      <c r="F294" s="613"/>
      <c r="G294" s="614"/>
      <c r="H294" s="612"/>
      <c r="I294" s="615"/>
      <c r="J294" s="615"/>
      <c r="K294" s="616"/>
      <c r="L294" s="612"/>
      <c r="M294" s="615"/>
      <c r="N294" s="615"/>
      <c r="O294" s="616"/>
      <c r="P294" s="636"/>
      <c r="Q294" s="637"/>
      <c r="R294" s="638"/>
      <c r="S294" s="616"/>
      <c r="T294" s="612"/>
      <c r="U294" s="615"/>
      <c r="V294" s="615"/>
      <c r="W294" s="616"/>
      <c r="X294" s="612"/>
      <c r="Y294" s="617"/>
      <c r="Z294" s="617"/>
      <c r="AA294" s="616"/>
      <c r="AB294" s="612"/>
      <c r="AC294" s="615"/>
      <c r="AD294" s="615"/>
      <c r="AE294" s="618"/>
    </row>
    <row r="295" spans="1:31" ht="11.25" customHeight="1" x14ac:dyDescent="0.3">
      <c r="A295" s="1158"/>
      <c r="B295" s="1018"/>
      <c r="C295" s="1150" t="s">
        <v>1</v>
      </c>
      <c r="D295" s="619"/>
      <c r="E295" s="620"/>
      <c r="F295" s="620"/>
      <c r="G295" s="621"/>
      <c r="H295" s="619"/>
      <c r="I295" s="622"/>
      <c r="J295" s="623"/>
      <c r="K295" s="624"/>
      <c r="L295" s="619"/>
      <c r="M295" s="623"/>
      <c r="N295" s="623"/>
      <c r="O295" s="624"/>
      <c r="P295" s="619"/>
      <c r="Q295" s="622"/>
      <c r="R295" s="623"/>
      <c r="S295" s="624"/>
      <c r="T295" s="619"/>
      <c r="U295" s="623"/>
      <c r="V295" s="623"/>
      <c r="W295" s="624"/>
      <c r="X295" s="619"/>
      <c r="Y295" s="623"/>
      <c r="Z295" s="623"/>
      <c r="AA295" s="624"/>
      <c r="AB295" s="619"/>
      <c r="AC295" s="622"/>
      <c r="AD295" s="623"/>
      <c r="AE295" s="625"/>
    </row>
    <row r="296" spans="1:31" ht="11.25" customHeight="1" x14ac:dyDescent="0.3">
      <c r="A296" s="1158"/>
      <c r="B296" s="1018"/>
      <c r="C296" s="1150"/>
      <c r="D296" s="626"/>
      <c r="E296" s="627"/>
      <c r="F296" s="628"/>
      <c r="G296" s="629"/>
      <c r="H296" s="626"/>
      <c r="I296" s="628"/>
      <c r="J296" s="628"/>
      <c r="K296" s="629"/>
      <c r="L296" s="626"/>
      <c r="M296" s="628"/>
      <c r="N296" s="628"/>
      <c r="O296" s="629"/>
      <c r="P296" s="626"/>
      <c r="Q296" s="627"/>
      <c r="R296" s="628"/>
      <c r="S296" s="629"/>
      <c r="T296" s="626"/>
      <c r="U296" s="628"/>
      <c r="V296" s="628"/>
      <c r="W296" s="629"/>
      <c r="X296" s="626"/>
      <c r="Y296" s="630"/>
      <c r="Z296" s="630"/>
      <c r="AA296" s="631"/>
      <c r="AB296" s="626"/>
      <c r="AC296" s="627"/>
      <c r="AD296" s="628"/>
      <c r="AE296" s="632"/>
    </row>
    <row r="297" spans="1:31" ht="11.25" customHeight="1" x14ac:dyDescent="0.3">
      <c r="A297" s="1158"/>
      <c r="B297" s="1017" t="s">
        <v>517</v>
      </c>
      <c r="C297" s="1148" t="s">
        <v>0</v>
      </c>
      <c r="D297" s="605"/>
      <c r="E297" s="606"/>
      <c r="F297" s="606"/>
      <c r="G297" s="607"/>
      <c r="H297" s="605"/>
      <c r="I297" s="608"/>
      <c r="J297" s="609"/>
      <c r="K297" s="610"/>
      <c r="L297" s="605"/>
      <c r="M297" s="609"/>
      <c r="N297" s="609"/>
      <c r="O297" s="610"/>
      <c r="P297" s="633"/>
      <c r="Q297" s="634"/>
      <c r="R297" s="635"/>
      <c r="S297" s="610"/>
      <c r="T297" s="605"/>
      <c r="U297" s="609"/>
      <c r="V297" s="609"/>
      <c r="W297" s="610"/>
      <c r="X297" s="609"/>
      <c r="Y297" s="609"/>
      <c r="Z297" s="609"/>
      <c r="AA297" s="610"/>
      <c r="AB297" s="605"/>
      <c r="AC297" s="608"/>
      <c r="AD297" s="609"/>
      <c r="AE297" s="611"/>
    </row>
    <row r="298" spans="1:31" ht="11.25" customHeight="1" x14ac:dyDescent="0.3">
      <c r="A298" s="1158"/>
      <c r="B298" s="1015" t="s">
        <v>10084</v>
      </c>
      <c r="C298" s="1149"/>
      <c r="D298" s="612"/>
      <c r="E298" s="613"/>
      <c r="F298" s="613"/>
      <c r="G298" s="614"/>
      <c r="H298" s="612"/>
      <c r="I298" s="615"/>
      <c r="J298" s="615"/>
      <c r="K298" s="616"/>
      <c r="L298" s="612"/>
      <c r="M298" s="615"/>
      <c r="N298" s="615"/>
      <c r="O298" s="616"/>
      <c r="P298" s="636"/>
      <c r="Q298" s="637"/>
      <c r="R298" s="638"/>
      <c r="S298" s="616"/>
      <c r="T298" s="612"/>
      <c r="U298" s="615"/>
      <c r="V298" s="615"/>
      <c r="W298" s="616"/>
      <c r="X298" s="612"/>
      <c r="Y298" s="617"/>
      <c r="Z298" s="617"/>
      <c r="AA298" s="616"/>
      <c r="AB298" s="612"/>
      <c r="AC298" s="615"/>
      <c r="AD298" s="615"/>
      <c r="AE298" s="618"/>
    </row>
    <row r="299" spans="1:31" ht="11.25" customHeight="1" x14ac:dyDescent="0.3">
      <c r="A299" s="1158"/>
      <c r="B299" s="1018"/>
      <c r="C299" s="1150" t="s">
        <v>1</v>
      </c>
      <c r="D299" s="619"/>
      <c r="E299" s="620"/>
      <c r="F299" s="620"/>
      <c r="G299" s="621"/>
      <c r="H299" s="619"/>
      <c r="I299" s="622"/>
      <c r="J299" s="623"/>
      <c r="K299" s="624"/>
      <c r="L299" s="619"/>
      <c r="M299" s="623"/>
      <c r="N299" s="623"/>
      <c r="O299" s="624"/>
      <c r="P299" s="619"/>
      <c r="Q299" s="622"/>
      <c r="R299" s="623"/>
      <c r="S299" s="624"/>
      <c r="T299" s="619"/>
      <c r="U299" s="623"/>
      <c r="V299" s="623"/>
      <c r="W299" s="624"/>
      <c r="X299" s="619"/>
      <c r="Y299" s="623"/>
      <c r="Z299" s="623"/>
      <c r="AA299" s="624"/>
      <c r="AB299" s="619"/>
      <c r="AC299" s="622"/>
      <c r="AD299" s="623"/>
      <c r="AE299" s="625"/>
    </row>
    <row r="300" spans="1:31" ht="11.25" customHeight="1" x14ac:dyDescent="0.3">
      <c r="A300" s="1158"/>
      <c r="B300" s="1018"/>
      <c r="C300" s="1150"/>
      <c r="D300" s="626"/>
      <c r="E300" s="627"/>
      <c r="F300" s="628"/>
      <c r="G300" s="629"/>
      <c r="H300" s="626"/>
      <c r="I300" s="628"/>
      <c r="J300" s="628"/>
      <c r="K300" s="629"/>
      <c r="L300" s="626"/>
      <c r="M300" s="628"/>
      <c r="N300" s="628"/>
      <c r="O300" s="629"/>
      <c r="P300" s="626"/>
      <c r="Q300" s="627"/>
      <c r="R300" s="628"/>
      <c r="S300" s="629"/>
      <c r="T300" s="626"/>
      <c r="U300" s="628"/>
      <c r="V300" s="628"/>
      <c r="W300" s="629"/>
      <c r="X300" s="626"/>
      <c r="Y300" s="630"/>
      <c r="Z300" s="630"/>
      <c r="AA300" s="631"/>
      <c r="AB300" s="626"/>
      <c r="AC300" s="627"/>
      <c r="AD300" s="628"/>
      <c r="AE300" s="632"/>
    </row>
    <row r="301" spans="1:31" ht="11.25" customHeight="1" x14ac:dyDescent="0.3">
      <c r="A301" s="1158"/>
      <c r="B301" s="569" t="s">
        <v>8358</v>
      </c>
      <c r="C301" s="1148" t="s">
        <v>0</v>
      </c>
      <c r="D301" s="605"/>
      <c r="E301" s="606"/>
      <c r="F301" s="606"/>
      <c r="G301" s="607"/>
      <c r="H301" s="605"/>
      <c r="I301" s="608"/>
      <c r="J301" s="609"/>
      <c r="K301" s="610"/>
      <c r="L301" s="609"/>
      <c r="M301" s="609"/>
      <c r="N301" s="609"/>
      <c r="O301" s="610"/>
      <c r="P301" s="605"/>
      <c r="Q301" s="608"/>
      <c r="R301" s="609"/>
      <c r="S301" s="610"/>
      <c r="T301" s="605"/>
      <c r="U301" s="609"/>
      <c r="V301" s="609"/>
      <c r="W301" s="610"/>
      <c r="X301" s="605" t="s">
        <v>8282</v>
      </c>
      <c r="Y301" s="609">
        <v>4</v>
      </c>
      <c r="Z301" s="609" t="s">
        <v>6552</v>
      </c>
      <c r="AA301" s="610" t="s">
        <v>5557</v>
      </c>
      <c r="AB301" s="605"/>
      <c r="AC301" s="608"/>
      <c r="AD301" s="609"/>
      <c r="AE301" s="611"/>
    </row>
    <row r="302" spans="1:31" ht="11.25" customHeight="1" x14ac:dyDescent="0.3">
      <c r="A302" s="1158"/>
      <c r="B302" s="570"/>
      <c r="C302" s="1149"/>
      <c r="D302" s="612"/>
      <c r="E302" s="613"/>
      <c r="F302" s="613"/>
      <c r="G302" s="614"/>
      <c r="H302" s="612"/>
      <c r="I302" s="615"/>
      <c r="J302" s="615"/>
      <c r="K302" s="616"/>
      <c r="L302" s="612"/>
      <c r="M302" s="615"/>
      <c r="N302" s="615"/>
      <c r="O302" s="616"/>
      <c r="P302" s="612"/>
      <c r="Q302" s="617"/>
      <c r="R302" s="617"/>
      <c r="S302" s="616"/>
      <c r="T302" s="612"/>
      <c r="U302" s="617"/>
      <c r="V302" s="615"/>
      <c r="W302" s="616"/>
      <c r="X302" s="612"/>
      <c r="Y302" s="617"/>
      <c r="Z302" s="617"/>
      <c r="AA302" s="616"/>
      <c r="AB302" s="612"/>
      <c r="AC302" s="615"/>
      <c r="AD302" s="615"/>
      <c r="AE302" s="618"/>
    </row>
    <row r="303" spans="1:31" ht="11.25" customHeight="1" x14ac:dyDescent="0.3">
      <c r="A303" s="1158"/>
      <c r="B303" s="570"/>
      <c r="C303" s="1150" t="s">
        <v>1</v>
      </c>
      <c r="D303" s="619"/>
      <c r="E303" s="620"/>
      <c r="F303" s="620"/>
      <c r="G303" s="621"/>
      <c r="H303" s="619" t="s">
        <v>8282</v>
      </c>
      <c r="I303" s="622">
        <v>4</v>
      </c>
      <c r="J303" s="623" t="s">
        <v>6549</v>
      </c>
      <c r="K303" s="624" t="s">
        <v>5557</v>
      </c>
      <c r="L303" s="619" t="s">
        <v>8282</v>
      </c>
      <c r="M303" s="623">
        <v>4</v>
      </c>
      <c r="N303" s="623" t="s">
        <v>6552</v>
      </c>
      <c r="O303" s="624" t="s">
        <v>5557</v>
      </c>
      <c r="P303" s="639" t="s">
        <v>8282</v>
      </c>
      <c r="Q303" s="640">
        <v>4</v>
      </c>
      <c r="R303" s="623" t="s">
        <v>6552</v>
      </c>
      <c r="S303" s="624" t="s">
        <v>5557</v>
      </c>
      <c r="T303" s="619" t="s">
        <v>8282</v>
      </c>
      <c r="U303" s="623">
        <v>4</v>
      </c>
      <c r="V303" s="623" t="s">
        <v>6552</v>
      </c>
      <c r="W303" s="624" t="s">
        <v>5557</v>
      </c>
      <c r="X303" s="619" t="s">
        <v>8282</v>
      </c>
      <c r="Y303" s="623">
        <v>4</v>
      </c>
      <c r="Z303" s="623" t="s">
        <v>6552</v>
      </c>
      <c r="AA303" s="624" t="s">
        <v>5557</v>
      </c>
      <c r="AB303" s="619"/>
      <c r="AC303" s="622"/>
      <c r="AD303" s="623"/>
      <c r="AE303" s="625"/>
    </row>
    <row r="304" spans="1:31" ht="11.25" customHeight="1" x14ac:dyDescent="0.3">
      <c r="A304" s="1158"/>
      <c r="B304" s="570"/>
      <c r="C304" s="1150"/>
      <c r="D304" s="619"/>
      <c r="E304" s="620"/>
      <c r="F304" s="620"/>
      <c r="G304" s="621"/>
      <c r="H304" s="619"/>
      <c r="I304" s="623"/>
      <c r="J304" s="623"/>
      <c r="K304" s="624"/>
      <c r="L304" s="619"/>
      <c r="M304" s="623"/>
      <c r="N304" s="623"/>
      <c r="O304" s="624"/>
      <c r="P304" s="639"/>
      <c r="Q304" s="640"/>
      <c r="R304" s="641"/>
      <c r="S304" s="624"/>
      <c r="T304" s="619"/>
      <c r="U304" s="622"/>
      <c r="V304" s="622"/>
      <c r="W304" s="624"/>
      <c r="X304" s="619"/>
      <c r="Y304" s="642"/>
      <c r="Z304" s="642"/>
      <c r="AA304" s="643"/>
      <c r="AB304" s="619"/>
      <c r="AC304" s="622"/>
      <c r="AD304" s="623"/>
      <c r="AE304" s="625"/>
    </row>
    <row r="305" spans="1:31" ht="11.25" customHeight="1" x14ac:dyDescent="0.3">
      <c r="A305" s="1158"/>
      <c r="B305" s="1017" t="s">
        <v>8343</v>
      </c>
      <c r="C305" s="1148" t="s">
        <v>0</v>
      </c>
      <c r="D305" s="605"/>
      <c r="E305" s="606"/>
      <c r="F305" s="606"/>
      <c r="G305" s="607"/>
      <c r="H305" s="605"/>
      <c r="I305" s="608"/>
      <c r="J305" s="609"/>
      <c r="K305" s="610"/>
      <c r="L305" s="609"/>
      <c r="M305" s="609"/>
      <c r="N305" s="609"/>
      <c r="O305" s="610"/>
      <c r="P305" s="605"/>
      <c r="Q305" s="608"/>
      <c r="R305" s="609"/>
      <c r="S305" s="610"/>
      <c r="T305" s="605"/>
      <c r="U305" s="608"/>
      <c r="V305" s="609"/>
      <c r="W305" s="610"/>
      <c r="X305" s="605"/>
      <c r="Y305" s="609"/>
      <c r="Z305" s="609"/>
      <c r="AA305" s="610"/>
      <c r="AB305" s="605"/>
      <c r="AC305" s="608"/>
      <c r="AD305" s="609"/>
      <c r="AE305" s="611"/>
    </row>
    <row r="306" spans="1:31" ht="11.25" customHeight="1" x14ac:dyDescent="0.3">
      <c r="A306" s="1158"/>
      <c r="B306" s="1015" t="s">
        <v>10085</v>
      </c>
      <c r="C306" s="1149"/>
      <c r="D306" s="612"/>
      <c r="E306" s="613"/>
      <c r="F306" s="613"/>
      <c r="G306" s="614"/>
      <c r="H306" s="612"/>
      <c r="I306" s="615"/>
      <c r="J306" s="615"/>
      <c r="K306" s="616"/>
      <c r="L306" s="612"/>
      <c r="M306" s="615"/>
      <c r="N306" s="615"/>
      <c r="O306" s="616"/>
      <c r="P306" s="612"/>
      <c r="Q306" s="617"/>
      <c r="R306" s="617"/>
      <c r="S306" s="616"/>
      <c r="T306" s="612"/>
      <c r="U306" s="615"/>
      <c r="V306" s="615"/>
      <c r="W306" s="616"/>
      <c r="X306" s="612"/>
      <c r="Y306" s="617"/>
      <c r="Z306" s="617"/>
      <c r="AA306" s="616"/>
      <c r="AB306" s="612"/>
      <c r="AC306" s="615"/>
      <c r="AD306" s="615"/>
      <c r="AE306" s="618"/>
    </row>
    <row r="307" spans="1:31" ht="11.25" customHeight="1" x14ac:dyDescent="0.3">
      <c r="A307" s="1158"/>
      <c r="B307" s="1018"/>
      <c r="C307" s="1150" t="s">
        <v>1</v>
      </c>
      <c r="D307" s="619"/>
      <c r="E307" s="620"/>
      <c r="F307" s="620"/>
      <c r="G307" s="621"/>
      <c r="H307" s="619"/>
      <c r="I307" s="622"/>
      <c r="J307" s="623"/>
      <c r="K307" s="624"/>
      <c r="L307" s="619"/>
      <c r="M307" s="623"/>
      <c r="N307" s="623"/>
      <c r="O307" s="624"/>
      <c r="P307" s="639"/>
      <c r="Q307" s="640"/>
      <c r="R307" s="623"/>
      <c r="S307" s="624"/>
      <c r="T307" s="619"/>
      <c r="U307" s="623"/>
      <c r="V307" s="623"/>
      <c r="W307" s="624"/>
      <c r="X307" s="619"/>
      <c r="Y307" s="623"/>
      <c r="Z307" s="623"/>
      <c r="AA307" s="624"/>
      <c r="AB307" s="619"/>
      <c r="AC307" s="622"/>
      <c r="AD307" s="623"/>
      <c r="AE307" s="625"/>
    </row>
    <row r="308" spans="1:31" ht="11.25" customHeight="1" x14ac:dyDescent="0.3">
      <c r="A308" s="1158"/>
      <c r="B308" s="1018"/>
      <c r="C308" s="1150" t="s">
        <v>547</v>
      </c>
      <c r="D308" s="619"/>
      <c r="E308" s="620"/>
      <c r="F308" s="620"/>
      <c r="G308" s="621"/>
      <c r="H308" s="619"/>
      <c r="I308" s="623"/>
      <c r="J308" s="623"/>
      <c r="K308" s="624"/>
      <c r="L308" s="619"/>
      <c r="M308" s="623"/>
      <c r="N308" s="623"/>
      <c r="O308" s="624"/>
      <c r="P308" s="639"/>
      <c r="Q308" s="640"/>
      <c r="R308" s="641"/>
      <c r="S308" s="624"/>
      <c r="T308" s="619"/>
      <c r="U308" s="623"/>
      <c r="V308" s="623"/>
      <c r="W308" s="624"/>
      <c r="X308" s="619"/>
      <c r="Y308" s="642"/>
      <c r="Z308" s="642"/>
      <c r="AA308" s="643"/>
      <c r="AB308" s="619"/>
      <c r="AC308" s="622"/>
      <c r="AD308" s="623"/>
      <c r="AE308" s="625"/>
    </row>
    <row r="309" spans="1:31" ht="11.25" customHeight="1" x14ac:dyDescent="0.3">
      <c r="A309" s="1158"/>
      <c r="B309" s="569" t="s">
        <v>8359</v>
      </c>
      <c r="C309" s="1148" t="s">
        <v>0</v>
      </c>
      <c r="D309" s="605"/>
      <c r="E309" s="606"/>
      <c r="F309" s="606"/>
      <c r="G309" s="607"/>
      <c r="H309" s="605"/>
      <c r="I309" s="608"/>
      <c r="J309" s="609"/>
      <c r="K309" s="610"/>
      <c r="L309" s="605"/>
      <c r="M309" s="609"/>
      <c r="N309" s="609"/>
      <c r="O309" s="610"/>
      <c r="P309" s="633"/>
      <c r="Q309" s="634"/>
      <c r="R309" s="635"/>
      <c r="S309" s="610"/>
      <c r="T309" s="605"/>
      <c r="U309" s="609"/>
      <c r="V309" s="609"/>
      <c r="W309" s="610"/>
      <c r="X309" s="609"/>
      <c r="Y309" s="609"/>
      <c r="Z309" s="609"/>
      <c r="AA309" s="610"/>
      <c r="AB309" s="605"/>
      <c r="AC309" s="608"/>
      <c r="AD309" s="609"/>
      <c r="AE309" s="611"/>
    </row>
    <row r="310" spans="1:31" ht="11.25" customHeight="1" x14ac:dyDescent="0.3">
      <c r="A310" s="1158"/>
      <c r="B310" s="570"/>
      <c r="C310" s="1149"/>
      <c r="D310" s="612"/>
      <c r="E310" s="613"/>
      <c r="F310" s="613"/>
      <c r="G310" s="614"/>
      <c r="H310" s="612"/>
      <c r="I310" s="615"/>
      <c r="J310" s="615"/>
      <c r="K310" s="616"/>
      <c r="L310" s="612"/>
      <c r="M310" s="615"/>
      <c r="N310" s="615"/>
      <c r="O310" s="616"/>
      <c r="P310" s="636"/>
      <c r="Q310" s="637"/>
      <c r="R310" s="638"/>
      <c r="S310" s="616"/>
      <c r="T310" s="612"/>
      <c r="U310" s="615"/>
      <c r="V310" s="615"/>
      <c r="W310" s="616"/>
      <c r="X310" s="612"/>
      <c r="Y310" s="617"/>
      <c r="Z310" s="617"/>
      <c r="AA310" s="616"/>
      <c r="AB310" s="612"/>
      <c r="AC310" s="615"/>
      <c r="AD310" s="615"/>
      <c r="AE310" s="618"/>
    </row>
    <row r="311" spans="1:31" ht="11.25" customHeight="1" x14ac:dyDescent="0.3">
      <c r="A311" s="1158"/>
      <c r="B311" s="570"/>
      <c r="C311" s="1150" t="s">
        <v>1</v>
      </c>
      <c r="D311" s="619"/>
      <c r="E311" s="620"/>
      <c r="F311" s="620"/>
      <c r="G311" s="621"/>
      <c r="H311" s="619"/>
      <c r="I311" s="622"/>
      <c r="J311" s="623"/>
      <c r="K311" s="624"/>
      <c r="L311" s="619"/>
      <c r="M311" s="623"/>
      <c r="N311" s="623"/>
      <c r="O311" s="624"/>
      <c r="P311" s="619"/>
      <c r="Q311" s="622"/>
      <c r="R311" s="623"/>
      <c r="S311" s="624"/>
      <c r="T311" s="619"/>
      <c r="U311" s="623"/>
      <c r="V311" s="623"/>
      <c r="W311" s="624"/>
      <c r="X311" s="619"/>
      <c r="Y311" s="623"/>
      <c r="Z311" s="623"/>
      <c r="AA311" s="624"/>
      <c r="AB311" s="619"/>
      <c r="AC311" s="622"/>
      <c r="AD311" s="623"/>
      <c r="AE311" s="625"/>
    </row>
    <row r="312" spans="1:31" ht="11.25" customHeight="1" x14ac:dyDescent="0.3">
      <c r="A312" s="1158"/>
      <c r="B312" s="570"/>
      <c r="C312" s="1150"/>
      <c r="D312" s="619"/>
      <c r="E312" s="620"/>
      <c r="F312" s="620"/>
      <c r="G312" s="621"/>
      <c r="H312" s="619"/>
      <c r="I312" s="623"/>
      <c r="J312" s="623"/>
      <c r="K312" s="624"/>
      <c r="L312" s="619"/>
      <c r="M312" s="623"/>
      <c r="N312" s="623"/>
      <c r="O312" s="624"/>
      <c r="P312" s="619"/>
      <c r="Q312" s="622"/>
      <c r="R312" s="623"/>
      <c r="S312" s="624"/>
      <c r="T312" s="619"/>
      <c r="U312" s="623"/>
      <c r="V312" s="623"/>
      <c r="W312" s="624"/>
      <c r="X312" s="619"/>
      <c r="Y312" s="642"/>
      <c r="Z312" s="642"/>
      <c r="AA312" s="643"/>
      <c r="AB312" s="619"/>
      <c r="AC312" s="622"/>
      <c r="AD312" s="623"/>
      <c r="AE312" s="625"/>
    </row>
    <row r="313" spans="1:31" ht="11.25" customHeight="1" x14ac:dyDescent="0.3">
      <c r="A313" s="1158"/>
      <c r="B313" s="1017" t="s">
        <v>7291</v>
      </c>
      <c r="C313" s="1148" t="s">
        <v>0</v>
      </c>
      <c r="D313" s="605" t="s">
        <v>9972</v>
      </c>
      <c r="E313" s="606">
        <v>4</v>
      </c>
      <c r="F313" s="606" t="s">
        <v>6548</v>
      </c>
      <c r="G313" s="607" t="s">
        <v>5538</v>
      </c>
      <c r="H313" s="605"/>
      <c r="I313" s="608"/>
      <c r="J313" s="609"/>
      <c r="K313" s="610"/>
      <c r="L313" s="609"/>
      <c r="M313" s="609"/>
      <c r="N313" s="609"/>
      <c r="O313" s="610"/>
      <c r="P313" s="609"/>
      <c r="Q313" s="609"/>
      <c r="R313" s="609"/>
      <c r="S313" s="610"/>
      <c r="T313" s="605" t="s">
        <v>9972</v>
      </c>
      <c r="U313" s="609">
        <v>4</v>
      </c>
      <c r="V313" s="609" t="s">
        <v>6548</v>
      </c>
      <c r="W313" s="610" t="s">
        <v>5538</v>
      </c>
      <c r="X313" s="605" t="s">
        <v>8410</v>
      </c>
      <c r="Y313" s="609">
        <v>4</v>
      </c>
      <c r="Z313" s="609" t="s">
        <v>6552</v>
      </c>
      <c r="AA313" s="610" t="s">
        <v>5538</v>
      </c>
      <c r="AB313" s="605"/>
      <c r="AC313" s="609"/>
      <c r="AD313" s="609"/>
      <c r="AE313" s="611"/>
    </row>
    <row r="314" spans="1:31" ht="11.25" customHeight="1" x14ac:dyDescent="0.3">
      <c r="A314" s="1158"/>
      <c r="B314" s="1015" t="s">
        <v>10086</v>
      </c>
      <c r="C314" s="1149"/>
      <c r="D314" s="612"/>
      <c r="E314" s="613"/>
      <c r="F314" s="613"/>
      <c r="G314" s="614"/>
      <c r="H314" s="612"/>
      <c r="I314" s="615"/>
      <c r="J314" s="615"/>
      <c r="K314" s="616"/>
      <c r="L314" s="612"/>
      <c r="M314" s="615"/>
      <c r="N314" s="615"/>
      <c r="O314" s="616"/>
      <c r="P314" s="612"/>
      <c r="Q314" s="617"/>
      <c r="R314" s="615"/>
      <c r="S314" s="616"/>
      <c r="T314" s="612"/>
      <c r="U314" s="615"/>
      <c r="V314" s="615"/>
      <c r="W314" s="616"/>
      <c r="X314" s="612"/>
      <c r="Y314" s="617"/>
      <c r="Z314" s="617"/>
      <c r="AA314" s="616"/>
      <c r="AB314" s="612"/>
      <c r="AC314" s="615"/>
      <c r="AD314" s="615"/>
      <c r="AE314" s="618"/>
    </row>
    <row r="315" spans="1:31" ht="11.25" customHeight="1" x14ac:dyDescent="0.3">
      <c r="A315" s="1158"/>
      <c r="B315" s="1018"/>
      <c r="C315" s="1150" t="s">
        <v>1</v>
      </c>
      <c r="D315" s="619"/>
      <c r="E315" s="620"/>
      <c r="F315" s="620"/>
      <c r="G315" s="621"/>
      <c r="H315" s="619"/>
      <c r="I315" s="622"/>
      <c r="J315" s="623"/>
      <c r="K315" s="624"/>
      <c r="L315" s="619"/>
      <c r="M315" s="623"/>
      <c r="N315" s="623"/>
      <c r="O315" s="624"/>
      <c r="P315" s="619"/>
      <c r="Q315" s="623"/>
      <c r="R315" s="623"/>
      <c r="S315" s="624"/>
      <c r="T315" s="619"/>
      <c r="U315" s="623"/>
      <c r="V315" s="623"/>
      <c r="W315" s="624"/>
      <c r="X315" s="619" t="s">
        <v>8410</v>
      </c>
      <c r="Y315" s="623">
        <v>4</v>
      </c>
      <c r="Z315" s="623" t="s">
        <v>6552</v>
      </c>
      <c r="AA315" s="624" t="s">
        <v>5538</v>
      </c>
      <c r="AB315" s="619"/>
      <c r="AC315" s="622"/>
      <c r="AD315" s="623"/>
      <c r="AE315" s="625"/>
    </row>
    <row r="316" spans="1:31" ht="11.25" customHeight="1" x14ac:dyDescent="0.3">
      <c r="A316" s="1158"/>
      <c r="B316" s="1018"/>
      <c r="C316" s="1150"/>
      <c r="D316" s="619"/>
      <c r="E316" s="620"/>
      <c r="F316" s="620"/>
      <c r="G316" s="621"/>
      <c r="H316" s="619"/>
      <c r="I316" s="623"/>
      <c r="J316" s="623"/>
      <c r="K316" s="624"/>
      <c r="L316" s="619"/>
      <c r="M316" s="623"/>
      <c r="N316" s="623"/>
      <c r="O316" s="624"/>
      <c r="P316" s="619"/>
      <c r="Q316" s="623"/>
      <c r="R316" s="623"/>
      <c r="S316" s="624"/>
      <c r="T316" s="619"/>
      <c r="U316" s="623"/>
      <c r="V316" s="623"/>
      <c r="W316" s="624"/>
      <c r="X316" s="619"/>
      <c r="Y316" s="642"/>
      <c r="Z316" s="642"/>
      <c r="AA316" s="643"/>
      <c r="AB316" s="619"/>
      <c r="AC316" s="642"/>
      <c r="AD316" s="642"/>
      <c r="AE316" s="644"/>
    </row>
    <row r="317" spans="1:31" ht="11.25" customHeight="1" x14ac:dyDescent="0.3">
      <c r="A317" s="1158"/>
      <c r="B317" s="1017" t="s">
        <v>417</v>
      </c>
      <c r="C317" s="1148" t="s">
        <v>0</v>
      </c>
      <c r="D317" s="605"/>
      <c r="E317" s="606"/>
      <c r="F317" s="606"/>
      <c r="G317" s="607"/>
      <c r="H317" s="605"/>
      <c r="I317" s="608"/>
      <c r="J317" s="609"/>
      <c r="K317" s="610"/>
      <c r="L317" s="605"/>
      <c r="M317" s="609"/>
      <c r="N317" s="609"/>
      <c r="O317" s="610"/>
      <c r="P317" s="605"/>
      <c r="Q317" s="609"/>
      <c r="R317" s="609"/>
      <c r="S317" s="610"/>
      <c r="T317" s="609"/>
      <c r="U317" s="609"/>
      <c r="V317" s="609"/>
      <c r="W317" s="610"/>
      <c r="X317" s="605"/>
      <c r="Y317" s="609"/>
      <c r="Z317" s="609"/>
      <c r="AA317" s="610"/>
      <c r="AB317" s="605"/>
      <c r="AC317" s="609"/>
      <c r="AD317" s="609"/>
      <c r="AE317" s="611"/>
    </row>
    <row r="318" spans="1:31" ht="11.25" customHeight="1" x14ac:dyDescent="0.3">
      <c r="A318" s="1158"/>
      <c r="B318" s="1015" t="s">
        <v>10087</v>
      </c>
      <c r="C318" s="1149"/>
      <c r="D318" s="612"/>
      <c r="E318" s="613"/>
      <c r="F318" s="613"/>
      <c r="G318" s="614"/>
      <c r="H318" s="612"/>
      <c r="I318" s="615"/>
      <c r="J318" s="615"/>
      <c r="K318" s="616"/>
      <c r="L318" s="612"/>
      <c r="M318" s="615"/>
      <c r="N318" s="615"/>
      <c r="O318" s="616"/>
      <c r="P318" s="612"/>
      <c r="Q318" s="615"/>
      <c r="R318" s="615"/>
      <c r="S318" s="616"/>
      <c r="T318" s="612"/>
      <c r="U318" s="615"/>
      <c r="V318" s="615"/>
      <c r="W318" s="616"/>
      <c r="X318" s="612"/>
      <c r="Y318" s="617"/>
      <c r="Z318" s="617"/>
      <c r="AA318" s="616"/>
      <c r="AB318" s="612"/>
      <c r="AC318" s="615"/>
      <c r="AD318" s="615"/>
      <c r="AE318" s="618"/>
    </row>
    <row r="319" spans="1:31" ht="11.25" customHeight="1" x14ac:dyDescent="0.3">
      <c r="A319" s="1158"/>
      <c r="B319" s="1018"/>
      <c r="C319" s="1150" t="s">
        <v>1</v>
      </c>
      <c r="D319" s="619"/>
      <c r="E319" s="620"/>
      <c r="F319" s="620"/>
      <c r="G319" s="621"/>
      <c r="H319" s="619" t="s">
        <v>8458</v>
      </c>
      <c r="I319" s="622">
        <v>4</v>
      </c>
      <c r="J319" s="623" t="s">
        <v>6555</v>
      </c>
      <c r="K319" s="624" t="s">
        <v>133</v>
      </c>
      <c r="L319" s="623" t="s">
        <v>8458</v>
      </c>
      <c r="M319" s="623">
        <v>4</v>
      </c>
      <c r="N319" s="623" t="s">
        <v>6555</v>
      </c>
      <c r="O319" s="624" t="s">
        <v>133</v>
      </c>
      <c r="P319" s="619"/>
      <c r="Q319" s="622"/>
      <c r="R319" s="623"/>
      <c r="S319" s="624"/>
      <c r="T319" s="619"/>
      <c r="U319" s="623"/>
      <c r="V319" s="623"/>
      <c r="W319" s="624"/>
      <c r="X319" s="619"/>
      <c r="Y319" s="623"/>
      <c r="Z319" s="623"/>
      <c r="AA319" s="624"/>
      <c r="AB319" s="619"/>
      <c r="AC319" s="622"/>
      <c r="AD319" s="623"/>
      <c r="AE319" s="625"/>
    </row>
    <row r="320" spans="1:31" ht="11.25" customHeight="1" x14ac:dyDescent="0.3">
      <c r="A320" s="1158"/>
      <c r="B320" s="1018"/>
      <c r="C320" s="1150"/>
      <c r="D320" s="619"/>
      <c r="E320" s="620"/>
      <c r="F320" s="620"/>
      <c r="G320" s="621"/>
      <c r="H320" s="619"/>
      <c r="I320" s="623"/>
      <c r="J320" s="623"/>
      <c r="K320" s="624"/>
      <c r="L320" s="619"/>
      <c r="M320" s="623"/>
      <c r="N320" s="623"/>
      <c r="O320" s="624"/>
      <c r="P320" s="619"/>
      <c r="Q320" s="622"/>
      <c r="R320" s="622"/>
      <c r="S320" s="624"/>
      <c r="T320" s="619"/>
      <c r="U320" s="623"/>
      <c r="V320" s="623"/>
      <c r="W320" s="624"/>
      <c r="X320" s="619"/>
      <c r="Y320" s="642"/>
      <c r="Z320" s="642"/>
      <c r="AA320" s="643"/>
      <c r="AB320" s="619"/>
      <c r="AC320" s="642"/>
      <c r="AD320" s="642"/>
      <c r="AE320" s="644"/>
    </row>
    <row r="321" spans="1:31" ht="11.25" customHeight="1" x14ac:dyDescent="0.3">
      <c r="A321" s="1158"/>
      <c r="B321" s="1017" t="s">
        <v>521</v>
      </c>
      <c r="C321" s="1148" t="s">
        <v>0</v>
      </c>
      <c r="D321" s="605" t="s">
        <v>9946</v>
      </c>
      <c r="E321" s="606">
        <v>4</v>
      </c>
      <c r="F321" s="606" t="s">
        <v>6548</v>
      </c>
      <c r="G321" s="607" t="s">
        <v>587</v>
      </c>
      <c r="H321" s="605" t="s">
        <v>7331</v>
      </c>
      <c r="I321" s="608">
        <v>4</v>
      </c>
      <c r="J321" s="609" t="s">
        <v>6551</v>
      </c>
      <c r="K321" s="610" t="s">
        <v>587</v>
      </c>
      <c r="L321" s="605" t="s">
        <v>9946</v>
      </c>
      <c r="M321" s="609">
        <v>4</v>
      </c>
      <c r="N321" s="609" t="s">
        <v>6548</v>
      </c>
      <c r="O321" s="610" t="s">
        <v>587</v>
      </c>
      <c r="P321" s="633"/>
      <c r="Q321" s="634"/>
      <c r="R321" s="635"/>
      <c r="S321" s="610"/>
      <c r="T321" s="605" t="s">
        <v>7331</v>
      </c>
      <c r="U321" s="609">
        <v>4</v>
      </c>
      <c r="V321" s="609" t="s">
        <v>6551</v>
      </c>
      <c r="W321" s="610" t="s">
        <v>587</v>
      </c>
      <c r="X321" s="609"/>
      <c r="Y321" s="609"/>
      <c r="Z321" s="609"/>
      <c r="AA321" s="610"/>
      <c r="AB321" s="605"/>
      <c r="AC321" s="608"/>
      <c r="AD321" s="609"/>
      <c r="AE321" s="611"/>
    </row>
    <row r="322" spans="1:31" ht="11.25" customHeight="1" x14ac:dyDescent="0.3">
      <c r="A322" s="1158"/>
      <c r="B322" s="1015" t="s">
        <v>10088</v>
      </c>
      <c r="C322" s="1149"/>
      <c r="D322" s="612"/>
      <c r="E322" s="613"/>
      <c r="F322" s="613"/>
      <c r="G322" s="614"/>
      <c r="H322" s="612"/>
      <c r="I322" s="615"/>
      <c r="J322" s="615"/>
      <c r="K322" s="616"/>
      <c r="L322" s="612"/>
      <c r="M322" s="615"/>
      <c r="N322" s="615"/>
      <c r="O322" s="616"/>
      <c r="P322" s="636"/>
      <c r="Q322" s="637"/>
      <c r="R322" s="638"/>
      <c r="S322" s="616"/>
      <c r="T322" s="612"/>
      <c r="U322" s="615"/>
      <c r="V322" s="615"/>
      <c r="W322" s="616"/>
      <c r="X322" s="612"/>
      <c r="Y322" s="617"/>
      <c r="Z322" s="617"/>
      <c r="AA322" s="616"/>
      <c r="AB322" s="612"/>
      <c r="AC322" s="615"/>
      <c r="AD322" s="615"/>
      <c r="AE322" s="618"/>
    </row>
    <row r="323" spans="1:31" ht="11.25" customHeight="1" x14ac:dyDescent="0.3">
      <c r="A323" s="1158"/>
      <c r="B323" s="1018" t="s">
        <v>10089</v>
      </c>
      <c r="C323" s="1150" t="s">
        <v>1</v>
      </c>
      <c r="D323" s="619" t="s">
        <v>7331</v>
      </c>
      <c r="E323" s="620">
        <v>4</v>
      </c>
      <c r="F323" s="620" t="s">
        <v>6551</v>
      </c>
      <c r="G323" s="621" t="s">
        <v>587</v>
      </c>
      <c r="H323" s="619" t="s">
        <v>7331</v>
      </c>
      <c r="I323" s="622">
        <v>4</v>
      </c>
      <c r="J323" s="623" t="s">
        <v>6551</v>
      </c>
      <c r="K323" s="624" t="s">
        <v>587</v>
      </c>
      <c r="L323" s="619"/>
      <c r="M323" s="623"/>
      <c r="N323" s="623"/>
      <c r="O323" s="624"/>
      <c r="P323" s="619" t="s">
        <v>7331</v>
      </c>
      <c r="Q323" s="622">
        <v>4</v>
      </c>
      <c r="R323" s="623" t="s">
        <v>6551</v>
      </c>
      <c r="S323" s="624" t="s">
        <v>587</v>
      </c>
      <c r="T323" s="619"/>
      <c r="U323" s="623"/>
      <c r="V323" s="623"/>
      <c r="W323" s="624"/>
      <c r="X323" s="619"/>
      <c r="Y323" s="623"/>
      <c r="Z323" s="623"/>
      <c r="AA323" s="624"/>
      <c r="AB323" s="619"/>
      <c r="AC323" s="622"/>
      <c r="AD323" s="623"/>
      <c r="AE323" s="625"/>
    </row>
    <row r="324" spans="1:31" ht="11.25" customHeight="1" x14ac:dyDescent="0.3">
      <c r="A324" s="1158"/>
      <c r="B324" s="1019"/>
      <c r="C324" s="1151"/>
      <c r="D324" s="626"/>
      <c r="E324" s="627"/>
      <c r="F324" s="628"/>
      <c r="G324" s="629"/>
      <c r="H324" s="626"/>
      <c r="I324" s="628"/>
      <c r="J324" s="628"/>
      <c r="K324" s="629"/>
      <c r="L324" s="626"/>
      <c r="M324" s="628"/>
      <c r="N324" s="628"/>
      <c r="O324" s="629"/>
      <c r="P324" s="626"/>
      <c r="Q324" s="627"/>
      <c r="R324" s="628"/>
      <c r="S324" s="629"/>
      <c r="T324" s="626"/>
      <c r="U324" s="628"/>
      <c r="V324" s="628"/>
      <c r="W324" s="629"/>
      <c r="X324" s="626"/>
      <c r="Y324" s="630"/>
      <c r="Z324" s="630"/>
      <c r="AA324" s="631"/>
      <c r="AB324" s="626"/>
      <c r="AC324" s="627"/>
      <c r="AD324" s="628"/>
      <c r="AE324" s="632"/>
    </row>
    <row r="325" spans="1:31" ht="11.25" customHeight="1" x14ac:dyDescent="0.3">
      <c r="A325" s="1158"/>
      <c r="B325" s="1017" t="s">
        <v>415</v>
      </c>
      <c r="C325" s="1148" t="s">
        <v>0</v>
      </c>
      <c r="D325" s="605" t="s">
        <v>9947</v>
      </c>
      <c r="E325" s="606">
        <v>4</v>
      </c>
      <c r="F325" s="606" t="s">
        <v>6548</v>
      </c>
      <c r="G325" s="607" t="s">
        <v>5537</v>
      </c>
      <c r="H325" s="605" t="s">
        <v>9886</v>
      </c>
      <c r="I325" s="608">
        <v>3</v>
      </c>
      <c r="J325" s="609" t="s">
        <v>6547</v>
      </c>
      <c r="K325" s="610" t="s">
        <v>5537</v>
      </c>
      <c r="L325" s="605" t="s">
        <v>9947</v>
      </c>
      <c r="M325" s="609">
        <v>4</v>
      </c>
      <c r="N325" s="609" t="s">
        <v>6548</v>
      </c>
      <c r="O325" s="610" t="s">
        <v>5537</v>
      </c>
      <c r="P325" s="633" t="s">
        <v>9947</v>
      </c>
      <c r="Q325" s="634">
        <v>4</v>
      </c>
      <c r="R325" s="635" t="s">
        <v>6548</v>
      </c>
      <c r="S325" s="610" t="s">
        <v>5537</v>
      </c>
      <c r="T325" s="605"/>
      <c r="U325" s="609"/>
      <c r="V325" s="609"/>
      <c r="W325" s="610"/>
      <c r="X325" s="609"/>
      <c r="Y325" s="609"/>
      <c r="Z325" s="609"/>
      <c r="AA325" s="610"/>
      <c r="AB325" s="605"/>
      <c r="AC325" s="608"/>
      <c r="AD325" s="609"/>
      <c r="AE325" s="611"/>
    </row>
    <row r="326" spans="1:31" ht="11.25" customHeight="1" x14ac:dyDescent="0.3">
      <c r="A326" s="1158"/>
      <c r="B326" s="1015" t="s">
        <v>10090</v>
      </c>
      <c r="C326" s="1149"/>
      <c r="D326" s="612"/>
      <c r="E326" s="613"/>
      <c r="F326" s="613"/>
      <c r="G326" s="614"/>
      <c r="H326" s="612"/>
      <c r="I326" s="615"/>
      <c r="J326" s="615"/>
      <c r="K326" s="616"/>
      <c r="L326" s="612"/>
      <c r="M326" s="615"/>
      <c r="N326" s="615"/>
      <c r="O326" s="616"/>
      <c r="P326" s="636"/>
      <c r="Q326" s="637"/>
      <c r="R326" s="638"/>
      <c r="S326" s="616"/>
      <c r="T326" s="612"/>
      <c r="U326" s="615"/>
      <c r="V326" s="615"/>
      <c r="W326" s="616"/>
      <c r="X326" s="612"/>
      <c r="Y326" s="617"/>
      <c r="Z326" s="617"/>
      <c r="AA326" s="616"/>
      <c r="AB326" s="612"/>
      <c r="AC326" s="615"/>
      <c r="AD326" s="615"/>
      <c r="AE326" s="618"/>
    </row>
    <row r="327" spans="1:31" ht="11.25" customHeight="1" x14ac:dyDescent="0.3">
      <c r="A327" s="1158"/>
      <c r="B327" s="1018"/>
      <c r="C327" s="1150" t="s">
        <v>1</v>
      </c>
      <c r="D327" s="619" t="s">
        <v>9886</v>
      </c>
      <c r="E327" s="620">
        <v>4</v>
      </c>
      <c r="F327" s="620" t="s">
        <v>6549</v>
      </c>
      <c r="G327" s="621" t="s">
        <v>5537</v>
      </c>
      <c r="H327" s="619" t="s">
        <v>9886</v>
      </c>
      <c r="I327" s="622">
        <v>4</v>
      </c>
      <c r="J327" s="623" t="s">
        <v>6549</v>
      </c>
      <c r="K327" s="624" t="s">
        <v>5537</v>
      </c>
      <c r="L327" s="619" t="s">
        <v>9886</v>
      </c>
      <c r="M327" s="623">
        <v>4</v>
      </c>
      <c r="N327" s="623" t="s">
        <v>6549</v>
      </c>
      <c r="O327" s="624" t="s">
        <v>5537</v>
      </c>
      <c r="P327" s="619" t="s">
        <v>9886</v>
      </c>
      <c r="Q327" s="622">
        <v>4</v>
      </c>
      <c r="R327" s="623" t="s">
        <v>6549</v>
      </c>
      <c r="S327" s="624" t="s">
        <v>5537</v>
      </c>
      <c r="T327" s="619"/>
      <c r="U327" s="623"/>
      <c r="V327" s="623"/>
      <c r="W327" s="624"/>
      <c r="X327" s="619"/>
      <c r="Y327" s="623"/>
      <c r="Z327" s="623"/>
      <c r="AA327" s="624"/>
      <c r="AB327" s="619"/>
      <c r="AC327" s="622"/>
      <c r="AD327" s="623"/>
      <c r="AE327" s="625"/>
    </row>
    <row r="328" spans="1:31" ht="11.25" customHeight="1" x14ac:dyDescent="0.3">
      <c r="A328" s="1158"/>
      <c r="B328" s="1018"/>
      <c r="C328" s="1150"/>
      <c r="D328" s="626"/>
      <c r="E328" s="627"/>
      <c r="F328" s="628"/>
      <c r="G328" s="629"/>
      <c r="H328" s="626"/>
      <c r="I328" s="628"/>
      <c r="J328" s="628"/>
      <c r="K328" s="629"/>
      <c r="L328" s="626"/>
      <c r="M328" s="628"/>
      <c r="N328" s="628"/>
      <c r="O328" s="629"/>
      <c r="P328" s="626"/>
      <c r="Q328" s="627"/>
      <c r="R328" s="628"/>
      <c r="S328" s="629"/>
      <c r="T328" s="626"/>
      <c r="U328" s="628"/>
      <c r="V328" s="628"/>
      <c r="W328" s="629"/>
      <c r="X328" s="626"/>
      <c r="Y328" s="630"/>
      <c r="Z328" s="630"/>
      <c r="AA328" s="631"/>
      <c r="AB328" s="626"/>
      <c r="AC328" s="627"/>
      <c r="AD328" s="628"/>
      <c r="AE328" s="632"/>
    </row>
    <row r="329" spans="1:31" ht="11.25" customHeight="1" x14ac:dyDescent="0.3">
      <c r="A329" s="1158"/>
      <c r="B329" s="569" t="s">
        <v>8360</v>
      </c>
      <c r="C329" s="1148" t="s">
        <v>0</v>
      </c>
      <c r="D329" s="605" t="s">
        <v>8315</v>
      </c>
      <c r="E329" s="606">
        <v>3</v>
      </c>
      <c r="F329" s="606" t="s">
        <v>7129</v>
      </c>
      <c r="G329" s="607" t="s">
        <v>584</v>
      </c>
      <c r="H329" s="605"/>
      <c r="I329" s="608"/>
      <c r="J329" s="609"/>
      <c r="K329" s="610"/>
      <c r="L329" s="605"/>
      <c r="M329" s="609"/>
      <c r="N329" s="609"/>
      <c r="O329" s="610"/>
      <c r="P329" s="633"/>
      <c r="Q329" s="634"/>
      <c r="R329" s="635"/>
      <c r="S329" s="610"/>
      <c r="T329" s="605"/>
      <c r="U329" s="609"/>
      <c r="V329" s="609"/>
      <c r="W329" s="610"/>
      <c r="X329" s="609"/>
      <c r="Y329" s="609"/>
      <c r="Z329" s="609"/>
      <c r="AA329" s="610"/>
      <c r="AB329" s="605"/>
      <c r="AC329" s="608"/>
      <c r="AD329" s="609"/>
      <c r="AE329" s="611"/>
    </row>
    <row r="330" spans="1:31" ht="11.25" customHeight="1" x14ac:dyDescent="0.3">
      <c r="A330" s="1158"/>
      <c r="B330" s="570"/>
      <c r="C330" s="1149"/>
      <c r="D330" s="612"/>
      <c r="E330" s="613"/>
      <c r="F330" s="613"/>
      <c r="G330" s="614"/>
      <c r="H330" s="612"/>
      <c r="I330" s="615"/>
      <c r="J330" s="615"/>
      <c r="K330" s="616"/>
      <c r="L330" s="612"/>
      <c r="M330" s="615"/>
      <c r="N330" s="615"/>
      <c r="O330" s="616"/>
      <c r="P330" s="636"/>
      <c r="Q330" s="637"/>
      <c r="R330" s="638"/>
      <c r="S330" s="616"/>
      <c r="T330" s="612"/>
      <c r="U330" s="615"/>
      <c r="V330" s="615"/>
      <c r="W330" s="616"/>
      <c r="X330" s="612"/>
      <c r="Y330" s="617"/>
      <c r="Z330" s="617"/>
      <c r="AA330" s="616"/>
      <c r="AB330" s="612"/>
      <c r="AC330" s="615"/>
      <c r="AD330" s="615"/>
      <c r="AE330" s="618"/>
    </row>
    <row r="331" spans="1:31" ht="11.25" customHeight="1" x14ac:dyDescent="0.3">
      <c r="A331" s="1158"/>
      <c r="B331" s="570"/>
      <c r="C331" s="1150" t="s">
        <v>1</v>
      </c>
      <c r="D331" s="619" t="s">
        <v>8315</v>
      </c>
      <c r="E331" s="620">
        <v>4</v>
      </c>
      <c r="F331" s="620" t="s">
        <v>7129</v>
      </c>
      <c r="G331" s="621" t="s">
        <v>584</v>
      </c>
      <c r="H331" s="619"/>
      <c r="I331" s="622"/>
      <c r="J331" s="623"/>
      <c r="K331" s="624"/>
      <c r="L331" s="619" t="s">
        <v>9872</v>
      </c>
      <c r="M331" s="623">
        <v>4</v>
      </c>
      <c r="N331" s="623" t="s">
        <v>6559</v>
      </c>
      <c r="O331" s="624" t="s">
        <v>584</v>
      </c>
      <c r="P331" s="619" t="s">
        <v>9872</v>
      </c>
      <c r="Q331" s="622">
        <v>4</v>
      </c>
      <c r="R331" s="623" t="s">
        <v>6559</v>
      </c>
      <c r="S331" s="624" t="s">
        <v>584</v>
      </c>
      <c r="T331" s="619"/>
      <c r="U331" s="623"/>
      <c r="V331" s="623"/>
      <c r="W331" s="624"/>
      <c r="X331" s="619"/>
      <c r="Y331" s="623"/>
      <c r="Z331" s="623"/>
      <c r="AA331" s="624"/>
      <c r="AB331" s="619"/>
      <c r="AC331" s="622"/>
      <c r="AD331" s="623"/>
      <c r="AE331" s="625"/>
    </row>
    <row r="332" spans="1:31" ht="11.25" customHeight="1" x14ac:dyDescent="0.3">
      <c r="A332" s="1158"/>
      <c r="B332" s="570"/>
      <c r="C332" s="1151"/>
      <c r="D332" s="626"/>
      <c r="E332" s="627"/>
      <c r="F332" s="628"/>
      <c r="G332" s="629"/>
      <c r="H332" s="626"/>
      <c r="I332" s="628"/>
      <c r="J332" s="628"/>
      <c r="K332" s="629"/>
      <c r="L332" s="626"/>
      <c r="M332" s="628"/>
      <c r="N332" s="628"/>
      <c r="O332" s="629"/>
      <c r="P332" s="626"/>
      <c r="Q332" s="627"/>
      <c r="R332" s="628"/>
      <c r="S332" s="629"/>
      <c r="T332" s="626"/>
      <c r="U332" s="628"/>
      <c r="V332" s="628"/>
      <c r="W332" s="629"/>
      <c r="X332" s="626"/>
      <c r="Y332" s="630"/>
      <c r="Z332" s="630"/>
      <c r="AA332" s="631"/>
      <c r="AB332" s="626"/>
      <c r="AC332" s="627"/>
      <c r="AD332" s="628"/>
      <c r="AE332" s="632"/>
    </row>
    <row r="333" spans="1:31" ht="11.25" customHeight="1" x14ac:dyDescent="0.3">
      <c r="A333" s="1158"/>
      <c r="B333" s="569" t="s">
        <v>7140</v>
      </c>
      <c r="C333" s="1148" t="s">
        <v>0</v>
      </c>
      <c r="D333" s="605" t="s">
        <v>9886</v>
      </c>
      <c r="E333" s="606">
        <v>4</v>
      </c>
      <c r="F333" s="606" t="s">
        <v>6559</v>
      </c>
      <c r="G333" s="607" t="s">
        <v>100</v>
      </c>
      <c r="H333" s="605"/>
      <c r="I333" s="608"/>
      <c r="J333" s="609"/>
      <c r="K333" s="610"/>
      <c r="L333" s="609" t="s">
        <v>9886</v>
      </c>
      <c r="M333" s="609">
        <v>4</v>
      </c>
      <c r="N333" s="609" t="s">
        <v>6559</v>
      </c>
      <c r="O333" s="610" t="s">
        <v>100</v>
      </c>
      <c r="P333" s="605" t="s">
        <v>9886</v>
      </c>
      <c r="Q333" s="608">
        <v>4</v>
      </c>
      <c r="R333" s="609" t="s">
        <v>6559</v>
      </c>
      <c r="S333" s="610" t="s">
        <v>100</v>
      </c>
      <c r="T333" s="605"/>
      <c r="U333" s="609"/>
      <c r="V333" s="609"/>
      <c r="W333" s="610"/>
      <c r="X333" s="605"/>
      <c r="Y333" s="609"/>
      <c r="Z333" s="609"/>
      <c r="AA333" s="610"/>
      <c r="AB333" s="605"/>
      <c r="AC333" s="608"/>
      <c r="AD333" s="609"/>
      <c r="AE333" s="611"/>
    </row>
    <row r="334" spans="1:31" ht="11.25" customHeight="1" x14ac:dyDescent="0.3">
      <c r="A334" s="1158"/>
      <c r="B334" s="570"/>
      <c r="C334" s="1149"/>
      <c r="D334" s="612"/>
      <c r="E334" s="613"/>
      <c r="F334" s="613"/>
      <c r="G334" s="614"/>
      <c r="H334" s="612"/>
      <c r="I334" s="615"/>
      <c r="J334" s="615"/>
      <c r="K334" s="616"/>
      <c r="L334" s="612"/>
      <c r="M334" s="615"/>
      <c r="N334" s="615"/>
      <c r="O334" s="616"/>
      <c r="P334" s="612"/>
      <c r="Q334" s="617"/>
      <c r="R334" s="617"/>
      <c r="S334" s="616"/>
      <c r="T334" s="612"/>
      <c r="U334" s="617"/>
      <c r="V334" s="615"/>
      <c r="W334" s="616"/>
      <c r="X334" s="612"/>
      <c r="Y334" s="617"/>
      <c r="Z334" s="617"/>
      <c r="AA334" s="616"/>
      <c r="AB334" s="612"/>
      <c r="AC334" s="615"/>
      <c r="AD334" s="615"/>
      <c r="AE334" s="618"/>
    </row>
    <row r="335" spans="1:31" ht="11.25" customHeight="1" x14ac:dyDescent="0.3">
      <c r="A335" s="1158"/>
      <c r="B335" s="570"/>
      <c r="C335" s="1150" t="s">
        <v>1</v>
      </c>
      <c r="D335" s="619"/>
      <c r="E335" s="620"/>
      <c r="F335" s="620"/>
      <c r="G335" s="621"/>
      <c r="H335" s="619"/>
      <c r="I335" s="622"/>
      <c r="J335" s="623"/>
      <c r="K335" s="624"/>
      <c r="L335" s="619"/>
      <c r="M335" s="623"/>
      <c r="N335" s="623"/>
      <c r="O335" s="624"/>
      <c r="P335" s="639"/>
      <c r="Q335" s="640"/>
      <c r="R335" s="623"/>
      <c r="S335" s="624"/>
      <c r="T335" s="619"/>
      <c r="U335" s="623"/>
      <c r="V335" s="623"/>
      <c r="W335" s="624"/>
      <c r="X335" s="619"/>
      <c r="Y335" s="623"/>
      <c r="Z335" s="623"/>
      <c r="AA335" s="624"/>
      <c r="AB335" s="619"/>
      <c r="AC335" s="622"/>
      <c r="AD335" s="623"/>
      <c r="AE335" s="625"/>
    </row>
    <row r="336" spans="1:31" ht="11.25" customHeight="1" x14ac:dyDescent="0.3">
      <c r="A336" s="1158"/>
      <c r="B336" s="570"/>
      <c r="C336" s="1150"/>
      <c r="D336" s="619"/>
      <c r="E336" s="620"/>
      <c r="F336" s="620"/>
      <c r="G336" s="621"/>
      <c r="H336" s="619"/>
      <c r="I336" s="623"/>
      <c r="J336" s="623"/>
      <c r="K336" s="624"/>
      <c r="L336" s="619"/>
      <c r="M336" s="623"/>
      <c r="N336" s="623"/>
      <c r="O336" s="624"/>
      <c r="P336" s="639"/>
      <c r="Q336" s="640"/>
      <c r="R336" s="641"/>
      <c r="S336" s="624"/>
      <c r="T336" s="619"/>
      <c r="U336" s="622"/>
      <c r="V336" s="622"/>
      <c r="W336" s="624"/>
      <c r="X336" s="619"/>
      <c r="Y336" s="642"/>
      <c r="Z336" s="642"/>
      <c r="AA336" s="643"/>
      <c r="AB336" s="619"/>
      <c r="AC336" s="622"/>
      <c r="AD336" s="623"/>
      <c r="AE336" s="625"/>
    </row>
    <row r="337" spans="1:31" ht="11.25" customHeight="1" x14ac:dyDescent="0.3">
      <c r="A337" s="1158"/>
      <c r="B337" s="569" t="s">
        <v>7222</v>
      </c>
      <c r="C337" s="1148" t="s">
        <v>0</v>
      </c>
      <c r="D337" s="605" t="s">
        <v>9885</v>
      </c>
      <c r="E337" s="606">
        <v>3</v>
      </c>
      <c r="F337" s="606" t="s">
        <v>6545</v>
      </c>
      <c r="G337" s="607" t="s">
        <v>124</v>
      </c>
      <c r="H337" s="605" t="s">
        <v>9885</v>
      </c>
      <c r="I337" s="608">
        <v>4</v>
      </c>
      <c r="J337" s="609" t="s">
        <v>6545</v>
      </c>
      <c r="K337" s="610" t="s">
        <v>124</v>
      </c>
      <c r="L337" s="609" t="s">
        <v>9972</v>
      </c>
      <c r="M337" s="609">
        <v>2</v>
      </c>
      <c r="N337" s="609" t="s">
        <v>6557</v>
      </c>
      <c r="O337" s="610" t="s">
        <v>124</v>
      </c>
      <c r="P337" s="605" t="s">
        <v>9972</v>
      </c>
      <c r="Q337" s="608">
        <v>4</v>
      </c>
      <c r="R337" s="609" t="s">
        <v>6557</v>
      </c>
      <c r="S337" s="610" t="s">
        <v>124</v>
      </c>
      <c r="T337" s="605"/>
      <c r="U337" s="608"/>
      <c r="V337" s="609"/>
      <c r="W337" s="610"/>
      <c r="X337" s="605"/>
      <c r="Y337" s="609"/>
      <c r="Z337" s="609"/>
      <c r="AA337" s="610"/>
      <c r="AB337" s="605"/>
      <c r="AC337" s="608"/>
      <c r="AD337" s="609"/>
      <c r="AE337" s="611"/>
    </row>
    <row r="338" spans="1:31" ht="11.25" customHeight="1" x14ac:dyDescent="0.3">
      <c r="A338" s="1158"/>
      <c r="B338" s="570"/>
      <c r="C338" s="1149"/>
      <c r="D338" s="612"/>
      <c r="E338" s="613"/>
      <c r="F338" s="613"/>
      <c r="G338" s="614"/>
      <c r="H338" s="612"/>
      <c r="I338" s="615"/>
      <c r="J338" s="615"/>
      <c r="K338" s="616"/>
      <c r="L338" s="612"/>
      <c r="M338" s="615"/>
      <c r="N338" s="615"/>
      <c r="O338" s="616"/>
      <c r="P338" s="612"/>
      <c r="Q338" s="617"/>
      <c r="R338" s="617"/>
      <c r="S338" s="616"/>
      <c r="T338" s="612"/>
      <c r="U338" s="615"/>
      <c r="V338" s="615"/>
      <c r="W338" s="616"/>
      <c r="X338" s="612"/>
      <c r="Y338" s="617"/>
      <c r="Z338" s="617"/>
      <c r="AA338" s="616"/>
      <c r="AB338" s="612"/>
      <c r="AC338" s="615"/>
      <c r="AD338" s="615"/>
      <c r="AE338" s="618"/>
    </row>
    <row r="339" spans="1:31" ht="11.25" customHeight="1" x14ac:dyDescent="0.3">
      <c r="A339" s="1158"/>
      <c r="B339" s="570"/>
      <c r="C339" s="1150" t="s">
        <v>1</v>
      </c>
      <c r="D339" s="619"/>
      <c r="E339" s="620"/>
      <c r="F339" s="620"/>
      <c r="G339" s="621"/>
      <c r="H339" s="619" t="s">
        <v>9885</v>
      </c>
      <c r="I339" s="622">
        <v>4</v>
      </c>
      <c r="J339" s="623" t="s">
        <v>6545</v>
      </c>
      <c r="K339" s="624" t="s">
        <v>124</v>
      </c>
      <c r="L339" s="619" t="s">
        <v>9885</v>
      </c>
      <c r="M339" s="623">
        <v>4</v>
      </c>
      <c r="N339" s="623" t="s">
        <v>6545</v>
      </c>
      <c r="O339" s="624" t="s">
        <v>124</v>
      </c>
      <c r="P339" s="639" t="s">
        <v>9885</v>
      </c>
      <c r="Q339" s="640">
        <v>4</v>
      </c>
      <c r="R339" s="623" t="s">
        <v>6545</v>
      </c>
      <c r="S339" s="624" t="s">
        <v>124</v>
      </c>
      <c r="T339" s="619"/>
      <c r="U339" s="623"/>
      <c r="V339" s="623"/>
      <c r="W339" s="624"/>
      <c r="X339" s="619"/>
      <c r="Y339" s="623"/>
      <c r="Z339" s="623"/>
      <c r="AA339" s="624"/>
      <c r="AB339" s="619"/>
      <c r="AC339" s="622"/>
      <c r="AD339" s="623"/>
      <c r="AE339" s="625"/>
    </row>
    <row r="340" spans="1:31" ht="11.25" customHeight="1" x14ac:dyDescent="0.3">
      <c r="A340" s="1158"/>
      <c r="B340" s="570"/>
      <c r="C340" s="1150"/>
      <c r="D340" s="619"/>
      <c r="E340" s="620"/>
      <c r="F340" s="620"/>
      <c r="G340" s="621"/>
      <c r="H340" s="619"/>
      <c r="I340" s="623"/>
      <c r="J340" s="623"/>
      <c r="K340" s="624"/>
      <c r="L340" s="619"/>
      <c r="M340" s="623"/>
      <c r="N340" s="623"/>
      <c r="O340" s="624"/>
      <c r="P340" s="639"/>
      <c r="Q340" s="640"/>
      <c r="R340" s="641"/>
      <c r="S340" s="624"/>
      <c r="T340" s="619"/>
      <c r="U340" s="623"/>
      <c r="V340" s="623"/>
      <c r="W340" s="624"/>
      <c r="X340" s="619"/>
      <c r="Y340" s="642"/>
      <c r="Z340" s="642"/>
      <c r="AA340" s="643"/>
      <c r="AB340" s="619"/>
      <c r="AC340" s="622"/>
      <c r="AD340" s="623"/>
      <c r="AE340" s="625"/>
    </row>
    <row r="341" spans="1:31" ht="11.25" customHeight="1" x14ac:dyDescent="0.3">
      <c r="A341" s="1158"/>
      <c r="B341" s="569" t="s">
        <v>8361</v>
      </c>
      <c r="C341" s="1148" t="s">
        <v>0</v>
      </c>
      <c r="D341" s="605"/>
      <c r="E341" s="606"/>
      <c r="F341" s="606"/>
      <c r="G341" s="607"/>
      <c r="H341" s="605"/>
      <c r="I341" s="608"/>
      <c r="J341" s="609"/>
      <c r="K341" s="610"/>
      <c r="L341" s="605"/>
      <c r="M341" s="609"/>
      <c r="N341" s="609"/>
      <c r="O341" s="610"/>
      <c r="P341" s="633"/>
      <c r="Q341" s="634"/>
      <c r="R341" s="635"/>
      <c r="S341" s="610"/>
      <c r="T341" s="605"/>
      <c r="U341" s="609"/>
      <c r="V341" s="609"/>
      <c r="W341" s="610"/>
      <c r="X341" s="609"/>
      <c r="Y341" s="609"/>
      <c r="Z341" s="609"/>
      <c r="AA341" s="610"/>
      <c r="AB341" s="605"/>
      <c r="AC341" s="608"/>
      <c r="AD341" s="609"/>
      <c r="AE341" s="611"/>
    </row>
    <row r="342" spans="1:31" ht="11.25" customHeight="1" x14ac:dyDescent="0.3">
      <c r="A342" s="1158"/>
      <c r="B342" s="570"/>
      <c r="C342" s="1149"/>
      <c r="D342" s="612"/>
      <c r="E342" s="613"/>
      <c r="F342" s="613"/>
      <c r="G342" s="614"/>
      <c r="H342" s="612"/>
      <c r="I342" s="615"/>
      <c r="J342" s="615"/>
      <c r="K342" s="616"/>
      <c r="L342" s="612"/>
      <c r="M342" s="615"/>
      <c r="N342" s="615"/>
      <c r="O342" s="616"/>
      <c r="P342" s="636"/>
      <c r="Q342" s="637"/>
      <c r="R342" s="638"/>
      <c r="S342" s="616"/>
      <c r="T342" s="612"/>
      <c r="U342" s="615"/>
      <c r="V342" s="615"/>
      <c r="W342" s="616"/>
      <c r="X342" s="612"/>
      <c r="Y342" s="617"/>
      <c r="Z342" s="617"/>
      <c r="AA342" s="616"/>
      <c r="AB342" s="612"/>
      <c r="AC342" s="615"/>
      <c r="AD342" s="615"/>
      <c r="AE342" s="618"/>
    </row>
    <row r="343" spans="1:31" ht="11.25" customHeight="1" x14ac:dyDescent="0.3">
      <c r="A343" s="1158"/>
      <c r="B343" s="570"/>
      <c r="C343" s="1150" t="s">
        <v>1</v>
      </c>
      <c r="D343" s="619"/>
      <c r="E343" s="620"/>
      <c r="F343" s="620"/>
      <c r="G343" s="621"/>
      <c r="H343" s="619"/>
      <c r="I343" s="622"/>
      <c r="J343" s="623"/>
      <c r="K343" s="624"/>
      <c r="L343" s="619"/>
      <c r="M343" s="623"/>
      <c r="N343" s="623"/>
      <c r="O343" s="624"/>
      <c r="P343" s="619"/>
      <c r="Q343" s="622"/>
      <c r="R343" s="623"/>
      <c r="S343" s="624"/>
      <c r="T343" s="619"/>
      <c r="U343" s="623"/>
      <c r="V343" s="623"/>
      <c r="W343" s="624"/>
      <c r="X343" s="619"/>
      <c r="Y343" s="623"/>
      <c r="Z343" s="623"/>
      <c r="AA343" s="624"/>
      <c r="AB343" s="619"/>
      <c r="AC343" s="622"/>
      <c r="AD343" s="623"/>
      <c r="AE343" s="625"/>
    </row>
    <row r="344" spans="1:31" ht="11.25" customHeight="1" x14ac:dyDescent="0.3">
      <c r="A344" s="1158"/>
      <c r="B344" s="570"/>
      <c r="C344" s="1150"/>
      <c r="D344" s="619"/>
      <c r="E344" s="620"/>
      <c r="F344" s="620"/>
      <c r="G344" s="621"/>
      <c r="H344" s="619"/>
      <c r="I344" s="623"/>
      <c r="J344" s="623"/>
      <c r="K344" s="624"/>
      <c r="L344" s="619"/>
      <c r="M344" s="623"/>
      <c r="N344" s="623"/>
      <c r="O344" s="624"/>
      <c r="P344" s="619"/>
      <c r="Q344" s="622"/>
      <c r="R344" s="623"/>
      <c r="S344" s="624"/>
      <c r="T344" s="619"/>
      <c r="U344" s="623"/>
      <c r="V344" s="623"/>
      <c r="W344" s="624"/>
      <c r="X344" s="619"/>
      <c r="Y344" s="642"/>
      <c r="Z344" s="642"/>
      <c r="AA344" s="643"/>
      <c r="AB344" s="619"/>
      <c r="AC344" s="622"/>
      <c r="AD344" s="623"/>
      <c r="AE344" s="625"/>
    </row>
    <row r="345" spans="1:31" ht="11.25" customHeight="1" x14ac:dyDescent="0.3">
      <c r="A345" s="1158"/>
      <c r="B345" s="569" t="s">
        <v>8344</v>
      </c>
      <c r="C345" s="1148" t="s">
        <v>0</v>
      </c>
      <c r="D345" s="605"/>
      <c r="E345" s="606"/>
      <c r="F345" s="606"/>
      <c r="G345" s="607"/>
      <c r="H345" s="605"/>
      <c r="I345" s="608"/>
      <c r="J345" s="609"/>
      <c r="K345" s="610"/>
      <c r="L345" s="609" t="s">
        <v>9865</v>
      </c>
      <c r="M345" s="609">
        <v>4</v>
      </c>
      <c r="N345" s="609" t="s">
        <v>6538</v>
      </c>
      <c r="O345" s="610" t="s">
        <v>289</v>
      </c>
      <c r="P345" s="609"/>
      <c r="Q345" s="609"/>
      <c r="R345" s="609"/>
      <c r="S345" s="610"/>
      <c r="T345" s="605" t="s">
        <v>9865</v>
      </c>
      <c r="U345" s="609">
        <v>4</v>
      </c>
      <c r="V345" s="609" t="s">
        <v>6538</v>
      </c>
      <c r="W345" s="610" t="s">
        <v>289</v>
      </c>
      <c r="X345" s="605"/>
      <c r="Y345" s="609"/>
      <c r="Z345" s="609"/>
      <c r="AA345" s="610"/>
      <c r="AB345" s="605"/>
      <c r="AC345" s="609"/>
      <c r="AD345" s="609"/>
      <c r="AE345" s="611"/>
    </row>
    <row r="346" spans="1:31" ht="11.25" customHeight="1" x14ac:dyDescent="0.3">
      <c r="A346" s="1158"/>
      <c r="B346" s="1015" t="s">
        <v>10020</v>
      </c>
      <c r="C346" s="1149"/>
      <c r="D346" s="612"/>
      <c r="E346" s="613"/>
      <c r="F346" s="613"/>
      <c r="G346" s="614"/>
      <c r="H346" s="612"/>
      <c r="I346" s="615"/>
      <c r="J346" s="615"/>
      <c r="K346" s="616"/>
      <c r="L346" s="612"/>
      <c r="M346" s="615"/>
      <c r="N346" s="615"/>
      <c r="O346" s="616"/>
      <c r="P346" s="612"/>
      <c r="Q346" s="617"/>
      <c r="R346" s="615"/>
      <c r="S346" s="616"/>
      <c r="T346" s="612"/>
      <c r="U346" s="615"/>
      <c r="V346" s="615"/>
      <c r="W346" s="616"/>
      <c r="X346" s="612"/>
      <c r="Y346" s="617"/>
      <c r="Z346" s="617"/>
      <c r="AA346" s="616"/>
      <c r="AB346" s="612"/>
      <c r="AC346" s="615"/>
      <c r="AD346" s="615"/>
      <c r="AE346" s="618"/>
    </row>
    <row r="347" spans="1:31" ht="11.25" customHeight="1" x14ac:dyDescent="0.3">
      <c r="A347" s="1158"/>
      <c r="B347" s="570"/>
      <c r="C347" s="1150" t="s">
        <v>1</v>
      </c>
      <c r="D347" s="619"/>
      <c r="E347" s="620"/>
      <c r="F347" s="620"/>
      <c r="G347" s="621"/>
      <c r="H347" s="619"/>
      <c r="I347" s="622"/>
      <c r="J347" s="623"/>
      <c r="K347" s="624"/>
      <c r="L347" s="619"/>
      <c r="M347" s="623"/>
      <c r="N347" s="623"/>
      <c r="O347" s="624"/>
      <c r="P347" s="619"/>
      <c r="Q347" s="623"/>
      <c r="R347" s="623"/>
      <c r="S347" s="624"/>
      <c r="T347" s="619"/>
      <c r="U347" s="623"/>
      <c r="V347" s="623"/>
      <c r="W347" s="624"/>
      <c r="X347" s="619"/>
      <c r="Y347" s="623"/>
      <c r="Z347" s="623"/>
      <c r="AA347" s="624"/>
      <c r="AB347" s="619"/>
      <c r="AC347" s="622"/>
      <c r="AD347" s="623"/>
      <c r="AE347" s="625"/>
    </row>
    <row r="348" spans="1:31" ht="11.25" customHeight="1" x14ac:dyDescent="0.3">
      <c r="A348" s="1158"/>
      <c r="B348" s="570"/>
      <c r="C348" s="1150"/>
      <c r="D348" s="619"/>
      <c r="E348" s="620"/>
      <c r="F348" s="620"/>
      <c r="G348" s="621"/>
      <c r="H348" s="619"/>
      <c r="I348" s="623"/>
      <c r="J348" s="623"/>
      <c r="K348" s="624"/>
      <c r="L348" s="619"/>
      <c r="M348" s="623"/>
      <c r="N348" s="623"/>
      <c r="O348" s="624"/>
      <c r="P348" s="619"/>
      <c r="Q348" s="623"/>
      <c r="R348" s="623"/>
      <c r="S348" s="624"/>
      <c r="T348" s="619"/>
      <c r="U348" s="623"/>
      <c r="V348" s="623"/>
      <c r="W348" s="624"/>
      <c r="X348" s="619"/>
      <c r="Y348" s="642"/>
      <c r="Z348" s="642"/>
      <c r="AA348" s="643"/>
      <c r="AB348" s="619"/>
      <c r="AC348" s="642"/>
      <c r="AD348" s="642"/>
      <c r="AE348" s="644"/>
    </row>
    <row r="349" spans="1:31" ht="11.25" customHeight="1" x14ac:dyDescent="0.3">
      <c r="A349" s="1158"/>
      <c r="B349" s="569" t="s">
        <v>8330</v>
      </c>
      <c r="C349" s="1148" t="s">
        <v>0</v>
      </c>
      <c r="D349" s="605"/>
      <c r="E349" s="606"/>
      <c r="F349" s="606"/>
      <c r="G349" s="607"/>
      <c r="H349" s="605"/>
      <c r="I349" s="608"/>
      <c r="J349" s="609"/>
      <c r="K349" s="610"/>
      <c r="L349" s="605"/>
      <c r="M349" s="609"/>
      <c r="N349" s="609"/>
      <c r="O349" s="610"/>
      <c r="P349" s="605"/>
      <c r="Q349" s="609"/>
      <c r="R349" s="609"/>
      <c r="S349" s="610"/>
      <c r="T349" s="609"/>
      <c r="U349" s="609"/>
      <c r="V349" s="609"/>
      <c r="W349" s="610"/>
      <c r="X349" s="605"/>
      <c r="Y349" s="609"/>
      <c r="Z349" s="609"/>
      <c r="AA349" s="610"/>
      <c r="AB349" s="605"/>
      <c r="AC349" s="609"/>
      <c r="AD349" s="609"/>
      <c r="AE349" s="611"/>
    </row>
    <row r="350" spans="1:31" ht="11.25" customHeight="1" x14ac:dyDescent="0.3">
      <c r="A350" s="1158"/>
      <c r="B350" s="570"/>
      <c r="C350" s="1149"/>
      <c r="D350" s="612"/>
      <c r="E350" s="613"/>
      <c r="F350" s="613"/>
      <c r="G350" s="614"/>
      <c r="H350" s="612"/>
      <c r="I350" s="615"/>
      <c r="J350" s="615"/>
      <c r="K350" s="616"/>
      <c r="L350" s="612"/>
      <c r="M350" s="615"/>
      <c r="N350" s="615"/>
      <c r="O350" s="616"/>
      <c r="P350" s="612"/>
      <c r="Q350" s="615"/>
      <c r="R350" s="615"/>
      <c r="S350" s="616"/>
      <c r="T350" s="612"/>
      <c r="U350" s="615"/>
      <c r="V350" s="615"/>
      <c r="W350" s="616"/>
      <c r="X350" s="612"/>
      <c r="Y350" s="617"/>
      <c r="Z350" s="617"/>
      <c r="AA350" s="616"/>
      <c r="AB350" s="612"/>
      <c r="AC350" s="615"/>
      <c r="AD350" s="615"/>
      <c r="AE350" s="618"/>
    </row>
    <row r="351" spans="1:31" ht="11.25" customHeight="1" x14ac:dyDescent="0.3">
      <c r="A351" s="1158"/>
      <c r="B351" s="570"/>
      <c r="C351" s="1150" t="s">
        <v>1</v>
      </c>
      <c r="D351" s="619"/>
      <c r="E351" s="620"/>
      <c r="F351" s="620"/>
      <c r="G351" s="621"/>
      <c r="H351" s="619"/>
      <c r="I351" s="622"/>
      <c r="J351" s="623"/>
      <c r="K351" s="624"/>
      <c r="L351" s="623"/>
      <c r="M351" s="623"/>
      <c r="N351" s="623"/>
      <c r="O351" s="624"/>
      <c r="P351" s="619"/>
      <c r="Q351" s="622"/>
      <c r="R351" s="623"/>
      <c r="S351" s="624"/>
      <c r="T351" s="619"/>
      <c r="U351" s="623"/>
      <c r="V351" s="623"/>
      <c r="W351" s="624"/>
      <c r="X351" s="619"/>
      <c r="Y351" s="623"/>
      <c r="Z351" s="623"/>
      <c r="AA351" s="624"/>
      <c r="AB351" s="619"/>
      <c r="AC351" s="622"/>
      <c r="AD351" s="623"/>
      <c r="AE351" s="625"/>
    </row>
    <row r="352" spans="1:31" ht="11.25" customHeight="1" x14ac:dyDescent="0.3">
      <c r="A352" s="1158"/>
      <c r="B352" s="570"/>
      <c r="C352" s="1150"/>
      <c r="D352" s="619"/>
      <c r="E352" s="620"/>
      <c r="F352" s="620"/>
      <c r="G352" s="621"/>
      <c r="H352" s="619"/>
      <c r="I352" s="623"/>
      <c r="J352" s="623"/>
      <c r="K352" s="624"/>
      <c r="L352" s="619"/>
      <c r="M352" s="623"/>
      <c r="N352" s="623"/>
      <c r="O352" s="624"/>
      <c r="P352" s="619"/>
      <c r="Q352" s="622"/>
      <c r="R352" s="622"/>
      <c r="S352" s="624"/>
      <c r="T352" s="619"/>
      <c r="U352" s="623"/>
      <c r="V352" s="623"/>
      <c r="W352" s="624"/>
      <c r="X352" s="619"/>
      <c r="Y352" s="642"/>
      <c r="Z352" s="642"/>
      <c r="AA352" s="643"/>
      <c r="AB352" s="619"/>
      <c r="AC352" s="642"/>
      <c r="AD352" s="642"/>
      <c r="AE352" s="644"/>
    </row>
    <row r="353" spans="1:31" ht="11.25" customHeight="1" x14ac:dyDescent="0.3">
      <c r="A353" s="1158"/>
      <c r="B353" s="1017" t="s">
        <v>525</v>
      </c>
      <c r="C353" s="1148" t="s">
        <v>0</v>
      </c>
      <c r="D353" s="605"/>
      <c r="E353" s="606"/>
      <c r="F353" s="606"/>
      <c r="G353" s="607"/>
      <c r="H353" s="605"/>
      <c r="I353" s="608"/>
      <c r="J353" s="609"/>
      <c r="K353" s="610"/>
      <c r="L353" s="605"/>
      <c r="M353" s="609"/>
      <c r="N353" s="609"/>
      <c r="O353" s="610"/>
      <c r="P353" s="633"/>
      <c r="Q353" s="634"/>
      <c r="R353" s="635"/>
      <c r="S353" s="610"/>
      <c r="T353" s="605"/>
      <c r="U353" s="609"/>
      <c r="V353" s="609"/>
      <c r="W353" s="610"/>
      <c r="X353" s="609"/>
      <c r="Y353" s="609"/>
      <c r="Z353" s="609"/>
      <c r="AA353" s="610"/>
      <c r="AB353" s="605"/>
      <c r="AC353" s="608"/>
      <c r="AD353" s="609"/>
      <c r="AE353" s="611"/>
    </row>
    <row r="354" spans="1:31" ht="11.25" customHeight="1" x14ac:dyDescent="0.3">
      <c r="A354" s="1158"/>
      <c r="B354" s="1015" t="s">
        <v>10091</v>
      </c>
      <c r="C354" s="1149"/>
      <c r="D354" s="612"/>
      <c r="E354" s="613"/>
      <c r="F354" s="613"/>
      <c r="G354" s="614"/>
      <c r="H354" s="612"/>
      <c r="I354" s="615"/>
      <c r="J354" s="615"/>
      <c r="K354" s="616"/>
      <c r="L354" s="612"/>
      <c r="M354" s="615"/>
      <c r="N354" s="615"/>
      <c r="O354" s="616"/>
      <c r="P354" s="636"/>
      <c r="Q354" s="637"/>
      <c r="R354" s="638"/>
      <c r="S354" s="616"/>
      <c r="T354" s="612"/>
      <c r="U354" s="615"/>
      <c r="V354" s="615"/>
      <c r="W354" s="616"/>
      <c r="X354" s="612"/>
      <c r="Y354" s="617"/>
      <c r="Z354" s="617"/>
      <c r="AA354" s="616"/>
      <c r="AB354" s="612"/>
      <c r="AC354" s="615"/>
      <c r="AD354" s="615"/>
      <c r="AE354" s="618"/>
    </row>
    <row r="355" spans="1:31" ht="11.25" customHeight="1" x14ac:dyDescent="0.3">
      <c r="A355" s="1158"/>
      <c r="B355" s="1018"/>
      <c r="C355" s="1150" t="s">
        <v>1</v>
      </c>
      <c r="D355" s="619"/>
      <c r="E355" s="620"/>
      <c r="F355" s="620"/>
      <c r="G355" s="621"/>
      <c r="H355" s="619" t="s">
        <v>8280</v>
      </c>
      <c r="I355" s="622">
        <v>4</v>
      </c>
      <c r="J355" s="623" t="s">
        <v>6548</v>
      </c>
      <c r="K355" s="624" t="s">
        <v>131</v>
      </c>
      <c r="L355" s="619" t="s">
        <v>8280</v>
      </c>
      <c r="M355" s="623">
        <v>4</v>
      </c>
      <c r="N355" s="623" t="s">
        <v>6548</v>
      </c>
      <c r="O355" s="624" t="s">
        <v>131</v>
      </c>
      <c r="P355" s="619" t="s">
        <v>8280</v>
      </c>
      <c r="Q355" s="622">
        <v>4</v>
      </c>
      <c r="R355" s="623" t="s">
        <v>6548</v>
      </c>
      <c r="S355" s="624" t="s">
        <v>131</v>
      </c>
      <c r="T355" s="619"/>
      <c r="U355" s="623"/>
      <c r="V355" s="623"/>
      <c r="W355" s="624"/>
      <c r="X355" s="619"/>
      <c r="Y355" s="623"/>
      <c r="Z355" s="623"/>
      <c r="AA355" s="624"/>
      <c r="AB355" s="619"/>
      <c r="AC355" s="622"/>
      <c r="AD355" s="623"/>
      <c r="AE355" s="625"/>
    </row>
    <row r="356" spans="1:31" ht="11.25" customHeight="1" x14ac:dyDescent="0.3">
      <c r="A356" s="1158"/>
      <c r="B356" s="1019"/>
      <c r="C356" s="1150"/>
      <c r="D356" s="626"/>
      <c r="E356" s="627"/>
      <c r="F356" s="628"/>
      <c r="G356" s="629"/>
      <c r="H356" s="626"/>
      <c r="I356" s="628"/>
      <c r="J356" s="628"/>
      <c r="K356" s="629"/>
      <c r="L356" s="626"/>
      <c r="M356" s="628"/>
      <c r="N356" s="628"/>
      <c r="O356" s="629"/>
      <c r="P356" s="626"/>
      <c r="Q356" s="627"/>
      <c r="R356" s="628"/>
      <c r="S356" s="629"/>
      <c r="T356" s="626"/>
      <c r="U356" s="628"/>
      <c r="V356" s="628"/>
      <c r="W356" s="629"/>
      <c r="X356" s="626"/>
      <c r="Y356" s="630"/>
      <c r="Z356" s="630"/>
      <c r="AA356" s="631"/>
      <c r="AB356" s="626"/>
      <c r="AC356" s="627"/>
      <c r="AD356" s="628"/>
      <c r="AE356" s="632"/>
    </row>
    <row r="357" spans="1:31" ht="11.25" customHeight="1" x14ac:dyDescent="0.3">
      <c r="A357" s="1158"/>
      <c r="B357" s="1017" t="s">
        <v>401</v>
      </c>
      <c r="C357" s="1148" t="s">
        <v>0</v>
      </c>
      <c r="D357" s="605" t="s">
        <v>9865</v>
      </c>
      <c r="E357" s="606">
        <v>4</v>
      </c>
      <c r="F357" s="606" t="s">
        <v>5473</v>
      </c>
      <c r="G357" s="607" t="s">
        <v>131</v>
      </c>
      <c r="H357" s="605"/>
      <c r="I357" s="608"/>
      <c r="J357" s="609"/>
      <c r="K357" s="610"/>
      <c r="L357" s="605" t="s">
        <v>9887</v>
      </c>
      <c r="M357" s="609">
        <v>4</v>
      </c>
      <c r="N357" s="609" t="s">
        <v>5473</v>
      </c>
      <c r="O357" s="610" t="s">
        <v>131</v>
      </c>
      <c r="P357" s="633" t="s">
        <v>9887</v>
      </c>
      <c r="Q357" s="634">
        <v>4</v>
      </c>
      <c r="R357" s="635" t="s">
        <v>5473</v>
      </c>
      <c r="S357" s="610" t="s">
        <v>131</v>
      </c>
      <c r="T357" s="605"/>
      <c r="U357" s="609"/>
      <c r="V357" s="609"/>
      <c r="W357" s="610"/>
      <c r="X357" s="609"/>
      <c r="Y357" s="609"/>
      <c r="Z357" s="609"/>
      <c r="AA357" s="610"/>
      <c r="AB357" s="605"/>
      <c r="AC357" s="608"/>
      <c r="AD357" s="609"/>
      <c r="AE357" s="611"/>
    </row>
    <row r="358" spans="1:31" ht="11.25" customHeight="1" x14ac:dyDescent="0.3">
      <c r="A358" s="1158"/>
      <c r="B358" s="1015" t="s">
        <v>10092</v>
      </c>
      <c r="C358" s="1149"/>
      <c r="D358" s="612"/>
      <c r="E358" s="613"/>
      <c r="F358" s="613"/>
      <c r="G358" s="614"/>
      <c r="H358" s="612"/>
      <c r="I358" s="615"/>
      <c r="J358" s="615"/>
      <c r="K358" s="616"/>
      <c r="L358" s="612"/>
      <c r="M358" s="615"/>
      <c r="N358" s="615"/>
      <c r="O358" s="616"/>
      <c r="P358" s="636"/>
      <c r="Q358" s="637"/>
      <c r="R358" s="638"/>
      <c r="S358" s="616"/>
      <c r="T358" s="612"/>
      <c r="U358" s="615"/>
      <c r="V358" s="615"/>
      <c r="W358" s="616"/>
      <c r="X358" s="612"/>
      <c r="Y358" s="617"/>
      <c r="Z358" s="617"/>
      <c r="AA358" s="616"/>
      <c r="AB358" s="612"/>
      <c r="AC358" s="615"/>
      <c r="AD358" s="615"/>
      <c r="AE358" s="618"/>
    </row>
    <row r="359" spans="1:31" ht="11.25" customHeight="1" x14ac:dyDescent="0.3">
      <c r="A359" s="1158"/>
      <c r="B359" s="1018"/>
      <c r="C359" s="1150" t="s">
        <v>1</v>
      </c>
      <c r="D359" s="619" t="s">
        <v>9884</v>
      </c>
      <c r="E359" s="620">
        <v>4</v>
      </c>
      <c r="F359" s="620" t="s">
        <v>5473</v>
      </c>
      <c r="G359" s="621" t="s">
        <v>5590</v>
      </c>
      <c r="H359" s="619"/>
      <c r="I359" s="622"/>
      <c r="J359" s="623"/>
      <c r="K359" s="624"/>
      <c r="L359" s="619" t="s">
        <v>9884</v>
      </c>
      <c r="M359" s="623">
        <v>4</v>
      </c>
      <c r="N359" s="623" t="s">
        <v>5473</v>
      </c>
      <c r="O359" s="624" t="s">
        <v>5590</v>
      </c>
      <c r="P359" s="619" t="s">
        <v>9868</v>
      </c>
      <c r="Q359" s="622">
        <v>4</v>
      </c>
      <c r="R359" s="623" t="s">
        <v>6545</v>
      </c>
      <c r="S359" s="624" t="s">
        <v>5590</v>
      </c>
      <c r="T359" s="619"/>
      <c r="U359" s="623"/>
      <c r="V359" s="623"/>
      <c r="W359" s="624"/>
      <c r="X359" s="619"/>
      <c r="Y359" s="623"/>
      <c r="Z359" s="623"/>
      <c r="AA359" s="624"/>
      <c r="AB359" s="619"/>
      <c r="AC359" s="622"/>
      <c r="AD359" s="623"/>
      <c r="AE359" s="625"/>
    </row>
    <row r="360" spans="1:31" ht="11.25" customHeight="1" x14ac:dyDescent="0.3">
      <c r="A360" s="1158"/>
      <c r="B360" s="1018"/>
      <c r="C360" s="1150"/>
      <c r="D360" s="626"/>
      <c r="E360" s="627"/>
      <c r="F360" s="628"/>
      <c r="G360" s="629"/>
      <c r="H360" s="626"/>
      <c r="I360" s="628"/>
      <c r="J360" s="628"/>
      <c r="K360" s="629"/>
      <c r="L360" s="626"/>
      <c r="M360" s="628"/>
      <c r="N360" s="628"/>
      <c r="O360" s="629"/>
      <c r="P360" s="626"/>
      <c r="Q360" s="627"/>
      <c r="R360" s="628"/>
      <c r="S360" s="629"/>
      <c r="T360" s="626"/>
      <c r="U360" s="628"/>
      <c r="V360" s="628"/>
      <c r="W360" s="629"/>
      <c r="X360" s="626"/>
      <c r="Y360" s="630"/>
      <c r="Z360" s="630"/>
      <c r="AA360" s="631"/>
      <c r="AB360" s="626"/>
      <c r="AC360" s="627"/>
      <c r="AD360" s="628"/>
      <c r="AE360" s="632"/>
    </row>
    <row r="361" spans="1:31" ht="11.25" customHeight="1" x14ac:dyDescent="0.3">
      <c r="A361" s="1158"/>
      <c r="B361" s="1017" t="s">
        <v>429</v>
      </c>
      <c r="C361" s="1148" t="s">
        <v>0</v>
      </c>
      <c r="D361" s="605"/>
      <c r="E361" s="606"/>
      <c r="F361" s="606"/>
      <c r="G361" s="607"/>
      <c r="H361" s="605"/>
      <c r="I361" s="608"/>
      <c r="J361" s="609"/>
      <c r="K361" s="610"/>
      <c r="L361" s="609"/>
      <c r="M361" s="609"/>
      <c r="N361" s="609"/>
      <c r="O361" s="610"/>
      <c r="P361" s="605"/>
      <c r="Q361" s="608"/>
      <c r="R361" s="609"/>
      <c r="S361" s="610"/>
      <c r="T361" s="605"/>
      <c r="U361" s="609"/>
      <c r="V361" s="609"/>
      <c r="W361" s="610"/>
      <c r="X361" s="605"/>
      <c r="Y361" s="609"/>
      <c r="Z361" s="609"/>
      <c r="AA361" s="610"/>
      <c r="AB361" s="605"/>
      <c r="AC361" s="608"/>
      <c r="AD361" s="609"/>
      <c r="AE361" s="611"/>
    </row>
    <row r="362" spans="1:31" ht="11.25" customHeight="1" x14ac:dyDescent="0.3">
      <c r="A362" s="1158"/>
      <c r="B362" s="1015" t="s">
        <v>10093</v>
      </c>
      <c r="C362" s="1149"/>
      <c r="D362" s="612"/>
      <c r="E362" s="613"/>
      <c r="F362" s="613"/>
      <c r="G362" s="614"/>
      <c r="H362" s="612"/>
      <c r="I362" s="615"/>
      <c r="J362" s="615"/>
      <c r="K362" s="616"/>
      <c r="L362" s="612"/>
      <c r="M362" s="615"/>
      <c r="N362" s="615"/>
      <c r="O362" s="616"/>
      <c r="P362" s="612"/>
      <c r="Q362" s="617"/>
      <c r="R362" s="617"/>
      <c r="S362" s="616"/>
      <c r="T362" s="612"/>
      <c r="U362" s="617"/>
      <c r="V362" s="615"/>
      <c r="W362" s="616"/>
      <c r="X362" s="612"/>
      <c r="Y362" s="617"/>
      <c r="Z362" s="617"/>
      <c r="AA362" s="616"/>
      <c r="AB362" s="612"/>
      <c r="AC362" s="615"/>
      <c r="AD362" s="615"/>
      <c r="AE362" s="618"/>
    </row>
    <row r="363" spans="1:31" ht="11.25" customHeight="1" x14ac:dyDescent="0.3">
      <c r="A363" s="1158"/>
      <c r="B363" s="1018"/>
      <c r="C363" s="1150" t="s">
        <v>1</v>
      </c>
      <c r="D363" s="619"/>
      <c r="E363" s="620"/>
      <c r="F363" s="620"/>
      <c r="G363" s="621"/>
      <c r="H363" s="619"/>
      <c r="I363" s="622"/>
      <c r="J363" s="623"/>
      <c r="K363" s="624"/>
      <c r="L363" s="619"/>
      <c r="M363" s="623"/>
      <c r="N363" s="623"/>
      <c r="O363" s="624"/>
      <c r="P363" s="639"/>
      <c r="Q363" s="640"/>
      <c r="R363" s="623"/>
      <c r="S363" s="624"/>
      <c r="T363" s="619"/>
      <c r="U363" s="623"/>
      <c r="V363" s="623"/>
      <c r="W363" s="624"/>
      <c r="X363" s="619"/>
      <c r="Y363" s="623"/>
      <c r="Z363" s="623"/>
      <c r="AA363" s="624"/>
      <c r="AB363" s="619"/>
      <c r="AC363" s="622"/>
      <c r="AD363" s="623"/>
      <c r="AE363" s="625"/>
    </row>
    <row r="364" spans="1:31" ht="11.25" customHeight="1" x14ac:dyDescent="0.3">
      <c r="A364" s="1158"/>
      <c r="B364" s="1019"/>
      <c r="C364" s="1151"/>
      <c r="D364" s="619"/>
      <c r="E364" s="620"/>
      <c r="F364" s="620"/>
      <c r="G364" s="621"/>
      <c r="H364" s="619"/>
      <c r="I364" s="623"/>
      <c r="J364" s="623"/>
      <c r="K364" s="624"/>
      <c r="L364" s="619"/>
      <c r="M364" s="623"/>
      <c r="N364" s="623"/>
      <c r="O364" s="624"/>
      <c r="P364" s="639"/>
      <c r="Q364" s="640"/>
      <c r="R364" s="641"/>
      <c r="S364" s="624"/>
      <c r="T364" s="619"/>
      <c r="U364" s="622"/>
      <c r="V364" s="622"/>
      <c r="W364" s="624"/>
      <c r="X364" s="619"/>
      <c r="Y364" s="642"/>
      <c r="Z364" s="642"/>
      <c r="AA364" s="643"/>
      <c r="AB364" s="619"/>
      <c r="AC364" s="622"/>
      <c r="AD364" s="623"/>
      <c r="AE364" s="625"/>
    </row>
    <row r="365" spans="1:31" ht="11.25" customHeight="1" x14ac:dyDescent="0.3">
      <c r="A365" s="1158"/>
      <c r="B365" s="1017" t="s">
        <v>431</v>
      </c>
      <c r="C365" s="1148" t="s">
        <v>0</v>
      </c>
      <c r="D365" s="605"/>
      <c r="E365" s="606"/>
      <c r="F365" s="606"/>
      <c r="G365" s="607"/>
      <c r="H365" s="605"/>
      <c r="I365" s="608"/>
      <c r="J365" s="609"/>
      <c r="K365" s="610"/>
      <c r="L365" s="605"/>
      <c r="M365" s="609"/>
      <c r="N365" s="609"/>
      <c r="O365" s="610"/>
      <c r="P365" s="633"/>
      <c r="Q365" s="634"/>
      <c r="R365" s="635"/>
      <c r="S365" s="610"/>
      <c r="T365" s="605"/>
      <c r="U365" s="609"/>
      <c r="V365" s="609"/>
      <c r="W365" s="610"/>
      <c r="X365" s="609"/>
      <c r="Y365" s="609"/>
      <c r="Z365" s="609"/>
      <c r="AA365" s="610"/>
      <c r="AB365" s="605"/>
      <c r="AC365" s="608"/>
      <c r="AD365" s="609"/>
      <c r="AE365" s="611"/>
    </row>
    <row r="366" spans="1:31" ht="11.25" customHeight="1" x14ac:dyDescent="0.3">
      <c r="A366" s="1158"/>
      <c r="B366" s="1015" t="s">
        <v>10094</v>
      </c>
      <c r="C366" s="1149"/>
      <c r="D366" s="612"/>
      <c r="E366" s="613"/>
      <c r="F366" s="613"/>
      <c r="G366" s="614"/>
      <c r="H366" s="612"/>
      <c r="I366" s="615"/>
      <c r="J366" s="615"/>
      <c r="K366" s="616"/>
      <c r="L366" s="612"/>
      <c r="M366" s="615"/>
      <c r="N366" s="615"/>
      <c r="O366" s="616"/>
      <c r="P366" s="636"/>
      <c r="Q366" s="637"/>
      <c r="R366" s="638"/>
      <c r="S366" s="616"/>
      <c r="T366" s="612"/>
      <c r="U366" s="615"/>
      <c r="V366" s="615"/>
      <c r="W366" s="616"/>
      <c r="X366" s="612"/>
      <c r="Y366" s="617"/>
      <c r="Z366" s="617"/>
      <c r="AA366" s="616"/>
      <c r="AB366" s="612"/>
      <c r="AC366" s="615"/>
      <c r="AD366" s="615"/>
      <c r="AE366" s="618"/>
    </row>
    <row r="367" spans="1:31" ht="11.25" customHeight="1" x14ac:dyDescent="0.3">
      <c r="A367" s="1158"/>
      <c r="B367" s="1018"/>
      <c r="C367" s="1150" t="s">
        <v>1</v>
      </c>
      <c r="D367" s="619"/>
      <c r="E367" s="620"/>
      <c r="F367" s="620"/>
      <c r="G367" s="621"/>
      <c r="H367" s="619" t="s">
        <v>8281</v>
      </c>
      <c r="I367" s="622">
        <v>4</v>
      </c>
      <c r="J367" s="623" t="s">
        <v>6545</v>
      </c>
      <c r="K367" s="624" t="s">
        <v>5496</v>
      </c>
      <c r="L367" s="619" t="s">
        <v>8281</v>
      </c>
      <c r="M367" s="623">
        <v>4</v>
      </c>
      <c r="N367" s="623" t="s">
        <v>6545</v>
      </c>
      <c r="O367" s="624" t="s">
        <v>5496</v>
      </c>
      <c r="P367" s="619" t="s">
        <v>8281</v>
      </c>
      <c r="Q367" s="622">
        <v>4</v>
      </c>
      <c r="R367" s="623" t="s">
        <v>6545</v>
      </c>
      <c r="S367" s="624" t="s">
        <v>5496</v>
      </c>
      <c r="T367" s="619"/>
      <c r="U367" s="623"/>
      <c r="V367" s="623"/>
      <c r="W367" s="624"/>
      <c r="X367" s="619"/>
      <c r="Y367" s="623"/>
      <c r="Z367" s="623"/>
      <c r="AA367" s="624"/>
      <c r="AB367" s="619"/>
      <c r="AC367" s="622"/>
      <c r="AD367" s="623"/>
      <c r="AE367" s="625"/>
    </row>
    <row r="368" spans="1:31" ht="11.25" customHeight="1" x14ac:dyDescent="0.3">
      <c r="A368" s="1159"/>
      <c r="B368" s="1018"/>
      <c r="C368" s="1151"/>
      <c r="D368" s="626"/>
      <c r="E368" s="627"/>
      <c r="F368" s="628"/>
      <c r="G368" s="629"/>
      <c r="H368" s="626"/>
      <c r="I368" s="628"/>
      <c r="J368" s="628"/>
      <c r="K368" s="629"/>
      <c r="L368" s="626"/>
      <c r="M368" s="628"/>
      <c r="N368" s="628"/>
      <c r="O368" s="629"/>
      <c r="P368" s="626"/>
      <c r="Q368" s="627"/>
      <c r="R368" s="628"/>
      <c r="S368" s="629"/>
      <c r="T368" s="626"/>
      <c r="U368" s="628"/>
      <c r="V368" s="628"/>
      <c r="W368" s="629"/>
      <c r="X368" s="626"/>
      <c r="Y368" s="630"/>
      <c r="Z368" s="630"/>
      <c r="AA368" s="631"/>
      <c r="AB368" s="626"/>
      <c r="AC368" s="627"/>
      <c r="AD368" s="628"/>
      <c r="AE368" s="632"/>
    </row>
    <row r="369" spans="1:31" ht="11.25" customHeight="1" x14ac:dyDescent="0.3">
      <c r="A369" s="572"/>
      <c r="B369" s="569" t="s">
        <v>406</v>
      </c>
      <c r="C369" s="1148" t="s">
        <v>0</v>
      </c>
      <c r="D369" s="605"/>
      <c r="E369" s="606"/>
      <c r="F369" s="606"/>
      <c r="G369" s="607"/>
      <c r="H369" s="605"/>
      <c r="I369" s="608"/>
      <c r="J369" s="609"/>
      <c r="K369" s="610"/>
      <c r="L369" s="605"/>
      <c r="M369" s="609"/>
      <c r="N369" s="609"/>
      <c r="O369" s="610"/>
      <c r="P369" s="633"/>
      <c r="Q369" s="634"/>
      <c r="R369" s="635"/>
      <c r="S369" s="610"/>
      <c r="T369" s="605"/>
      <c r="U369" s="609"/>
      <c r="V369" s="609"/>
      <c r="W369" s="610"/>
      <c r="X369" s="609"/>
      <c r="Y369" s="609"/>
      <c r="Z369" s="609"/>
      <c r="AA369" s="610"/>
      <c r="AB369" s="605"/>
      <c r="AC369" s="608"/>
      <c r="AD369" s="609"/>
      <c r="AE369" s="611"/>
    </row>
    <row r="370" spans="1:31" ht="11.25" customHeight="1" x14ac:dyDescent="0.3">
      <c r="A370" s="573"/>
      <c r="B370" s="570"/>
      <c r="C370" s="1149"/>
      <c r="D370" s="612"/>
      <c r="E370" s="613"/>
      <c r="F370" s="613"/>
      <c r="G370" s="614"/>
      <c r="H370" s="612"/>
      <c r="I370" s="615"/>
      <c r="J370" s="615"/>
      <c r="K370" s="616"/>
      <c r="L370" s="612"/>
      <c r="M370" s="615"/>
      <c r="N370" s="615"/>
      <c r="O370" s="616"/>
      <c r="P370" s="636"/>
      <c r="Q370" s="637"/>
      <c r="R370" s="638"/>
      <c r="S370" s="616"/>
      <c r="T370" s="612"/>
      <c r="U370" s="615"/>
      <c r="V370" s="615"/>
      <c r="W370" s="616"/>
      <c r="X370" s="612"/>
      <c r="Y370" s="617"/>
      <c r="Z370" s="617"/>
      <c r="AA370" s="616"/>
      <c r="AB370" s="612"/>
      <c r="AC370" s="615"/>
      <c r="AD370" s="615"/>
      <c r="AE370" s="618"/>
    </row>
    <row r="371" spans="1:31" ht="11.25" customHeight="1" x14ac:dyDescent="0.3">
      <c r="A371" s="573"/>
      <c r="B371" s="570"/>
      <c r="C371" s="1150" t="s">
        <v>1</v>
      </c>
      <c r="D371" s="619"/>
      <c r="E371" s="620"/>
      <c r="F371" s="620"/>
      <c r="G371" s="621"/>
      <c r="H371" s="619"/>
      <c r="I371" s="622"/>
      <c r="J371" s="623"/>
      <c r="K371" s="624"/>
      <c r="L371" s="619"/>
      <c r="M371" s="623"/>
      <c r="N371" s="623"/>
      <c r="O371" s="624"/>
      <c r="P371" s="619"/>
      <c r="Q371" s="622"/>
      <c r="R371" s="623"/>
      <c r="S371" s="624"/>
      <c r="T371" s="619"/>
      <c r="U371" s="623"/>
      <c r="V371" s="623"/>
      <c r="W371" s="624"/>
      <c r="X371" s="619"/>
      <c r="Y371" s="623"/>
      <c r="Z371" s="623"/>
      <c r="AA371" s="624"/>
      <c r="AB371" s="619"/>
      <c r="AC371" s="622"/>
      <c r="AD371" s="623"/>
      <c r="AE371" s="625"/>
    </row>
    <row r="372" spans="1:31" ht="11.25" customHeight="1" x14ac:dyDescent="0.3">
      <c r="A372" s="573"/>
      <c r="B372" s="570"/>
      <c r="C372" s="1150"/>
      <c r="D372" s="626"/>
      <c r="E372" s="627"/>
      <c r="F372" s="628"/>
      <c r="G372" s="629"/>
      <c r="H372" s="626"/>
      <c r="I372" s="628"/>
      <c r="J372" s="628"/>
      <c r="K372" s="629"/>
      <c r="L372" s="626"/>
      <c r="M372" s="628"/>
      <c r="N372" s="628"/>
      <c r="O372" s="629"/>
      <c r="P372" s="626"/>
      <c r="Q372" s="627"/>
      <c r="R372" s="628"/>
      <c r="S372" s="629"/>
      <c r="T372" s="626"/>
      <c r="U372" s="628"/>
      <c r="V372" s="628"/>
      <c r="W372" s="629"/>
      <c r="X372" s="626"/>
      <c r="Y372" s="630"/>
      <c r="Z372" s="630"/>
      <c r="AA372" s="631"/>
      <c r="AB372" s="626"/>
      <c r="AC372" s="627"/>
      <c r="AD372" s="628"/>
      <c r="AE372" s="632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15" t="str">
        <f>'DL1'!A1:D2</f>
        <v xml:space="preserve">TRƯỜNG CAO ĐẲNG
CƠ ĐIỆN XÂY DỰNG VIỆT XÔ 
</v>
      </c>
      <c r="B1" s="1115"/>
      <c r="C1" s="1115"/>
      <c r="D1" s="1115"/>
      <c r="E1" s="12"/>
      <c r="F1" s="12"/>
      <c r="G1" s="12"/>
      <c r="H1" s="1081" t="s">
        <v>566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3"/>
      <c r="Z1" s="13"/>
      <c r="AA1" s="375" t="s">
        <v>7005</v>
      </c>
    </row>
    <row r="2" spans="1:39" ht="15.75" customHeight="1" x14ac:dyDescent="0.3">
      <c r="A2" s="1115"/>
      <c r="B2" s="1115"/>
      <c r="C2" s="1115"/>
      <c r="D2" s="1115"/>
      <c r="E2" s="6"/>
      <c r="F2" s="7"/>
      <c r="G2" s="8"/>
      <c r="H2" s="1085" t="str">
        <f>'DL1'!H2:X2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374" t="s">
        <v>7163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52"/>
      <c r="D4" s="1112" t="s">
        <v>20</v>
      </c>
      <c r="E4" s="1113"/>
      <c r="F4" s="1113"/>
      <c r="G4" s="1114"/>
      <c r="H4" s="1112" t="s">
        <v>21</v>
      </c>
      <c r="I4" s="1113"/>
      <c r="J4" s="1113"/>
      <c r="K4" s="1114"/>
      <c r="L4" s="1112" t="s">
        <v>22</v>
      </c>
      <c r="M4" s="1113"/>
      <c r="N4" s="1113"/>
      <c r="O4" s="1114"/>
      <c r="P4" s="1112" t="s">
        <v>23</v>
      </c>
      <c r="Q4" s="1113"/>
      <c r="R4" s="1113"/>
      <c r="S4" s="1114"/>
      <c r="T4" s="1112" t="s">
        <v>24</v>
      </c>
      <c r="U4" s="1113"/>
      <c r="V4" s="1113"/>
      <c r="W4" s="1114"/>
      <c r="X4" s="1112" t="s">
        <v>25</v>
      </c>
      <c r="Y4" s="1113"/>
      <c r="Z4" s="1113"/>
      <c r="AA4" s="1114"/>
      <c r="AB4" s="1109" t="s">
        <v>26</v>
      </c>
      <c r="AC4" s="1110"/>
      <c r="AD4" s="1110"/>
      <c r="AE4" s="1111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4586</v>
      </c>
      <c r="C5" s="1042" t="s">
        <v>0</v>
      </c>
      <c r="D5" s="15" t="s">
        <v>7237</v>
      </c>
      <c r="E5" s="16">
        <v>3</v>
      </c>
      <c r="F5" s="16" t="s">
        <v>7256</v>
      </c>
      <c r="G5" s="115" t="s">
        <v>9</v>
      </c>
      <c r="H5" s="15" t="s">
        <v>7237</v>
      </c>
      <c r="I5" s="17">
        <v>4</v>
      </c>
      <c r="J5" s="18" t="s">
        <v>7256</v>
      </c>
      <c r="K5" s="114" t="s">
        <v>9</v>
      </c>
      <c r="L5" s="15" t="s">
        <v>7237</v>
      </c>
      <c r="M5" s="18">
        <v>4</v>
      </c>
      <c r="N5" s="18" t="s">
        <v>7256</v>
      </c>
      <c r="O5" s="114" t="s">
        <v>9</v>
      </c>
      <c r="P5" s="34" t="s">
        <v>7237</v>
      </c>
      <c r="Q5" s="35">
        <v>4</v>
      </c>
      <c r="R5" s="36" t="s">
        <v>7256</v>
      </c>
      <c r="S5" s="114" t="s">
        <v>9</v>
      </c>
      <c r="T5" s="15" t="s">
        <v>7237</v>
      </c>
      <c r="U5" s="18">
        <v>4</v>
      </c>
      <c r="V5" s="18" t="s">
        <v>7256</v>
      </c>
      <c r="W5" s="114" t="s">
        <v>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43"/>
      <c r="D6" s="20" t="s">
        <v>7243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7229</v>
      </c>
      <c r="M7" s="28">
        <v>4</v>
      </c>
      <c r="N7" s="28">
        <v>104</v>
      </c>
      <c r="O7" s="110" t="s">
        <v>5539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4587</v>
      </c>
      <c r="C9" s="1042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7229</v>
      </c>
      <c r="M9" s="18">
        <v>4</v>
      </c>
      <c r="N9" s="18">
        <v>104</v>
      </c>
      <c r="O9" s="114" t="s">
        <v>5539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43"/>
      <c r="D10" s="20" t="s">
        <v>7243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46" t="s">
        <v>1</v>
      </c>
      <c r="D11" s="25" t="s">
        <v>7237</v>
      </c>
      <c r="E11" s="26">
        <v>4</v>
      </c>
      <c r="F11" s="26" t="s">
        <v>7256</v>
      </c>
      <c r="G11" s="111" t="s">
        <v>9</v>
      </c>
      <c r="H11" s="25" t="s">
        <v>7237</v>
      </c>
      <c r="I11" s="27">
        <v>4</v>
      </c>
      <c r="J11" s="28" t="s">
        <v>7256</v>
      </c>
      <c r="K11" s="110" t="s">
        <v>9</v>
      </c>
      <c r="L11" s="25" t="s">
        <v>7237</v>
      </c>
      <c r="M11" s="28">
        <v>4</v>
      </c>
      <c r="N11" s="28" t="s">
        <v>7256</v>
      </c>
      <c r="O11" s="110" t="s">
        <v>9</v>
      </c>
      <c r="P11" s="25" t="s">
        <v>7237</v>
      </c>
      <c r="Q11" s="27">
        <v>4</v>
      </c>
      <c r="R11" s="28" t="s">
        <v>7256</v>
      </c>
      <c r="S11" s="110" t="s">
        <v>9</v>
      </c>
      <c r="T11" s="25" t="s">
        <v>7237</v>
      </c>
      <c r="U11" s="28">
        <v>4</v>
      </c>
      <c r="V11" s="28" t="s">
        <v>7256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12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828</v>
      </c>
      <c r="C13" s="104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43"/>
      <c r="D14" s="20" t="s">
        <v>7243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46" t="s">
        <v>1</v>
      </c>
      <c r="D15" s="25" t="s">
        <v>7229</v>
      </c>
      <c r="E15" s="26">
        <v>4</v>
      </c>
      <c r="F15" s="26">
        <v>117</v>
      </c>
      <c r="G15" s="111" t="s">
        <v>4</v>
      </c>
      <c r="H15" s="25" t="s">
        <v>7229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7229</v>
      </c>
      <c r="Q15" s="31">
        <v>4</v>
      </c>
      <c r="R15" s="28">
        <v>117</v>
      </c>
      <c r="S15" s="110" t="s">
        <v>4</v>
      </c>
      <c r="T15" s="25" t="s">
        <v>7229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12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5644</v>
      </c>
      <c r="C17" s="1042" t="s">
        <v>0</v>
      </c>
      <c r="D17" s="15" t="s">
        <v>7236</v>
      </c>
      <c r="E17" s="16">
        <v>3</v>
      </c>
      <c r="F17" s="16" t="s">
        <v>7147</v>
      </c>
      <c r="G17" s="115" t="s">
        <v>53</v>
      </c>
      <c r="H17" s="15" t="s">
        <v>7236</v>
      </c>
      <c r="I17" s="17">
        <v>4</v>
      </c>
      <c r="J17" s="18" t="s">
        <v>7147</v>
      </c>
      <c r="K17" s="114" t="s">
        <v>53</v>
      </c>
      <c r="L17" s="15" t="s">
        <v>7236</v>
      </c>
      <c r="M17" s="18">
        <v>4</v>
      </c>
      <c r="N17" s="18" t="s">
        <v>7147</v>
      </c>
      <c r="O17" s="114" t="s">
        <v>53</v>
      </c>
      <c r="P17" s="34" t="s">
        <v>7236</v>
      </c>
      <c r="Q17" s="35">
        <v>4</v>
      </c>
      <c r="R17" s="36" t="s">
        <v>7147</v>
      </c>
      <c r="S17" s="114" t="s">
        <v>53</v>
      </c>
      <c r="T17" s="15" t="s">
        <v>7236</v>
      </c>
      <c r="U17" s="18">
        <v>4</v>
      </c>
      <c r="V17" s="18" t="s">
        <v>7147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10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43"/>
      <c r="D18" s="20" t="s">
        <v>7243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46" t="s">
        <v>1</v>
      </c>
      <c r="D19" s="25" t="s">
        <v>7236</v>
      </c>
      <c r="E19" s="26">
        <v>4</v>
      </c>
      <c r="F19" s="26" t="s">
        <v>7147</v>
      </c>
      <c r="G19" s="111" t="s">
        <v>53</v>
      </c>
      <c r="H19" s="25" t="s">
        <v>7236</v>
      </c>
      <c r="I19" s="27">
        <v>4</v>
      </c>
      <c r="J19" s="28" t="s">
        <v>7147</v>
      </c>
      <c r="K19" s="110" t="s">
        <v>53</v>
      </c>
      <c r="L19" s="25" t="s">
        <v>7236</v>
      </c>
      <c r="M19" s="28">
        <v>4</v>
      </c>
      <c r="N19" s="28" t="s">
        <v>7147</v>
      </c>
      <c r="O19" s="110" t="s">
        <v>53</v>
      </c>
      <c r="P19" s="25" t="s">
        <v>7236</v>
      </c>
      <c r="Q19" s="27">
        <v>4</v>
      </c>
      <c r="R19" s="28" t="s">
        <v>7147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7130</v>
      </c>
      <c r="C21" s="1042" t="s">
        <v>0</v>
      </c>
      <c r="D21" s="15" t="s">
        <v>4583</v>
      </c>
      <c r="E21" s="16">
        <v>4</v>
      </c>
      <c r="F21" s="538" t="s">
        <v>443</v>
      </c>
      <c r="G21" s="115" t="s">
        <v>712</v>
      </c>
      <c r="H21" s="15" t="s">
        <v>6547</v>
      </c>
      <c r="I21" s="17">
        <v>4</v>
      </c>
      <c r="J21" s="509" t="s">
        <v>403</v>
      </c>
      <c r="K21" s="114" t="s">
        <v>12</v>
      </c>
      <c r="L21" s="15" t="s">
        <v>4583</v>
      </c>
      <c r="M21" s="18">
        <v>4</v>
      </c>
      <c r="N21" s="509" t="s">
        <v>443</v>
      </c>
      <c r="O21" s="114" t="s">
        <v>712</v>
      </c>
      <c r="P21" s="34" t="s">
        <v>6556</v>
      </c>
      <c r="Q21" s="35">
        <v>4</v>
      </c>
      <c r="R21" s="36" t="s">
        <v>7146</v>
      </c>
      <c r="S21" s="114" t="s">
        <v>8</v>
      </c>
      <c r="T21" s="15" t="s">
        <v>6556</v>
      </c>
      <c r="U21" s="18">
        <v>4</v>
      </c>
      <c r="V21" s="18" t="s">
        <v>7146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10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43"/>
      <c r="D22" s="20" t="s">
        <v>7243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46" t="s">
        <v>1</v>
      </c>
      <c r="D23" s="25" t="s">
        <v>6556</v>
      </c>
      <c r="E23" s="26">
        <v>4</v>
      </c>
      <c r="F23" s="26" t="s">
        <v>7146</v>
      </c>
      <c r="G23" s="111" t="s">
        <v>8</v>
      </c>
      <c r="H23" s="25" t="s">
        <v>4580</v>
      </c>
      <c r="I23" s="27">
        <v>3</v>
      </c>
      <c r="J23" s="508" t="s">
        <v>400</v>
      </c>
      <c r="K23" s="110" t="s">
        <v>604</v>
      </c>
      <c r="L23" s="25" t="s">
        <v>4580</v>
      </c>
      <c r="M23" s="28">
        <v>3</v>
      </c>
      <c r="N23" s="508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7131</v>
      </c>
      <c r="C25" s="1042" t="s">
        <v>0</v>
      </c>
      <c r="D25" s="15" t="s">
        <v>4583</v>
      </c>
      <c r="E25" s="16">
        <v>4</v>
      </c>
      <c r="F25" s="538" t="s">
        <v>443</v>
      </c>
      <c r="G25" s="115" t="s">
        <v>712</v>
      </c>
      <c r="H25" s="15" t="s">
        <v>6547</v>
      </c>
      <c r="I25" s="17">
        <v>4</v>
      </c>
      <c r="J25" s="509" t="s">
        <v>403</v>
      </c>
      <c r="K25" s="114" t="s">
        <v>12</v>
      </c>
      <c r="L25" s="18" t="s">
        <v>4583</v>
      </c>
      <c r="M25" s="18">
        <v>4</v>
      </c>
      <c r="N25" s="509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43"/>
      <c r="D26" s="20" t="s">
        <v>7243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46" t="s">
        <v>1</v>
      </c>
      <c r="D27" s="25"/>
      <c r="E27" s="26"/>
      <c r="F27" s="26"/>
      <c r="G27" s="111"/>
      <c r="H27" s="25" t="s">
        <v>4580</v>
      </c>
      <c r="I27" s="27">
        <v>3</v>
      </c>
      <c r="J27" s="508" t="s">
        <v>400</v>
      </c>
      <c r="K27" s="110" t="s">
        <v>604</v>
      </c>
      <c r="L27" s="25" t="s">
        <v>4580</v>
      </c>
      <c r="M27" s="28">
        <v>3</v>
      </c>
      <c r="N27" s="508" t="s">
        <v>420</v>
      </c>
      <c r="O27" s="110" t="s">
        <v>604</v>
      </c>
      <c r="P27" s="30" t="s">
        <v>6556</v>
      </c>
      <c r="Q27" s="31">
        <v>4</v>
      </c>
      <c r="R27" s="28" t="s">
        <v>7146</v>
      </c>
      <c r="S27" s="110" t="s">
        <v>8</v>
      </c>
      <c r="T27" s="25" t="s">
        <v>6556</v>
      </c>
      <c r="U27" s="28">
        <v>4</v>
      </c>
      <c r="V27" s="28" t="s">
        <v>7146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12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6585</v>
      </c>
      <c r="C29" s="1042" t="s">
        <v>0</v>
      </c>
      <c r="D29" s="15" t="s">
        <v>7002</v>
      </c>
      <c r="E29" s="16"/>
      <c r="F29" s="16"/>
      <c r="G29" s="115"/>
      <c r="H29" s="15" t="s">
        <v>7002</v>
      </c>
      <c r="I29" s="17"/>
      <c r="J29" s="18"/>
      <c r="K29" s="114"/>
      <c r="L29" s="18" t="s">
        <v>7002</v>
      </c>
      <c r="M29" s="18"/>
      <c r="N29" s="18"/>
      <c r="O29" s="114"/>
      <c r="P29" s="15" t="s">
        <v>7002</v>
      </c>
      <c r="Q29" s="17"/>
      <c r="R29" s="18"/>
      <c r="S29" s="114"/>
      <c r="T29" s="15" t="s">
        <v>6551</v>
      </c>
      <c r="U29" s="17">
        <v>4</v>
      </c>
      <c r="V29" s="18" t="s">
        <v>6584</v>
      </c>
      <c r="W29" s="114" t="s">
        <v>4575</v>
      </c>
      <c r="X29" s="15" t="s">
        <v>7006</v>
      </c>
      <c r="Y29" s="18">
        <v>4</v>
      </c>
      <c r="Z29" s="18" t="s">
        <v>7257</v>
      </c>
      <c r="AA29" s="114" t="s">
        <v>152</v>
      </c>
      <c r="AB29" s="15"/>
      <c r="AC29" s="17"/>
      <c r="AD29" s="18"/>
      <c r="AE29" s="310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46" t="s">
        <v>1</v>
      </c>
      <c r="D31" s="25" t="s">
        <v>6551</v>
      </c>
      <c r="E31" s="26">
        <v>4</v>
      </c>
      <c r="F31" s="26" t="s">
        <v>6584</v>
      </c>
      <c r="G31" s="111" t="s">
        <v>4575</v>
      </c>
      <c r="H31" s="25" t="s">
        <v>7002</v>
      </c>
      <c r="I31" s="27"/>
      <c r="J31" s="28"/>
      <c r="K31" s="110"/>
      <c r="L31" s="25" t="s">
        <v>7002</v>
      </c>
      <c r="M31" s="28"/>
      <c r="N31" s="28"/>
      <c r="O31" s="110"/>
      <c r="P31" s="30"/>
      <c r="Q31" s="31"/>
      <c r="R31" s="28"/>
      <c r="S31" s="110"/>
      <c r="T31" s="25" t="s">
        <v>5473</v>
      </c>
      <c r="U31" s="28">
        <v>4</v>
      </c>
      <c r="V31" s="508" t="s">
        <v>401</v>
      </c>
      <c r="W31" s="110" t="s">
        <v>216</v>
      </c>
      <c r="X31" s="25" t="s">
        <v>6545</v>
      </c>
      <c r="Y31" s="28">
        <v>4</v>
      </c>
      <c r="Z31" s="28" t="s">
        <v>7110</v>
      </c>
      <c r="AA31" s="110" t="s">
        <v>4573</v>
      </c>
      <c r="AB31" s="25"/>
      <c r="AC31" s="27"/>
      <c r="AD31" s="28"/>
      <c r="AE31" s="312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6586</v>
      </c>
      <c r="C33" s="1042" t="s">
        <v>0</v>
      </c>
      <c r="D33" s="15" t="s">
        <v>7002</v>
      </c>
      <c r="E33" s="16"/>
      <c r="F33" s="16"/>
      <c r="G33" s="115"/>
      <c r="H33" s="15" t="s">
        <v>7002</v>
      </c>
      <c r="I33" s="17"/>
      <c r="J33" s="18"/>
      <c r="K33" s="114"/>
      <c r="L33" s="15" t="s">
        <v>7002</v>
      </c>
      <c r="M33" s="18"/>
      <c r="N33" s="18"/>
      <c r="O33" s="114"/>
      <c r="P33" s="34" t="s">
        <v>7002</v>
      </c>
      <c r="Q33" s="35"/>
      <c r="R33" s="36"/>
      <c r="S33" s="114"/>
      <c r="T33" s="15"/>
      <c r="U33" s="18"/>
      <c r="V33" s="18"/>
      <c r="W33" s="114"/>
      <c r="X33" s="18" t="s">
        <v>6545</v>
      </c>
      <c r="Y33" s="18">
        <v>4</v>
      </c>
      <c r="Z33" s="18" t="s">
        <v>7110</v>
      </c>
      <c r="AA33" s="114" t="s">
        <v>4573</v>
      </c>
      <c r="AB33" s="15"/>
      <c r="AC33" s="17"/>
      <c r="AD33" s="18"/>
      <c r="AE33" s="310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46" t="s">
        <v>1</v>
      </c>
      <c r="D35" s="25"/>
      <c r="E35" s="26"/>
      <c r="F35" s="26"/>
      <c r="G35" s="111"/>
      <c r="H35" s="25" t="s">
        <v>7002</v>
      </c>
      <c r="I35" s="27"/>
      <c r="J35" s="28"/>
      <c r="K35" s="110"/>
      <c r="L35" s="25" t="s">
        <v>7002</v>
      </c>
      <c r="M35" s="28"/>
      <c r="N35" s="28"/>
      <c r="O35" s="110"/>
      <c r="P35" s="25" t="s">
        <v>6551</v>
      </c>
      <c r="Q35" s="27">
        <v>4</v>
      </c>
      <c r="R35" s="28" t="s">
        <v>6584</v>
      </c>
      <c r="S35" s="110" t="s">
        <v>4575</v>
      </c>
      <c r="T35" s="25" t="s">
        <v>5473</v>
      </c>
      <c r="U35" s="28">
        <v>4</v>
      </c>
      <c r="V35" s="508" t="s">
        <v>401</v>
      </c>
      <c r="W35" s="110" t="s">
        <v>216</v>
      </c>
      <c r="X35" s="25" t="s">
        <v>7006</v>
      </c>
      <c r="Y35" s="28">
        <v>4</v>
      </c>
      <c r="Z35" s="28" t="s">
        <v>7257</v>
      </c>
      <c r="AA35" s="110" t="s">
        <v>152</v>
      </c>
      <c r="AB35" s="25"/>
      <c r="AC35" s="27"/>
      <c r="AD35" s="28"/>
      <c r="AE35" s="312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6587</v>
      </c>
      <c r="C37" s="1042" t="s">
        <v>0</v>
      </c>
      <c r="D37" s="15" t="s">
        <v>7002</v>
      </c>
      <c r="E37" s="16"/>
      <c r="F37" s="16"/>
      <c r="G37" s="115"/>
      <c r="H37" s="15" t="s">
        <v>7002</v>
      </c>
      <c r="I37" s="17"/>
      <c r="J37" s="18"/>
      <c r="K37" s="114"/>
      <c r="L37" s="18" t="s">
        <v>7002</v>
      </c>
      <c r="M37" s="18"/>
      <c r="N37" s="18"/>
      <c r="O37" s="114"/>
      <c r="P37" s="18" t="s">
        <v>7002</v>
      </c>
      <c r="Q37" s="18"/>
      <c r="R37" s="18"/>
      <c r="S37" s="114"/>
      <c r="T37" s="15" t="s">
        <v>6552</v>
      </c>
      <c r="U37" s="18">
        <v>4</v>
      </c>
      <c r="V37" s="18" t="s">
        <v>6584</v>
      </c>
      <c r="W37" s="114" t="s">
        <v>5</v>
      </c>
      <c r="X37" s="15" t="s">
        <v>6552</v>
      </c>
      <c r="Y37" s="18">
        <v>4</v>
      </c>
      <c r="Z37" s="18" t="s">
        <v>6584</v>
      </c>
      <c r="AA37" s="114" t="s">
        <v>5</v>
      </c>
      <c r="AB37" s="15"/>
      <c r="AC37" s="18"/>
      <c r="AD37" s="18"/>
      <c r="AE37" s="310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46" t="s">
        <v>1</v>
      </c>
      <c r="D39" s="25" t="s">
        <v>6552</v>
      </c>
      <c r="E39" s="26">
        <v>4</v>
      </c>
      <c r="F39" s="26" t="s">
        <v>6584</v>
      </c>
      <c r="G39" s="111" t="s">
        <v>5</v>
      </c>
      <c r="H39" s="25" t="s">
        <v>7002</v>
      </c>
      <c r="I39" s="27"/>
      <c r="J39" s="28"/>
      <c r="K39" s="110"/>
      <c r="L39" s="25" t="s">
        <v>7002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6548</v>
      </c>
      <c r="Y39" s="28">
        <v>4</v>
      </c>
      <c r="Z39" s="28" t="s">
        <v>7147</v>
      </c>
      <c r="AA39" s="110" t="s">
        <v>53</v>
      </c>
      <c r="AB39" s="25"/>
      <c r="AC39" s="27"/>
      <c r="AD39" s="28"/>
      <c r="AE39" s="312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6588</v>
      </c>
      <c r="C41" s="1042" t="s">
        <v>0</v>
      </c>
      <c r="D41" s="15" t="s">
        <v>7002</v>
      </c>
      <c r="E41" s="16"/>
      <c r="F41" s="16"/>
      <c r="G41" s="115"/>
      <c r="H41" s="15" t="s">
        <v>7002</v>
      </c>
      <c r="I41" s="17"/>
      <c r="J41" s="18"/>
      <c r="K41" s="114"/>
      <c r="L41" s="15" t="s">
        <v>7002</v>
      </c>
      <c r="M41" s="18"/>
      <c r="N41" s="18"/>
      <c r="O41" s="114"/>
      <c r="P41" s="15" t="s">
        <v>7002</v>
      </c>
      <c r="Q41" s="18"/>
      <c r="R41" s="18"/>
      <c r="S41" s="114"/>
      <c r="T41" s="18"/>
      <c r="U41" s="18"/>
      <c r="V41" s="18"/>
      <c r="W41" s="114"/>
      <c r="X41" s="15" t="s">
        <v>6548</v>
      </c>
      <c r="Y41" s="18">
        <v>4</v>
      </c>
      <c r="Z41" s="18" t="s">
        <v>7147</v>
      </c>
      <c r="AA41" s="114" t="s">
        <v>53</v>
      </c>
      <c r="AB41" s="15"/>
      <c r="AC41" s="18"/>
      <c r="AD41" s="18"/>
      <c r="AE41" s="310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46" t="s">
        <v>1</v>
      </c>
      <c r="D43" s="25"/>
      <c r="E43" s="26"/>
      <c r="F43" s="26"/>
      <c r="G43" s="111"/>
      <c r="H43" s="25" t="s">
        <v>7002</v>
      </c>
      <c r="I43" s="27"/>
      <c r="J43" s="28"/>
      <c r="K43" s="110"/>
      <c r="L43" s="28" t="s">
        <v>7002</v>
      </c>
      <c r="M43" s="28"/>
      <c r="N43" s="28"/>
      <c r="O43" s="110"/>
      <c r="P43" s="25" t="s">
        <v>6552</v>
      </c>
      <c r="Q43" s="27">
        <v>4</v>
      </c>
      <c r="R43" s="28" t="s">
        <v>6584</v>
      </c>
      <c r="S43" s="110" t="s">
        <v>5</v>
      </c>
      <c r="T43" s="25" t="s">
        <v>6552</v>
      </c>
      <c r="U43" s="28">
        <v>4</v>
      </c>
      <c r="V43" s="28" t="s">
        <v>6584</v>
      </c>
      <c r="W43" s="110" t="s">
        <v>5</v>
      </c>
      <c r="X43" s="25" t="s">
        <v>6552</v>
      </c>
      <c r="Y43" s="28">
        <v>4</v>
      </c>
      <c r="Z43" s="28" t="s">
        <v>6584</v>
      </c>
      <c r="AA43" s="110" t="s">
        <v>5</v>
      </c>
      <c r="AB43" s="25"/>
      <c r="AC43" s="27"/>
      <c r="AD43" s="28"/>
      <c r="AE43" s="312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6589</v>
      </c>
      <c r="C45" s="1042" t="s">
        <v>0</v>
      </c>
      <c r="D45" s="15"/>
      <c r="E45" s="16"/>
      <c r="F45" s="16"/>
      <c r="G45" s="115"/>
      <c r="H45" s="15" t="s">
        <v>4580</v>
      </c>
      <c r="I45" s="17">
        <v>3</v>
      </c>
      <c r="J45" s="509" t="s">
        <v>399</v>
      </c>
      <c r="K45" s="114" t="s">
        <v>604</v>
      </c>
      <c r="L45" s="15" t="s">
        <v>6549</v>
      </c>
      <c r="M45" s="18">
        <v>4</v>
      </c>
      <c r="N45" s="18" t="s">
        <v>7110</v>
      </c>
      <c r="O45" s="114" t="s">
        <v>8</v>
      </c>
      <c r="P45" s="34" t="s">
        <v>4580</v>
      </c>
      <c r="Q45" s="35">
        <v>3</v>
      </c>
      <c r="R45" s="507" t="s">
        <v>400</v>
      </c>
      <c r="S45" s="114" t="s">
        <v>604</v>
      </c>
      <c r="T45" s="15" t="s">
        <v>6548</v>
      </c>
      <c r="U45" s="18">
        <v>4</v>
      </c>
      <c r="V45" s="18" t="s">
        <v>7146</v>
      </c>
      <c r="W45" s="114" t="s">
        <v>4573</v>
      </c>
      <c r="X45" s="18"/>
      <c r="Y45" s="18"/>
      <c r="Z45" s="18"/>
      <c r="AA45" s="114"/>
      <c r="AB45" s="15"/>
      <c r="AC45" s="17"/>
      <c r="AD45" s="18"/>
      <c r="AE45" s="310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43"/>
      <c r="D46" s="20" t="s">
        <v>7243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46" t="s">
        <v>1</v>
      </c>
      <c r="D47" s="25" t="s">
        <v>6548</v>
      </c>
      <c r="E47" s="26">
        <v>4</v>
      </c>
      <c r="F47" s="26" t="s">
        <v>7146</v>
      </c>
      <c r="G47" s="111" t="s">
        <v>4573</v>
      </c>
      <c r="H47" s="25" t="s">
        <v>6549</v>
      </c>
      <c r="I47" s="27">
        <v>4</v>
      </c>
      <c r="J47" s="28" t="s">
        <v>7110</v>
      </c>
      <c r="K47" s="110" t="s">
        <v>8</v>
      </c>
      <c r="L47" s="25" t="s">
        <v>6549</v>
      </c>
      <c r="M47" s="28">
        <v>4</v>
      </c>
      <c r="N47" s="28" t="s">
        <v>7110</v>
      </c>
      <c r="O47" s="110" t="s">
        <v>8</v>
      </c>
      <c r="P47" s="25"/>
      <c r="Q47" s="27"/>
      <c r="R47" s="28"/>
      <c r="S47" s="110"/>
      <c r="T47" s="25" t="s">
        <v>6548</v>
      </c>
      <c r="U47" s="28">
        <v>4</v>
      </c>
      <c r="V47" s="28" t="s">
        <v>7146</v>
      </c>
      <c r="W47" s="110" t="s">
        <v>4573</v>
      </c>
      <c r="X47" s="25"/>
      <c r="Y47" s="28"/>
      <c r="Z47" s="28"/>
      <c r="AA47" s="110"/>
      <c r="AB47" s="25"/>
      <c r="AC47" s="27"/>
      <c r="AD47" s="28"/>
      <c r="AE47" s="312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6776</v>
      </c>
      <c r="C49" s="1042" t="s">
        <v>0</v>
      </c>
      <c r="D49" s="15" t="s">
        <v>7002</v>
      </c>
      <c r="E49" s="16"/>
      <c r="F49" s="16"/>
      <c r="G49" s="115"/>
      <c r="H49" s="15" t="s">
        <v>7002</v>
      </c>
      <c r="I49" s="17"/>
      <c r="J49" s="18"/>
      <c r="K49" s="114"/>
      <c r="L49" s="15" t="s">
        <v>7002</v>
      </c>
      <c r="M49" s="18"/>
      <c r="N49" s="18"/>
      <c r="O49" s="114"/>
      <c r="P49" s="34" t="s">
        <v>7002</v>
      </c>
      <c r="Q49" s="35"/>
      <c r="R49" s="36"/>
      <c r="S49" s="114"/>
      <c r="T49" s="15" t="s">
        <v>7000</v>
      </c>
      <c r="U49" s="18">
        <v>4</v>
      </c>
      <c r="V49" s="18" t="s">
        <v>6584</v>
      </c>
      <c r="W49" s="114" t="s">
        <v>385</v>
      </c>
      <c r="X49" s="18" t="s">
        <v>7000</v>
      </c>
      <c r="Y49" s="18">
        <v>4</v>
      </c>
      <c r="Z49" s="18" t="s">
        <v>6584</v>
      </c>
      <c r="AA49" s="114" t="s">
        <v>385</v>
      </c>
      <c r="AB49" s="15"/>
      <c r="AC49" s="17"/>
      <c r="AD49" s="18"/>
      <c r="AE49" s="310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46" t="s">
        <v>1</v>
      </c>
      <c r="D51" s="25" t="s">
        <v>6531</v>
      </c>
      <c r="E51" s="26">
        <v>4</v>
      </c>
      <c r="F51" s="537" t="s">
        <v>403</v>
      </c>
      <c r="G51" s="111" t="s">
        <v>84</v>
      </c>
      <c r="H51" s="25" t="s">
        <v>7002</v>
      </c>
      <c r="I51" s="27"/>
      <c r="J51" s="28"/>
      <c r="K51" s="110"/>
      <c r="L51" s="25" t="s">
        <v>7002</v>
      </c>
      <c r="M51" s="28"/>
      <c r="N51" s="28"/>
      <c r="O51" s="110"/>
      <c r="P51" s="25" t="s">
        <v>4603</v>
      </c>
      <c r="Q51" s="27">
        <v>3</v>
      </c>
      <c r="R51" s="508" t="s">
        <v>443</v>
      </c>
      <c r="S51" s="110" t="s">
        <v>603</v>
      </c>
      <c r="T51" s="25" t="s">
        <v>6548</v>
      </c>
      <c r="U51" s="28">
        <v>4</v>
      </c>
      <c r="V51" s="28" t="s">
        <v>6569</v>
      </c>
      <c r="W51" s="110" t="s">
        <v>10</v>
      </c>
      <c r="X51" s="25" t="s">
        <v>6545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12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46"/>
      <c r="D52" s="40" t="s">
        <v>7243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4572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6777</v>
      </c>
      <c r="C53" s="1042" t="s">
        <v>0</v>
      </c>
      <c r="D53" s="15" t="s">
        <v>7002</v>
      </c>
      <c r="E53" s="16"/>
      <c r="F53" s="16"/>
      <c r="G53" s="115"/>
      <c r="H53" s="15" t="s">
        <v>7002</v>
      </c>
      <c r="I53" s="17"/>
      <c r="J53" s="18"/>
      <c r="K53" s="114"/>
      <c r="L53" s="18" t="s">
        <v>7002</v>
      </c>
      <c r="M53" s="18"/>
      <c r="N53" s="18"/>
      <c r="O53" s="114"/>
      <c r="P53" s="15" t="s">
        <v>7002</v>
      </c>
      <c r="Q53" s="17"/>
      <c r="R53" s="18"/>
      <c r="S53" s="114"/>
      <c r="T53" s="15" t="s">
        <v>6548</v>
      </c>
      <c r="U53" s="18">
        <v>4</v>
      </c>
      <c r="V53" s="18" t="s">
        <v>6569</v>
      </c>
      <c r="W53" s="114" t="s">
        <v>10</v>
      </c>
      <c r="X53" s="15" t="s">
        <v>6545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10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46" t="s">
        <v>1</v>
      </c>
      <c r="D55" s="25" t="s">
        <v>6531</v>
      </c>
      <c r="E55" s="26">
        <v>4</v>
      </c>
      <c r="F55" s="537" t="s">
        <v>403</v>
      </c>
      <c r="G55" s="111" t="s">
        <v>84</v>
      </c>
      <c r="H55" s="25" t="s">
        <v>7002</v>
      </c>
      <c r="I55" s="27"/>
      <c r="J55" s="28"/>
      <c r="K55" s="110"/>
      <c r="L55" s="25" t="s">
        <v>7002</v>
      </c>
      <c r="M55" s="28"/>
      <c r="N55" s="28"/>
      <c r="O55" s="110"/>
      <c r="P55" s="30" t="s">
        <v>4603</v>
      </c>
      <c r="Q55" s="31">
        <v>3</v>
      </c>
      <c r="R55" s="508" t="s">
        <v>443</v>
      </c>
      <c r="S55" s="110" t="s">
        <v>603</v>
      </c>
      <c r="T55" s="25" t="s">
        <v>7000</v>
      </c>
      <c r="U55" s="28">
        <v>4</v>
      </c>
      <c r="V55" s="28" t="s">
        <v>6584</v>
      </c>
      <c r="W55" s="110" t="s">
        <v>385</v>
      </c>
      <c r="X55" s="25" t="s">
        <v>7000</v>
      </c>
      <c r="Y55" s="28">
        <v>4</v>
      </c>
      <c r="Z55" s="28" t="s">
        <v>6584</v>
      </c>
      <c r="AA55" s="110" t="s">
        <v>385</v>
      </c>
      <c r="AB55" s="25"/>
      <c r="AC55" s="27"/>
      <c r="AD55" s="28"/>
      <c r="AE55" s="312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46"/>
      <c r="D56" s="25" t="s">
        <v>7243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4572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7132</v>
      </c>
      <c r="C57" s="1042" t="s">
        <v>0</v>
      </c>
      <c r="D57" s="15" t="s">
        <v>7002</v>
      </c>
      <c r="E57" s="16"/>
      <c r="F57" s="16"/>
      <c r="G57" s="115"/>
      <c r="H57" s="15" t="s">
        <v>7002</v>
      </c>
      <c r="I57" s="17"/>
      <c r="J57" s="18"/>
      <c r="K57" s="114"/>
      <c r="L57" s="15" t="s">
        <v>7002</v>
      </c>
      <c r="M57" s="18"/>
      <c r="N57" s="18"/>
      <c r="O57" s="114"/>
      <c r="P57" s="34" t="s">
        <v>7002</v>
      </c>
      <c r="Q57" s="35"/>
      <c r="R57" s="36"/>
      <c r="S57" s="114"/>
      <c r="T57" s="15" t="s">
        <v>6531</v>
      </c>
      <c r="U57" s="18">
        <v>4</v>
      </c>
      <c r="V57" s="509" t="s">
        <v>403</v>
      </c>
      <c r="W57" s="114" t="s">
        <v>84</v>
      </c>
      <c r="X57" s="18" t="s">
        <v>6548</v>
      </c>
      <c r="Y57" s="18">
        <v>4</v>
      </c>
      <c r="Z57" s="18" t="s">
        <v>6569</v>
      </c>
      <c r="AA57" s="114" t="s">
        <v>10</v>
      </c>
      <c r="AB57" s="15"/>
      <c r="AC57" s="17"/>
      <c r="AD57" s="18"/>
      <c r="AE57" s="310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46" t="s">
        <v>1</v>
      </c>
      <c r="D59" s="25" t="s">
        <v>4583</v>
      </c>
      <c r="E59" s="26">
        <v>4</v>
      </c>
      <c r="F59" s="537" t="s">
        <v>443</v>
      </c>
      <c r="G59" s="111" t="s">
        <v>712</v>
      </c>
      <c r="H59" s="25" t="s">
        <v>7002</v>
      </c>
      <c r="I59" s="27"/>
      <c r="J59" s="28"/>
      <c r="K59" s="110"/>
      <c r="L59" s="25" t="s">
        <v>7002</v>
      </c>
      <c r="M59" s="28"/>
      <c r="N59" s="28"/>
      <c r="O59" s="110"/>
      <c r="P59" s="25"/>
      <c r="Q59" s="27"/>
      <c r="R59" s="28"/>
      <c r="S59" s="110"/>
      <c r="T59" s="25" t="s">
        <v>4580</v>
      </c>
      <c r="U59" s="28">
        <v>3</v>
      </c>
      <c r="V59" s="508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12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46"/>
      <c r="D60" s="40" t="s">
        <v>7243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7133</v>
      </c>
      <c r="C61" s="1042" t="s">
        <v>0</v>
      </c>
      <c r="D61" s="15" t="s">
        <v>7002</v>
      </c>
      <c r="E61" s="16"/>
      <c r="F61" s="16"/>
      <c r="G61" s="115"/>
      <c r="H61" s="15" t="s">
        <v>7002</v>
      </c>
      <c r="I61" s="17"/>
      <c r="J61" s="18"/>
      <c r="K61" s="114"/>
      <c r="L61" s="15" t="s">
        <v>7002</v>
      </c>
      <c r="M61" s="18"/>
      <c r="N61" s="18"/>
      <c r="O61" s="114"/>
      <c r="P61" s="34" t="s">
        <v>7002</v>
      </c>
      <c r="Q61" s="35"/>
      <c r="R61" s="36"/>
      <c r="S61" s="114"/>
      <c r="T61" s="15" t="s">
        <v>6531</v>
      </c>
      <c r="U61" s="18">
        <v>4</v>
      </c>
      <c r="V61" s="509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10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4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46" t="s">
        <v>1</v>
      </c>
      <c r="D63" s="25" t="s">
        <v>4583</v>
      </c>
      <c r="E63" s="26">
        <v>4</v>
      </c>
      <c r="F63" s="537" t="s">
        <v>443</v>
      </c>
      <c r="G63" s="111" t="s">
        <v>712</v>
      </c>
      <c r="H63" s="25" t="s">
        <v>7002</v>
      </c>
      <c r="I63" s="27"/>
      <c r="J63" s="28"/>
      <c r="K63" s="110"/>
      <c r="L63" s="25" t="s">
        <v>7002</v>
      </c>
      <c r="M63" s="28"/>
      <c r="N63" s="28"/>
      <c r="O63" s="110"/>
      <c r="P63" s="25" t="s">
        <v>6548</v>
      </c>
      <c r="Q63" s="27">
        <v>4</v>
      </c>
      <c r="R63" s="28" t="s">
        <v>6569</v>
      </c>
      <c r="S63" s="110" t="s">
        <v>10</v>
      </c>
      <c r="T63" s="25" t="s">
        <v>4580</v>
      </c>
      <c r="U63" s="28">
        <v>3</v>
      </c>
      <c r="V63" s="508" t="s">
        <v>400</v>
      </c>
      <c r="W63" s="110" t="s">
        <v>685</v>
      </c>
      <c r="X63" s="25" t="s">
        <v>6548</v>
      </c>
      <c r="Y63" s="28">
        <v>4</v>
      </c>
      <c r="Z63" s="28" t="s">
        <v>6569</v>
      </c>
      <c r="AA63" s="110" t="s">
        <v>10</v>
      </c>
      <c r="AB63" s="25"/>
      <c r="AC63" s="27"/>
      <c r="AD63" s="28"/>
      <c r="AE63" s="312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46"/>
      <c r="D64" s="40" t="s">
        <v>7243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6997</v>
      </c>
      <c r="C65" s="1042" t="s">
        <v>0</v>
      </c>
      <c r="D65" s="15"/>
      <c r="E65" s="16"/>
      <c r="F65" s="16"/>
      <c r="G65" s="115"/>
      <c r="H65" s="15" t="s">
        <v>6559</v>
      </c>
      <c r="I65" s="17">
        <v>4</v>
      </c>
      <c r="J65" s="18" t="s">
        <v>7239</v>
      </c>
      <c r="K65" s="114" t="s">
        <v>84</v>
      </c>
      <c r="L65" s="18" t="s">
        <v>6559</v>
      </c>
      <c r="M65" s="18">
        <v>4</v>
      </c>
      <c r="N65" s="18" t="s">
        <v>7239</v>
      </c>
      <c r="O65" s="114" t="s">
        <v>84</v>
      </c>
      <c r="P65" s="15" t="s">
        <v>6578</v>
      </c>
      <c r="Q65" s="17">
        <v>4</v>
      </c>
      <c r="R65" s="18" t="s">
        <v>273</v>
      </c>
      <c r="S65" s="114" t="s">
        <v>84</v>
      </c>
      <c r="T65" s="15" t="s">
        <v>4580</v>
      </c>
      <c r="U65" s="18">
        <v>3</v>
      </c>
      <c r="V65" s="509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10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43"/>
      <c r="D66" s="20" t="s">
        <v>7243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46" t="s">
        <v>1</v>
      </c>
      <c r="D67" s="25" t="s">
        <v>6537</v>
      </c>
      <c r="E67" s="26">
        <v>4</v>
      </c>
      <c r="F67" s="537" t="s">
        <v>409</v>
      </c>
      <c r="G67" s="111" t="s">
        <v>12</v>
      </c>
      <c r="H67" s="25" t="s">
        <v>6559</v>
      </c>
      <c r="I67" s="27">
        <v>4</v>
      </c>
      <c r="J67" s="28" t="s">
        <v>7239</v>
      </c>
      <c r="K67" s="110" t="s">
        <v>84</v>
      </c>
      <c r="L67" s="25" t="s">
        <v>6559</v>
      </c>
      <c r="M67" s="28">
        <v>4</v>
      </c>
      <c r="N67" s="28" t="s">
        <v>7239</v>
      </c>
      <c r="O67" s="110" t="s">
        <v>84</v>
      </c>
      <c r="P67" s="30" t="s">
        <v>6578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6998</v>
      </c>
      <c r="C69" s="1042" t="s">
        <v>0</v>
      </c>
      <c r="D69" s="15" t="s">
        <v>7002</v>
      </c>
      <c r="E69" s="16"/>
      <c r="F69" s="16"/>
      <c r="G69" s="115"/>
      <c r="H69" s="15" t="s">
        <v>7002</v>
      </c>
      <c r="I69" s="17"/>
      <c r="J69" s="18"/>
      <c r="K69" s="114"/>
      <c r="L69" s="18" t="s">
        <v>7002</v>
      </c>
      <c r="M69" s="18"/>
      <c r="N69" s="18"/>
      <c r="O69" s="114"/>
      <c r="P69" s="15" t="s">
        <v>7002</v>
      </c>
      <c r="Q69" s="17"/>
      <c r="R69" s="18"/>
      <c r="S69" s="114"/>
      <c r="T69" s="15" t="s">
        <v>4580</v>
      </c>
      <c r="U69" s="17">
        <v>3</v>
      </c>
      <c r="V69" s="509" t="s">
        <v>400</v>
      </c>
      <c r="W69" s="114" t="s">
        <v>604</v>
      </c>
      <c r="X69" s="15" t="s">
        <v>7006</v>
      </c>
      <c r="Y69" s="18">
        <v>4</v>
      </c>
      <c r="Z69" s="18" t="s">
        <v>7137</v>
      </c>
      <c r="AA69" s="114" t="s">
        <v>12</v>
      </c>
      <c r="AB69" s="15"/>
      <c r="AC69" s="17"/>
      <c r="AD69" s="18"/>
      <c r="AE69" s="310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46" t="s">
        <v>1</v>
      </c>
      <c r="D71" s="25" t="s">
        <v>6537</v>
      </c>
      <c r="E71" s="26">
        <v>4</v>
      </c>
      <c r="F71" s="537" t="s">
        <v>409</v>
      </c>
      <c r="G71" s="111" t="s">
        <v>12</v>
      </c>
      <c r="H71" s="25" t="s">
        <v>7002</v>
      </c>
      <c r="I71" s="27"/>
      <c r="J71" s="28"/>
      <c r="K71" s="110"/>
      <c r="L71" s="25" t="s">
        <v>7002</v>
      </c>
      <c r="M71" s="28"/>
      <c r="N71" s="28"/>
      <c r="O71" s="110"/>
      <c r="P71" s="30" t="s">
        <v>7006</v>
      </c>
      <c r="Q71" s="31">
        <v>4</v>
      </c>
      <c r="R71" s="28" t="s">
        <v>7137</v>
      </c>
      <c r="S71" s="110" t="s">
        <v>12</v>
      </c>
      <c r="T71" s="25" t="s">
        <v>7006</v>
      </c>
      <c r="U71" s="28">
        <v>4</v>
      </c>
      <c r="V71" s="28" t="s">
        <v>7137</v>
      </c>
      <c r="W71" s="110" t="s">
        <v>12</v>
      </c>
      <c r="X71" s="25" t="s">
        <v>7006</v>
      </c>
      <c r="Y71" s="28">
        <v>4</v>
      </c>
      <c r="Z71" s="28" t="s">
        <v>7137</v>
      </c>
      <c r="AA71" s="110" t="s">
        <v>12</v>
      </c>
      <c r="AB71" s="25"/>
      <c r="AC71" s="27"/>
      <c r="AD71" s="28"/>
      <c r="AE71" s="312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46"/>
      <c r="D72" s="25" t="s">
        <v>7243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2">
      <c r="A73" s="105">
        <v>11</v>
      </c>
      <c r="B73" s="51"/>
      <c r="C73" s="1042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7224</v>
      </c>
      <c r="C74" s="104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7225</v>
      </c>
      <c r="C75" s="104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47"/>
      <c r="D76" s="25" t="s">
        <v>7000</v>
      </c>
      <c r="E76" s="26">
        <v>3</v>
      </c>
      <c r="F76" s="26" t="s">
        <v>7146</v>
      </c>
      <c r="G76" s="111" t="s">
        <v>8</v>
      </c>
      <c r="H76" s="25" t="s">
        <v>7000</v>
      </c>
      <c r="I76" s="28">
        <v>3</v>
      </c>
      <c r="J76" s="28" t="s">
        <v>7146</v>
      </c>
      <c r="K76" s="110" t="s">
        <v>8</v>
      </c>
      <c r="L76" s="25" t="s">
        <v>7000</v>
      </c>
      <c r="M76" s="28">
        <v>3</v>
      </c>
      <c r="N76" s="28" t="s">
        <v>7146</v>
      </c>
      <c r="O76" s="110" t="s">
        <v>8</v>
      </c>
      <c r="P76" s="25" t="s">
        <v>7283</v>
      </c>
      <c r="Q76" s="27">
        <v>3</v>
      </c>
      <c r="R76" s="28" t="s">
        <v>7146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2">
      <c r="A77" s="105">
        <v>1</v>
      </c>
      <c r="B77" s="51" t="s">
        <v>7258</v>
      </c>
      <c r="C77" s="1042" t="s">
        <v>0</v>
      </c>
      <c r="D77" s="15" t="s">
        <v>6548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6548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6548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10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412</v>
      </c>
      <c r="C78" s="104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46" t="s">
        <v>1</v>
      </c>
      <c r="D79" s="25"/>
      <c r="E79" s="26"/>
      <c r="F79" s="26"/>
      <c r="G79" s="111"/>
      <c r="H79" s="25" t="s">
        <v>7259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7259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7259</v>
      </c>
      <c r="Y79" s="28">
        <v>4</v>
      </c>
      <c r="Z79" s="28"/>
      <c r="AA79" s="110" t="s">
        <v>829</v>
      </c>
      <c r="AB79" s="25"/>
      <c r="AC79" s="27"/>
      <c r="AD79" s="28"/>
      <c r="AE79" s="312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4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7260</v>
      </c>
      <c r="C81" s="1042" t="s">
        <v>0</v>
      </c>
      <c r="D81" s="15"/>
      <c r="E81" s="16"/>
      <c r="F81" s="16"/>
      <c r="G81" s="115"/>
      <c r="H81" s="15" t="s">
        <v>6548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6548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6548</v>
      </c>
      <c r="Y81" s="18">
        <v>4</v>
      </c>
      <c r="Z81" s="18"/>
      <c r="AA81" s="114" t="s">
        <v>6</v>
      </c>
      <c r="AB81" s="15"/>
      <c r="AC81" s="17"/>
      <c r="AD81" s="18"/>
      <c r="AE81" s="310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412</v>
      </c>
      <c r="C82" s="104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46" t="s">
        <v>1</v>
      </c>
      <c r="D83" s="25" t="s">
        <v>7259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7259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7259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12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838</v>
      </c>
      <c r="C85" s="1042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10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412</v>
      </c>
      <c r="C86" s="104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46" t="s">
        <v>1</v>
      </c>
      <c r="D87" s="25" t="s">
        <v>6548</v>
      </c>
      <c r="E87" s="26">
        <v>4</v>
      </c>
      <c r="F87" s="26"/>
      <c r="G87" s="111" t="s">
        <v>6</v>
      </c>
      <c r="H87" s="25" t="s">
        <v>6548</v>
      </c>
      <c r="I87" s="27">
        <v>4</v>
      </c>
      <c r="J87" s="28"/>
      <c r="K87" s="110" t="s">
        <v>6</v>
      </c>
      <c r="L87" s="25" t="s">
        <v>6548</v>
      </c>
      <c r="M87" s="28">
        <v>4</v>
      </c>
      <c r="N87" s="28"/>
      <c r="O87" s="110" t="s">
        <v>6</v>
      </c>
      <c r="P87" s="30" t="s">
        <v>6548</v>
      </c>
      <c r="Q87" s="31">
        <v>4</v>
      </c>
      <c r="R87" s="28"/>
      <c r="S87" s="110" t="s">
        <v>6</v>
      </c>
      <c r="T87" s="25" t="s">
        <v>6548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12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46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7261</v>
      </c>
      <c r="C89" s="1042" t="s">
        <v>0</v>
      </c>
      <c r="D89" s="15" t="s">
        <v>7129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7129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7129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10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412</v>
      </c>
      <c r="C90" s="104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46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46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7262</v>
      </c>
      <c r="C93" s="1042" t="s">
        <v>0</v>
      </c>
      <c r="D93" s="15"/>
      <c r="E93" s="16"/>
      <c r="F93" s="16"/>
      <c r="G93" s="115"/>
      <c r="H93" s="15" t="s">
        <v>7129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7129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7129</v>
      </c>
      <c r="Y93" s="18">
        <v>4</v>
      </c>
      <c r="Z93" s="18"/>
      <c r="AA93" s="114" t="s">
        <v>15</v>
      </c>
      <c r="AB93" s="15"/>
      <c r="AC93" s="17"/>
      <c r="AD93" s="18"/>
      <c r="AE93" s="310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4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46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4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7263</v>
      </c>
      <c r="C97" s="1042" t="s">
        <v>0</v>
      </c>
      <c r="D97" s="15" t="s">
        <v>7139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7139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7139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10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412</v>
      </c>
      <c r="C98" s="104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46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46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7264</v>
      </c>
      <c r="C101" s="1042" t="s">
        <v>0</v>
      </c>
      <c r="D101" s="15"/>
      <c r="E101" s="16"/>
      <c r="F101" s="16"/>
      <c r="G101" s="115"/>
      <c r="H101" s="15" t="s">
        <v>7139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7139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7139</v>
      </c>
      <c r="Y101" s="18">
        <v>4</v>
      </c>
      <c r="Z101" s="18"/>
      <c r="AA101" s="114" t="s">
        <v>7</v>
      </c>
      <c r="AB101" s="15"/>
      <c r="AC101" s="17"/>
      <c r="AD101" s="18"/>
      <c r="AE101" s="310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412</v>
      </c>
      <c r="C102" s="104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4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4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7265</v>
      </c>
      <c r="C105" s="104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10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412</v>
      </c>
      <c r="C106" s="104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46" t="s">
        <v>1</v>
      </c>
      <c r="D107" s="25" t="s">
        <v>6556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6556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6556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12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4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7266</v>
      </c>
      <c r="C109" s="1042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412</v>
      </c>
      <c r="C110" s="104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46" t="s">
        <v>1</v>
      </c>
      <c r="D111" s="25"/>
      <c r="E111" s="26"/>
      <c r="F111" s="26"/>
      <c r="G111" s="111"/>
      <c r="H111" s="25" t="s">
        <v>6556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6556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6556</v>
      </c>
      <c r="Y111" s="28">
        <v>4</v>
      </c>
      <c r="Z111" s="28"/>
      <c r="AA111" s="110" t="s">
        <v>2</v>
      </c>
      <c r="AB111" s="25"/>
      <c r="AC111" s="27"/>
      <c r="AD111" s="28"/>
      <c r="AE111" s="312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4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7267</v>
      </c>
      <c r="C113" s="104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412</v>
      </c>
      <c r="C114" s="104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46" t="s">
        <v>1</v>
      </c>
      <c r="D115" s="25" t="s">
        <v>7139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7139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7139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12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4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7268</v>
      </c>
      <c r="C117" s="1042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412</v>
      </c>
      <c r="C118" s="104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46" t="s">
        <v>1</v>
      </c>
      <c r="D119" s="25"/>
      <c r="E119" s="26"/>
      <c r="F119" s="26"/>
      <c r="G119" s="111"/>
      <c r="H119" s="25" t="s">
        <v>7139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7139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7139</v>
      </c>
      <c r="Y119" s="28">
        <v>4</v>
      </c>
      <c r="Z119" s="28"/>
      <c r="AA119" s="110" t="s">
        <v>7</v>
      </c>
      <c r="AB119" s="25"/>
      <c r="AC119" s="27"/>
      <c r="AD119" s="28"/>
      <c r="AE119" s="312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46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7269</v>
      </c>
      <c r="C121" s="1042" t="s">
        <v>0</v>
      </c>
      <c r="D121" s="15" t="s">
        <v>6556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6556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6556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10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5648</v>
      </c>
      <c r="C122" s="104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46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46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7270</v>
      </c>
      <c r="C125" s="1042" t="s">
        <v>0</v>
      </c>
      <c r="D125" s="15"/>
      <c r="E125" s="16"/>
      <c r="F125" s="16"/>
      <c r="G125" s="115"/>
      <c r="H125" s="15" t="s">
        <v>6556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6556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6556</v>
      </c>
      <c r="Y125" s="18">
        <v>4</v>
      </c>
      <c r="Z125" s="18"/>
      <c r="AA125" s="114" t="s">
        <v>829</v>
      </c>
      <c r="AB125" s="15"/>
      <c r="AC125" s="17"/>
      <c r="AD125" s="18"/>
      <c r="AE125" s="310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5648</v>
      </c>
      <c r="C126" s="104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4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46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7271</v>
      </c>
      <c r="C129" s="1042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412</v>
      </c>
      <c r="C130" s="104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46" t="s">
        <v>1</v>
      </c>
      <c r="D131" s="25" t="s">
        <v>6552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6552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6552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12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46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7272</v>
      </c>
      <c r="C133" s="1042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412</v>
      </c>
      <c r="C134" s="104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46" t="s">
        <v>1</v>
      </c>
      <c r="D135" s="25"/>
      <c r="E135" s="26"/>
      <c r="F135" s="26"/>
      <c r="G135" s="111"/>
      <c r="H135" s="25" t="s">
        <v>6552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6552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6552</v>
      </c>
      <c r="Y135" s="28">
        <v>4</v>
      </c>
      <c r="Z135" s="28"/>
      <c r="AA135" s="110" t="s">
        <v>15</v>
      </c>
      <c r="AB135" s="25"/>
      <c r="AC135" s="27"/>
      <c r="AD135" s="28"/>
      <c r="AE135" s="312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46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7273</v>
      </c>
      <c r="C137" s="104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5650</v>
      </c>
      <c r="C138" s="104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46" t="s">
        <v>1</v>
      </c>
      <c r="D139" s="25" t="s">
        <v>6578</v>
      </c>
      <c r="E139" s="26">
        <v>4</v>
      </c>
      <c r="F139" s="26"/>
      <c r="G139" s="111" t="s">
        <v>5653</v>
      </c>
      <c r="H139" s="25"/>
      <c r="I139" s="27"/>
      <c r="J139" s="28"/>
      <c r="K139" s="110"/>
      <c r="L139" s="25" t="s">
        <v>6578</v>
      </c>
      <c r="M139" s="28">
        <v>4</v>
      </c>
      <c r="N139" s="28"/>
      <c r="O139" s="110" t="s">
        <v>5653</v>
      </c>
      <c r="P139" s="30"/>
      <c r="Q139" s="31"/>
      <c r="R139" s="28"/>
      <c r="S139" s="110"/>
      <c r="T139" s="25" t="s">
        <v>6578</v>
      </c>
      <c r="U139" s="28">
        <v>4</v>
      </c>
      <c r="V139" s="28"/>
      <c r="W139" s="110" t="s">
        <v>5653</v>
      </c>
      <c r="X139" s="25"/>
      <c r="Y139" s="28"/>
      <c r="Z139" s="28"/>
      <c r="AA139" s="110"/>
      <c r="AB139" s="25"/>
      <c r="AC139" s="27"/>
      <c r="AD139" s="28"/>
      <c r="AE139" s="312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4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7274</v>
      </c>
      <c r="C141" s="1042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5650</v>
      </c>
      <c r="C142" s="104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46" t="s">
        <v>1</v>
      </c>
      <c r="D143" s="25"/>
      <c r="E143" s="26"/>
      <c r="F143" s="26"/>
      <c r="G143" s="111"/>
      <c r="H143" s="25" t="s">
        <v>6578</v>
      </c>
      <c r="I143" s="27">
        <v>4</v>
      </c>
      <c r="J143" s="28"/>
      <c r="K143" s="110" t="s">
        <v>5653</v>
      </c>
      <c r="L143" s="25"/>
      <c r="M143" s="28"/>
      <c r="N143" s="28"/>
      <c r="O143" s="110"/>
      <c r="P143" s="30" t="s">
        <v>6578</v>
      </c>
      <c r="Q143" s="31">
        <v>4</v>
      </c>
      <c r="R143" s="28"/>
      <c r="S143" s="110" t="s">
        <v>5653</v>
      </c>
      <c r="T143" s="25"/>
      <c r="U143" s="28"/>
      <c r="V143" s="28"/>
      <c r="W143" s="110"/>
      <c r="X143" s="25" t="s">
        <v>6578</v>
      </c>
      <c r="Y143" s="28">
        <v>4</v>
      </c>
      <c r="Z143" s="28"/>
      <c r="AA143" s="110" t="s">
        <v>5653</v>
      </c>
      <c r="AB143" s="25"/>
      <c r="AC143" s="27"/>
      <c r="AD143" s="28"/>
      <c r="AE143" s="312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46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7107</v>
      </c>
      <c r="C145" s="1042" t="s">
        <v>0</v>
      </c>
      <c r="D145" s="15" t="s">
        <v>6529</v>
      </c>
      <c r="E145" s="16">
        <v>4</v>
      </c>
      <c r="F145" s="16"/>
      <c r="G145" s="115" t="s">
        <v>14</v>
      </c>
      <c r="H145" s="15" t="s">
        <v>6529</v>
      </c>
      <c r="I145" s="17">
        <v>4</v>
      </c>
      <c r="J145" s="18"/>
      <c r="K145" s="114" t="s">
        <v>14</v>
      </c>
      <c r="L145" s="15" t="s">
        <v>6529</v>
      </c>
      <c r="M145" s="18">
        <v>4</v>
      </c>
      <c r="N145" s="18"/>
      <c r="O145" s="114" t="s">
        <v>14</v>
      </c>
      <c r="P145" s="34" t="s">
        <v>6529</v>
      </c>
      <c r="Q145" s="35">
        <v>4</v>
      </c>
      <c r="R145" s="36"/>
      <c r="S145" s="114" t="s">
        <v>14</v>
      </c>
      <c r="T145" s="15" t="s">
        <v>6530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10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412</v>
      </c>
      <c r="C146" s="104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46" t="s">
        <v>1</v>
      </c>
      <c r="D147" s="25" t="s">
        <v>6529</v>
      </c>
      <c r="E147" s="26">
        <v>4</v>
      </c>
      <c r="F147" s="26"/>
      <c r="G147" s="111" t="s">
        <v>14</v>
      </c>
      <c r="H147" s="25" t="s">
        <v>6529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6530</v>
      </c>
      <c r="Q147" s="27">
        <v>4</v>
      </c>
      <c r="R147" s="28"/>
      <c r="S147" s="110" t="s">
        <v>14</v>
      </c>
      <c r="T147" s="25" t="s">
        <v>6530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12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47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12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7275</v>
      </c>
      <c r="C149" s="1042" t="s">
        <v>0</v>
      </c>
      <c r="D149" s="15" t="s">
        <v>6556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6556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6556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10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412</v>
      </c>
      <c r="C150" s="104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46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47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7276</v>
      </c>
      <c r="C153" s="1042" t="s">
        <v>0</v>
      </c>
      <c r="D153" s="15"/>
      <c r="E153" s="16"/>
      <c r="F153" s="16"/>
      <c r="G153" s="115"/>
      <c r="H153" s="15" t="s">
        <v>6556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6556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6556</v>
      </c>
      <c r="Y153" s="18">
        <v>4</v>
      </c>
      <c r="Z153" s="18"/>
      <c r="AA153" s="114" t="s">
        <v>2</v>
      </c>
      <c r="AB153" s="15"/>
      <c r="AC153" s="17"/>
      <c r="AD153" s="18"/>
      <c r="AE153" s="310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412</v>
      </c>
      <c r="C154" s="104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46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46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7277</v>
      </c>
      <c r="C157" s="1042" t="s">
        <v>0</v>
      </c>
      <c r="D157" s="15" t="s">
        <v>6548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6548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6548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10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412</v>
      </c>
      <c r="C158" s="104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46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4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7278</v>
      </c>
      <c r="C161" s="1042" t="s">
        <v>0</v>
      </c>
      <c r="D161" s="15"/>
      <c r="E161" s="16"/>
      <c r="F161" s="16"/>
      <c r="G161" s="115"/>
      <c r="H161" s="15" t="s">
        <v>6548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6548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6548</v>
      </c>
      <c r="Y161" s="18">
        <v>4</v>
      </c>
      <c r="Z161" s="18"/>
      <c r="AA161" s="114" t="s">
        <v>19</v>
      </c>
      <c r="AB161" s="15"/>
      <c r="AC161" s="17"/>
      <c r="AD161" s="18"/>
      <c r="AE161" s="310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412</v>
      </c>
      <c r="C162" s="104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46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46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28" t="s">
        <v>547</v>
      </c>
    </row>
    <row r="165" spans="1:32" s="11" customFormat="1" ht="12.75" customHeight="1" x14ac:dyDescent="0.2">
      <c r="A165" s="105">
        <v>15</v>
      </c>
      <c r="B165" s="51" t="s">
        <v>7279</v>
      </c>
      <c r="C165" s="1042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412</v>
      </c>
      <c r="C166" s="104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46" t="s">
        <v>1</v>
      </c>
      <c r="D167" s="25" t="s">
        <v>6548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6548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6548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12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46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7280</v>
      </c>
      <c r="C169" s="1042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10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412</v>
      </c>
      <c r="C170" s="104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46" t="s">
        <v>1</v>
      </c>
      <c r="D171" s="25"/>
      <c r="E171" s="26"/>
      <c r="F171" s="26"/>
      <c r="G171" s="111"/>
      <c r="H171" s="25" t="s">
        <v>6548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6548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6548</v>
      </c>
      <c r="Y171" s="28">
        <v>4</v>
      </c>
      <c r="Z171" s="28"/>
      <c r="AA171" s="110" t="s">
        <v>19</v>
      </c>
      <c r="AB171" s="25"/>
      <c r="AC171" s="27"/>
      <c r="AD171" s="28"/>
      <c r="AE171" s="312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46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13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7281</v>
      </c>
      <c r="C173" s="1042" t="s">
        <v>0</v>
      </c>
      <c r="D173" s="15" t="s">
        <v>6549</v>
      </c>
      <c r="E173" s="16">
        <v>4</v>
      </c>
      <c r="F173" s="16"/>
      <c r="G173" s="115" t="s">
        <v>5653</v>
      </c>
      <c r="H173" s="15"/>
      <c r="I173" s="17"/>
      <c r="J173" s="18"/>
      <c r="K173" s="114"/>
      <c r="L173" s="18" t="s">
        <v>6549</v>
      </c>
      <c r="M173" s="18">
        <v>4</v>
      </c>
      <c r="N173" s="18"/>
      <c r="O173" s="114" t="s">
        <v>5653</v>
      </c>
      <c r="P173" s="15"/>
      <c r="Q173" s="17"/>
      <c r="R173" s="18"/>
      <c r="S173" s="114"/>
      <c r="T173" s="15" t="s">
        <v>6549</v>
      </c>
      <c r="U173" s="18">
        <v>4</v>
      </c>
      <c r="V173" s="18"/>
      <c r="W173" s="114" t="s">
        <v>5653</v>
      </c>
      <c r="X173" s="15"/>
      <c r="Y173" s="18"/>
      <c r="Z173" s="18"/>
      <c r="AA173" s="114"/>
      <c r="AB173" s="15"/>
      <c r="AC173" s="17"/>
      <c r="AD173" s="18"/>
      <c r="AE173" s="310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412</v>
      </c>
      <c r="C174" s="104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46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46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7282</v>
      </c>
      <c r="C177" s="1042" t="s">
        <v>0</v>
      </c>
      <c r="D177" s="15"/>
      <c r="E177" s="16"/>
      <c r="F177" s="16"/>
      <c r="G177" s="115"/>
      <c r="H177" s="15" t="s">
        <v>6549</v>
      </c>
      <c r="I177" s="17">
        <v>4</v>
      </c>
      <c r="J177" s="18"/>
      <c r="K177" s="114" t="s">
        <v>5653</v>
      </c>
      <c r="L177" s="18"/>
      <c r="M177" s="18"/>
      <c r="N177" s="18"/>
      <c r="O177" s="114"/>
      <c r="P177" s="15" t="s">
        <v>6549</v>
      </c>
      <c r="Q177" s="17">
        <v>4</v>
      </c>
      <c r="R177" s="18"/>
      <c r="S177" s="114" t="s">
        <v>5653</v>
      </c>
      <c r="T177" s="15"/>
      <c r="U177" s="17"/>
      <c r="V177" s="18"/>
      <c r="W177" s="114"/>
      <c r="X177" s="15" t="s">
        <v>6549</v>
      </c>
      <c r="Y177" s="18">
        <v>4</v>
      </c>
      <c r="Z177" s="18"/>
      <c r="AA177" s="114" t="s">
        <v>5653</v>
      </c>
      <c r="AB177" s="15"/>
      <c r="AC177" s="17"/>
      <c r="AD177" s="18"/>
      <c r="AE177" s="310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412</v>
      </c>
      <c r="C178" s="104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46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46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830</v>
      </c>
      <c r="C181" s="1042" t="s">
        <v>0</v>
      </c>
      <c r="D181" s="15" t="s">
        <v>7290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10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4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46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46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7134</v>
      </c>
      <c r="C185" s="1042" t="s">
        <v>0</v>
      </c>
      <c r="D185" s="15" t="s">
        <v>7111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4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46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4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7135</v>
      </c>
      <c r="C189" s="1042" t="s">
        <v>0</v>
      </c>
      <c r="D189" s="15" t="s">
        <v>7111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10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4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46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46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12"/>
      <c r="AF192" s="28" t="s">
        <v>547</v>
      </c>
    </row>
    <row r="193" spans="1:32" s="11" customFormat="1" ht="12.75" customHeight="1" x14ac:dyDescent="0.2">
      <c r="A193" s="105">
        <v>3</v>
      </c>
      <c r="B193" s="51" t="s">
        <v>4577</v>
      </c>
      <c r="C193" s="1042" t="s">
        <v>0</v>
      </c>
      <c r="D193" s="15" t="s">
        <v>7111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4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46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46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4615</v>
      </c>
      <c r="C197" s="1042" t="s">
        <v>0</v>
      </c>
      <c r="D197" s="15" t="s">
        <v>7002</v>
      </c>
      <c r="E197" s="16"/>
      <c r="F197" s="16"/>
      <c r="G197" s="115"/>
      <c r="H197" s="15" t="s">
        <v>7002</v>
      </c>
      <c r="I197" s="17"/>
      <c r="J197" s="18"/>
      <c r="K197" s="114"/>
      <c r="L197" s="15" t="s">
        <v>7002</v>
      </c>
      <c r="M197" s="18"/>
      <c r="N197" s="18"/>
      <c r="O197" s="114"/>
      <c r="P197" s="34" t="s">
        <v>7002</v>
      </c>
      <c r="Q197" s="35"/>
      <c r="R197" s="36"/>
      <c r="S197" s="114"/>
      <c r="T197" s="15" t="s">
        <v>6548</v>
      </c>
      <c r="U197" s="18">
        <v>4</v>
      </c>
      <c r="V197" s="18" t="s">
        <v>524</v>
      </c>
      <c r="W197" s="114" t="s">
        <v>795</v>
      </c>
      <c r="X197" s="18" t="s">
        <v>6548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10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4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46" t="s">
        <v>1</v>
      </c>
      <c r="D199" s="25" t="s">
        <v>6548</v>
      </c>
      <c r="E199" s="26">
        <v>4</v>
      </c>
      <c r="F199" s="26" t="s">
        <v>524</v>
      </c>
      <c r="G199" s="111" t="s">
        <v>795</v>
      </c>
      <c r="H199" s="25" t="s">
        <v>7002</v>
      </c>
      <c r="I199" s="27"/>
      <c r="J199" s="28"/>
      <c r="K199" s="110"/>
      <c r="L199" s="25" t="s">
        <v>7002</v>
      </c>
      <c r="M199" s="28"/>
      <c r="N199" s="28"/>
      <c r="O199" s="110"/>
      <c r="P199" s="25" t="s">
        <v>6548</v>
      </c>
      <c r="Q199" s="27">
        <v>4</v>
      </c>
      <c r="R199" s="28" t="s">
        <v>524</v>
      </c>
      <c r="S199" s="110" t="s">
        <v>795</v>
      </c>
      <c r="T199" s="25" t="s">
        <v>6548</v>
      </c>
      <c r="U199" s="28">
        <v>4</v>
      </c>
      <c r="V199" s="28" t="s">
        <v>524</v>
      </c>
      <c r="W199" s="110" t="s">
        <v>795</v>
      </c>
      <c r="X199" s="25" t="s">
        <v>6548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12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46"/>
      <c r="D200" s="40" t="s">
        <v>7244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6558</v>
      </c>
      <c r="C201" s="1042" t="s">
        <v>0</v>
      </c>
      <c r="D201" s="15" t="s">
        <v>7002</v>
      </c>
      <c r="E201" s="16"/>
      <c r="F201" s="16"/>
      <c r="G201" s="115"/>
      <c r="H201" s="15" t="s">
        <v>7002</v>
      </c>
      <c r="I201" s="17"/>
      <c r="J201" s="18"/>
      <c r="K201" s="114"/>
      <c r="L201" s="18" t="s">
        <v>7002</v>
      </c>
      <c r="M201" s="18"/>
      <c r="N201" s="18"/>
      <c r="O201" s="114"/>
      <c r="P201" s="15" t="s">
        <v>7002</v>
      </c>
      <c r="Q201" s="17"/>
      <c r="R201" s="18"/>
      <c r="S201" s="114"/>
      <c r="T201" s="15" t="s">
        <v>6549</v>
      </c>
      <c r="U201" s="18">
        <v>4</v>
      </c>
      <c r="V201" s="18" t="s">
        <v>7291</v>
      </c>
      <c r="W201" s="114" t="s">
        <v>812</v>
      </c>
      <c r="X201" s="15" t="s">
        <v>6549</v>
      </c>
      <c r="Y201" s="18">
        <v>4</v>
      </c>
      <c r="Z201" s="18" t="s">
        <v>7291</v>
      </c>
      <c r="AA201" s="114" t="s">
        <v>812</v>
      </c>
      <c r="AB201" s="15"/>
      <c r="AC201" s="17"/>
      <c r="AD201" s="18"/>
      <c r="AE201" s="310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4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46" t="s">
        <v>1</v>
      </c>
      <c r="D203" s="25"/>
      <c r="E203" s="26"/>
      <c r="F203" s="26"/>
      <c r="G203" s="111"/>
      <c r="H203" s="25" t="s">
        <v>7002</v>
      </c>
      <c r="I203" s="27"/>
      <c r="J203" s="28"/>
      <c r="K203" s="110"/>
      <c r="L203" s="25" t="s">
        <v>7002</v>
      </c>
      <c r="M203" s="28"/>
      <c r="N203" s="28"/>
      <c r="O203" s="110"/>
      <c r="P203" s="30" t="s">
        <v>6549</v>
      </c>
      <c r="Q203" s="31">
        <v>4</v>
      </c>
      <c r="R203" s="28" t="s">
        <v>7291</v>
      </c>
      <c r="S203" s="110" t="s">
        <v>812</v>
      </c>
      <c r="T203" s="25" t="s">
        <v>6549</v>
      </c>
      <c r="U203" s="28">
        <v>4</v>
      </c>
      <c r="V203" s="28" t="s">
        <v>7291</v>
      </c>
      <c r="W203" s="110" t="s">
        <v>812</v>
      </c>
      <c r="X203" s="25" t="s">
        <v>6549</v>
      </c>
      <c r="Y203" s="28">
        <v>4</v>
      </c>
      <c r="Z203" s="28" t="s">
        <v>7291</v>
      </c>
      <c r="AA203" s="110" t="s">
        <v>812</v>
      </c>
      <c r="AB203" s="25"/>
      <c r="AC203" s="27"/>
      <c r="AD203" s="28"/>
      <c r="AE203" s="312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46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12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4616</v>
      </c>
      <c r="C205" s="1042" t="s">
        <v>0</v>
      </c>
      <c r="D205" s="15" t="s">
        <v>7111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4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46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46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5645</v>
      </c>
      <c r="C209" s="1042" t="s">
        <v>0</v>
      </c>
      <c r="D209" s="15" t="s">
        <v>7138</v>
      </c>
      <c r="E209" s="16">
        <v>3</v>
      </c>
      <c r="F209" s="16" t="s">
        <v>515</v>
      </c>
      <c r="G209" s="115" t="s">
        <v>804</v>
      </c>
      <c r="H209" s="15" t="s">
        <v>7138</v>
      </c>
      <c r="I209" s="17">
        <v>4</v>
      </c>
      <c r="J209" s="18" t="s">
        <v>515</v>
      </c>
      <c r="K209" s="114" t="s">
        <v>804</v>
      </c>
      <c r="L209" s="15" t="s">
        <v>7138</v>
      </c>
      <c r="M209" s="18">
        <v>4</v>
      </c>
      <c r="N209" s="18" t="s">
        <v>515</v>
      </c>
      <c r="O209" s="114" t="s">
        <v>804</v>
      </c>
      <c r="P209" s="34" t="s">
        <v>7138</v>
      </c>
      <c r="Q209" s="35">
        <v>4</v>
      </c>
      <c r="R209" s="36" t="s">
        <v>515</v>
      </c>
      <c r="S209" s="114" t="s">
        <v>804</v>
      </c>
      <c r="T209" s="15" t="s">
        <v>7138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10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43"/>
      <c r="D210" s="20" t="s">
        <v>7244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46" t="s">
        <v>1</v>
      </c>
      <c r="D211" s="25"/>
      <c r="E211" s="26"/>
      <c r="F211" s="26"/>
      <c r="G211" s="111"/>
      <c r="H211" s="25" t="s">
        <v>7138</v>
      </c>
      <c r="I211" s="27">
        <v>4</v>
      </c>
      <c r="J211" s="28" t="s">
        <v>515</v>
      </c>
      <c r="K211" s="110" t="s">
        <v>804</v>
      </c>
      <c r="L211" s="25" t="s">
        <v>7138</v>
      </c>
      <c r="M211" s="28">
        <v>4</v>
      </c>
      <c r="N211" s="28" t="s">
        <v>515</v>
      </c>
      <c r="O211" s="110" t="s">
        <v>804</v>
      </c>
      <c r="P211" s="25" t="s">
        <v>7138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47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5646</v>
      </c>
      <c r="C213" s="1042" t="s">
        <v>0</v>
      </c>
      <c r="D213" s="15" t="s">
        <v>6556</v>
      </c>
      <c r="E213" s="16">
        <v>4</v>
      </c>
      <c r="F213" s="16" t="s">
        <v>415</v>
      </c>
      <c r="G213" s="115" t="s">
        <v>807</v>
      </c>
      <c r="H213" s="15" t="s">
        <v>6556</v>
      </c>
      <c r="I213" s="17">
        <v>4</v>
      </c>
      <c r="J213" s="18" t="s">
        <v>415</v>
      </c>
      <c r="K213" s="114" t="s">
        <v>807</v>
      </c>
      <c r="L213" s="18" t="s">
        <v>6556</v>
      </c>
      <c r="M213" s="18">
        <v>4</v>
      </c>
      <c r="N213" s="18" t="s">
        <v>415</v>
      </c>
      <c r="O213" s="114" t="s">
        <v>807</v>
      </c>
      <c r="P213" s="18" t="s">
        <v>6556</v>
      </c>
      <c r="Q213" s="18">
        <v>4</v>
      </c>
      <c r="R213" s="18" t="s">
        <v>415</v>
      </c>
      <c r="S213" s="114" t="s">
        <v>807</v>
      </c>
      <c r="T213" s="15" t="s">
        <v>6556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10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43"/>
      <c r="D214" s="20" t="s">
        <v>7244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4572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46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46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14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6560</v>
      </c>
      <c r="C217" s="1042" t="s">
        <v>0</v>
      </c>
      <c r="D217" s="15" t="s">
        <v>6559</v>
      </c>
      <c r="E217" s="16">
        <v>3</v>
      </c>
      <c r="F217" s="16" t="s">
        <v>504</v>
      </c>
      <c r="G217" s="115" t="s">
        <v>811</v>
      </c>
      <c r="H217" s="15" t="s">
        <v>4580</v>
      </c>
      <c r="I217" s="17">
        <v>3</v>
      </c>
      <c r="J217" s="509" t="s">
        <v>399</v>
      </c>
      <c r="K217" s="114" t="s">
        <v>604</v>
      </c>
      <c r="L217" s="15" t="s">
        <v>6559</v>
      </c>
      <c r="M217" s="18">
        <v>4</v>
      </c>
      <c r="N217" s="18" t="s">
        <v>504</v>
      </c>
      <c r="O217" s="114" t="s">
        <v>811</v>
      </c>
      <c r="P217" s="15" t="s">
        <v>4580</v>
      </c>
      <c r="Q217" s="18">
        <v>3</v>
      </c>
      <c r="R217" s="509" t="s">
        <v>400</v>
      </c>
      <c r="S217" s="114" t="s">
        <v>604</v>
      </c>
      <c r="T217" s="18" t="s">
        <v>6559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10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43"/>
      <c r="D218" s="20" t="s">
        <v>7244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46" t="s">
        <v>1</v>
      </c>
      <c r="D219" s="25" t="s">
        <v>6559</v>
      </c>
      <c r="E219" s="26">
        <v>4</v>
      </c>
      <c r="F219" s="26" t="s">
        <v>504</v>
      </c>
      <c r="G219" s="111" t="s">
        <v>811</v>
      </c>
      <c r="H219" s="25" t="s">
        <v>6559</v>
      </c>
      <c r="I219" s="27">
        <v>4</v>
      </c>
      <c r="J219" s="28" t="s">
        <v>504</v>
      </c>
      <c r="K219" s="110" t="s">
        <v>811</v>
      </c>
      <c r="L219" s="28" t="s">
        <v>6559</v>
      </c>
      <c r="M219" s="28">
        <v>4</v>
      </c>
      <c r="N219" s="28" t="s">
        <v>504</v>
      </c>
      <c r="O219" s="110" t="s">
        <v>811</v>
      </c>
      <c r="P219" s="25" t="s">
        <v>4584</v>
      </c>
      <c r="Q219" s="27">
        <v>3</v>
      </c>
      <c r="R219" s="508" t="s">
        <v>406</v>
      </c>
      <c r="S219" s="110" t="s">
        <v>337</v>
      </c>
      <c r="T219" s="25" t="s">
        <v>6559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12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47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6561</v>
      </c>
      <c r="C221" s="1042" t="s">
        <v>0</v>
      </c>
      <c r="D221" s="15" t="s">
        <v>7002</v>
      </c>
      <c r="E221" s="16"/>
      <c r="F221" s="16"/>
      <c r="G221" s="115"/>
      <c r="H221" s="15" t="s">
        <v>7002</v>
      </c>
      <c r="I221" s="17"/>
      <c r="J221" s="18"/>
      <c r="K221" s="114"/>
      <c r="L221" s="15" t="s">
        <v>7002</v>
      </c>
      <c r="M221" s="18"/>
      <c r="N221" s="18"/>
      <c r="O221" s="114"/>
      <c r="P221" s="34" t="s">
        <v>7002</v>
      </c>
      <c r="Q221" s="35"/>
      <c r="R221" s="36"/>
      <c r="S221" s="114"/>
      <c r="T221" s="15" t="s">
        <v>6525</v>
      </c>
      <c r="U221" s="18">
        <v>3</v>
      </c>
      <c r="V221" s="509" t="s">
        <v>405</v>
      </c>
      <c r="W221" s="114" t="s">
        <v>603</v>
      </c>
      <c r="X221" s="18" t="s">
        <v>6545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10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4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46" t="s">
        <v>1</v>
      </c>
      <c r="D223" s="25" t="s">
        <v>6545</v>
      </c>
      <c r="E223" s="26">
        <v>4</v>
      </c>
      <c r="F223" s="26" t="s">
        <v>417</v>
      </c>
      <c r="G223" s="111" t="s">
        <v>824</v>
      </c>
      <c r="H223" s="25" t="s">
        <v>7002</v>
      </c>
      <c r="I223" s="27"/>
      <c r="J223" s="28"/>
      <c r="K223" s="110"/>
      <c r="L223" s="25" t="s">
        <v>7002</v>
      </c>
      <c r="M223" s="28"/>
      <c r="N223" s="28"/>
      <c r="O223" s="110"/>
      <c r="P223" s="25" t="s">
        <v>6545</v>
      </c>
      <c r="Q223" s="27">
        <v>4</v>
      </c>
      <c r="R223" s="28" t="s">
        <v>417</v>
      </c>
      <c r="S223" s="110" t="s">
        <v>824</v>
      </c>
      <c r="T223" s="25" t="s">
        <v>4580</v>
      </c>
      <c r="U223" s="28">
        <v>3</v>
      </c>
      <c r="V223" s="508" t="s">
        <v>402</v>
      </c>
      <c r="W223" s="110" t="s">
        <v>604</v>
      </c>
      <c r="X223" s="25" t="s">
        <v>6545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12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46"/>
      <c r="D224" s="40" t="s">
        <v>7244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7112</v>
      </c>
      <c r="C225" s="1042" t="s">
        <v>0</v>
      </c>
      <c r="D225" s="15" t="s">
        <v>7002</v>
      </c>
      <c r="E225" s="16"/>
      <c r="F225" s="16"/>
      <c r="G225" s="115"/>
      <c r="H225" s="15" t="s">
        <v>7002</v>
      </c>
      <c r="I225" s="17"/>
      <c r="J225" s="18"/>
      <c r="K225" s="114"/>
      <c r="L225" s="15" t="s">
        <v>7002</v>
      </c>
      <c r="M225" s="18"/>
      <c r="N225" s="18"/>
      <c r="O225" s="114"/>
      <c r="P225" s="34" t="s">
        <v>7002</v>
      </c>
      <c r="Q225" s="35"/>
      <c r="R225" s="36"/>
      <c r="S225" s="114"/>
      <c r="T225" s="15" t="s">
        <v>4584</v>
      </c>
      <c r="U225" s="18">
        <v>3</v>
      </c>
      <c r="V225" s="509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10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43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46" t="s">
        <v>1</v>
      </c>
      <c r="D227" s="25" t="s">
        <v>4580</v>
      </c>
      <c r="E227" s="26">
        <v>3</v>
      </c>
      <c r="F227" s="537" t="s">
        <v>400</v>
      </c>
      <c r="G227" s="111" t="s">
        <v>604</v>
      </c>
      <c r="H227" s="25" t="s">
        <v>7002</v>
      </c>
      <c r="I227" s="27"/>
      <c r="J227" s="28"/>
      <c r="K227" s="110"/>
      <c r="L227" s="25" t="s">
        <v>7002</v>
      </c>
      <c r="M227" s="28"/>
      <c r="N227" s="28"/>
      <c r="O227" s="110"/>
      <c r="P227" s="25" t="s">
        <v>6540</v>
      </c>
      <c r="Q227" s="27">
        <v>2</v>
      </c>
      <c r="R227" s="508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46"/>
      <c r="D228" s="40" t="s">
        <v>7244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4572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7113</v>
      </c>
      <c r="C229" s="1042" t="s">
        <v>0</v>
      </c>
      <c r="D229" s="15" t="s">
        <v>7002</v>
      </c>
      <c r="E229" s="16"/>
      <c r="F229" s="16"/>
      <c r="G229" s="115"/>
      <c r="H229" s="15" t="s">
        <v>7002</v>
      </c>
      <c r="I229" s="17"/>
      <c r="J229" s="18"/>
      <c r="K229" s="114"/>
      <c r="L229" s="18" t="s">
        <v>7002</v>
      </c>
      <c r="M229" s="18"/>
      <c r="N229" s="18"/>
      <c r="O229" s="114"/>
      <c r="P229" s="15" t="s">
        <v>7002</v>
      </c>
      <c r="Q229" s="17"/>
      <c r="R229" s="18"/>
      <c r="S229" s="114"/>
      <c r="T229" s="15" t="s">
        <v>4584</v>
      </c>
      <c r="U229" s="18">
        <v>3</v>
      </c>
      <c r="V229" s="509" t="s">
        <v>406</v>
      </c>
      <c r="W229" s="114" t="s">
        <v>337</v>
      </c>
      <c r="X229" s="15" t="s">
        <v>6559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10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4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46" t="s">
        <v>1</v>
      </c>
      <c r="D231" s="25" t="s">
        <v>4580</v>
      </c>
      <c r="E231" s="26">
        <v>3</v>
      </c>
      <c r="F231" s="537" t="s">
        <v>400</v>
      </c>
      <c r="G231" s="111" t="s">
        <v>604</v>
      </c>
      <c r="H231" s="25" t="s">
        <v>7002</v>
      </c>
      <c r="I231" s="27"/>
      <c r="J231" s="28"/>
      <c r="K231" s="110"/>
      <c r="L231" s="25" t="s">
        <v>7002</v>
      </c>
      <c r="M231" s="28"/>
      <c r="N231" s="28"/>
      <c r="O231" s="110"/>
      <c r="P231" s="30" t="s">
        <v>6540</v>
      </c>
      <c r="Q231" s="31">
        <v>2</v>
      </c>
      <c r="R231" s="508" t="s">
        <v>409</v>
      </c>
      <c r="S231" s="110" t="s">
        <v>822</v>
      </c>
      <c r="T231" s="25" t="s">
        <v>6559</v>
      </c>
      <c r="U231" s="28">
        <v>4</v>
      </c>
      <c r="V231" s="28" t="s">
        <v>511</v>
      </c>
      <c r="W231" s="110" t="s">
        <v>822</v>
      </c>
      <c r="X231" s="25" t="s">
        <v>6559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12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46"/>
      <c r="D232" s="25" t="s">
        <v>7244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4572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12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7227</v>
      </c>
      <c r="C233" s="1042" t="s">
        <v>0</v>
      </c>
      <c r="D233" s="15" t="s">
        <v>4580</v>
      </c>
      <c r="E233" s="16">
        <v>3</v>
      </c>
      <c r="F233" s="538" t="s">
        <v>400</v>
      </c>
      <c r="G233" s="115" t="s">
        <v>685</v>
      </c>
      <c r="H233" s="15" t="s">
        <v>6545</v>
      </c>
      <c r="I233" s="17">
        <v>4</v>
      </c>
      <c r="J233" s="18" t="s">
        <v>7140</v>
      </c>
      <c r="K233" s="114" t="s">
        <v>823</v>
      </c>
      <c r="L233" s="15" t="s">
        <v>4580</v>
      </c>
      <c r="M233" s="18">
        <v>3</v>
      </c>
      <c r="N233" s="509" t="s">
        <v>400</v>
      </c>
      <c r="O233" s="114" t="s">
        <v>685</v>
      </c>
      <c r="P233" s="34" t="s">
        <v>4583</v>
      </c>
      <c r="Q233" s="35">
        <v>4</v>
      </c>
      <c r="R233" s="507" t="s">
        <v>443</v>
      </c>
      <c r="S233" s="114" t="s">
        <v>712</v>
      </c>
      <c r="T233" s="15" t="s">
        <v>6545</v>
      </c>
      <c r="U233" s="18">
        <v>4</v>
      </c>
      <c r="V233" s="18" t="s">
        <v>7140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10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43"/>
      <c r="D234" s="20" t="s">
        <v>7244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46" t="s">
        <v>1</v>
      </c>
      <c r="D235" s="25" t="s">
        <v>6529</v>
      </c>
      <c r="E235" s="26">
        <v>4</v>
      </c>
      <c r="F235" s="537" t="s">
        <v>408</v>
      </c>
      <c r="G235" s="111" t="s">
        <v>338</v>
      </c>
      <c r="H235" s="25" t="s">
        <v>6545</v>
      </c>
      <c r="I235" s="27">
        <v>4</v>
      </c>
      <c r="J235" s="28" t="s">
        <v>7140</v>
      </c>
      <c r="K235" s="110" t="s">
        <v>823</v>
      </c>
      <c r="L235" s="25" t="s">
        <v>4583</v>
      </c>
      <c r="M235" s="28">
        <v>4</v>
      </c>
      <c r="N235" s="508" t="s">
        <v>443</v>
      </c>
      <c r="O235" s="110" t="s">
        <v>712</v>
      </c>
      <c r="P235" s="25" t="s">
        <v>6545</v>
      </c>
      <c r="Q235" s="27">
        <v>4</v>
      </c>
      <c r="R235" s="28" t="s">
        <v>7140</v>
      </c>
      <c r="S235" s="110" t="s">
        <v>823</v>
      </c>
      <c r="T235" s="25" t="s">
        <v>6529</v>
      </c>
      <c r="U235" s="28">
        <v>4</v>
      </c>
      <c r="V235" s="508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12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46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7228</v>
      </c>
      <c r="C237" s="1042" t="s">
        <v>0</v>
      </c>
      <c r="D237" s="15" t="s">
        <v>4580</v>
      </c>
      <c r="E237" s="16">
        <v>3</v>
      </c>
      <c r="F237" s="538" t="s">
        <v>400</v>
      </c>
      <c r="G237" s="115" t="s">
        <v>685</v>
      </c>
      <c r="H237" s="15" t="s">
        <v>6545</v>
      </c>
      <c r="I237" s="17">
        <v>4</v>
      </c>
      <c r="J237" s="18" t="s">
        <v>7222</v>
      </c>
      <c r="K237" s="114" t="s">
        <v>814</v>
      </c>
      <c r="L237" s="15" t="s">
        <v>4580</v>
      </c>
      <c r="M237" s="18">
        <v>3</v>
      </c>
      <c r="N237" s="509" t="s">
        <v>400</v>
      </c>
      <c r="O237" s="114" t="s">
        <v>685</v>
      </c>
      <c r="P237" s="34" t="s">
        <v>4583</v>
      </c>
      <c r="Q237" s="35">
        <v>4</v>
      </c>
      <c r="R237" s="507" t="s">
        <v>443</v>
      </c>
      <c r="S237" s="114" t="s">
        <v>712</v>
      </c>
      <c r="T237" s="15" t="s">
        <v>6545</v>
      </c>
      <c r="U237" s="18">
        <v>4</v>
      </c>
      <c r="V237" s="18" t="s">
        <v>7222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10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43"/>
      <c r="D238" s="20" t="s">
        <v>7244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46" t="s">
        <v>1</v>
      </c>
      <c r="D239" s="25" t="s">
        <v>6529</v>
      </c>
      <c r="E239" s="26">
        <v>4</v>
      </c>
      <c r="F239" s="537" t="s">
        <v>408</v>
      </c>
      <c r="G239" s="111" t="s">
        <v>338</v>
      </c>
      <c r="H239" s="25" t="s">
        <v>6545</v>
      </c>
      <c r="I239" s="27">
        <v>4</v>
      </c>
      <c r="J239" s="28" t="s">
        <v>7222</v>
      </c>
      <c r="K239" s="110" t="s">
        <v>814</v>
      </c>
      <c r="L239" s="25" t="s">
        <v>4583</v>
      </c>
      <c r="M239" s="28">
        <v>4</v>
      </c>
      <c r="N239" s="508" t="s">
        <v>443</v>
      </c>
      <c r="O239" s="110" t="s">
        <v>712</v>
      </c>
      <c r="P239" s="25" t="s">
        <v>6545</v>
      </c>
      <c r="Q239" s="27">
        <v>4</v>
      </c>
      <c r="R239" s="28" t="s">
        <v>7222</v>
      </c>
      <c r="S239" s="110" t="s">
        <v>814</v>
      </c>
      <c r="T239" s="25" t="s">
        <v>6529</v>
      </c>
      <c r="U239" s="28">
        <v>4</v>
      </c>
      <c r="V239" s="508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12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46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6595</v>
      </c>
      <c r="C241" s="1042" t="s">
        <v>0</v>
      </c>
      <c r="D241" s="15"/>
      <c r="E241" s="16"/>
      <c r="F241" s="16"/>
      <c r="G241" s="115"/>
      <c r="H241" s="15" t="s">
        <v>4580</v>
      </c>
      <c r="I241" s="17">
        <v>3</v>
      </c>
      <c r="J241" s="509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4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46" t="s">
        <v>1</v>
      </c>
      <c r="D243" s="25" t="s">
        <v>6549</v>
      </c>
      <c r="E243" s="26">
        <v>4</v>
      </c>
      <c r="F243" s="26" t="s">
        <v>415</v>
      </c>
      <c r="G243" s="111" t="s">
        <v>807</v>
      </c>
      <c r="H243" s="25" t="s">
        <v>4584</v>
      </c>
      <c r="I243" s="27">
        <v>3</v>
      </c>
      <c r="J243" s="508" t="s">
        <v>406</v>
      </c>
      <c r="K243" s="110" t="s">
        <v>337</v>
      </c>
      <c r="L243" s="25" t="s">
        <v>4580</v>
      </c>
      <c r="M243" s="28">
        <v>3</v>
      </c>
      <c r="N243" s="508" t="s">
        <v>400</v>
      </c>
      <c r="O243" s="110" t="s">
        <v>685</v>
      </c>
      <c r="P243" s="30" t="s">
        <v>6549</v>
      </c>
      <c r="Q243" s="31">
        <v>4</v>
      </c>
      <c r="R243" s="28" t="s">
        <v>415</v>
      </c>
      <c r="S243" s="110" t="s">
        <v>807</v>
      </c>
      <c r="T243" s="25" t="s">
        <v>6549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12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46"/>
      <c r="D244" s="25" t="s">
        <v>7244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12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6596</v>
      </c>
      <c r="C245" s="1042" t="s">
        <v>0</v>
      </c>
      <c r="D245" s="15" t="s">
        <v>4584</v>
      </c>
      <c r="E245" s="16">
        <v>3</v>
      </c>
      <c r="F245" s="538" t="s">
        <v>406</v>
      </c>
      <c r="G245" s="115" t="s">
        <v>337</v>
      </c>
      <c r="H245" s="15" t="s">
        <v>6537</v>
      </c>
      <c r="I245" s="17">
        <v>3</v>
      </c>
      <c r="J245" s="509" t="s">
        <v>459</v>
      </c>
      <c r="K245" s="114" t="s">
        <v>198</v>
      </c>
      <c r="L245" s="18" t="s">
        <v>6537</v>
      </c>
      <c r="M245" s="18">
        <v>3</v>
      </c>
      <c r="N245" s="509" t="s">
        <v>459</v>
      </c>
      <c r="O245" s="114" t="s">
        <v>198</v>
      </c>
      <c r="P245" s="15" t="s">
        <v>6537</v>
      </c>
      <c r="Q245" s="17">
        <v>3</v>
      </c>
      <c r="R245" s="509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43"/>
      <c r="D246" s="20" t="s">
        <v>7244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4572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46" t="s">
        <v>1</v>
      </c>
      <c r="D247" s="25" t="s">
        <v>7000</v>
      </c>
      <c r="E247" s="26">
        <v>4</v>
      </c>
      <c r="F247" s="26" t="s">
        <v>419</v>
      </c>
      <c r="G247" s="111" t="s">
        <v>793</v>
      </c>
      <c r="H247" s="25" t="s">
        <v>7000</v>
      </c>
      <c r="I247" s="27">
        <v>4</v>
      </c>
      <c r="J247" s="28" t="s">
        <v>419</v>
      </c>
      <c r="K247" s="110" t="s">
        <v>793</v>
      </c>
      <c r="L247" s="25" t="s">
        <v>7000</v>
      </c>
      <c r="M247" s="28">
        <v>4</v>
      </c>
      <c r="N247" s="28" t="s">
        <v>419</v>
      </c>
      <c r="O247" s="110" t="s">
        <v>793</v>
      </c>
      <c r="P247" s="30" t="s">
        <v>7000</v>
      </c>
      <c r="Q247" s="31">
        <v>4</v>
      </c>
      <c r="R247" s="28" t="s">
        <v>419</v>
      </c>
      <c r="S247" s="110" t="s">
        <v>793</v>
      </c>
      <c r="T247" s="25" t="s">
        <v>7000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12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46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7109</v>
      </c>
      <c r="C249" s="1042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6557</v>
      </c>
      <c r="Y249" s="18">
        <v>4</v>
      </c>
      <c r="Z249" s="18"/>
      <c r="AA249" s="114" t="s">
        <v>794</v>
      </c>
      <c r="AB249" s="15"/>
      <c r="AC249" s="17"/>
      <c r="AD249" s="18"/>
      <c r="AE249" s="310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844</v>
      </c>
      <c r="C250" s="104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46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6557</v>
      </c>
      <c r="U251" s="28">
        <v>4</v>
      </c>
      <c r="V251" s="28"/>
      <c r="W251" s="110" t="s">
        <v>794</v>
      </c>
      <c r="X251" s="25" t="s">
        <v>6557</v>
      </c>
      <c r="Y251" s="28">
        <v>4</v>
      </c>
      <c r="Z251" s="28"/>
      <c r="AA251" s="110" t="s">
        <v>794</v>
      </c>
      <c r="AB251" s="25"/>
      <c r="AC251" s="27"/>
      <c r="AD251" s="28"/>
      <c r="AE251" s="312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46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13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7299</v>
      </c>
      <c r="C253" s="1042" t="s">
        <v>0</v>
      </c>
      <c r="D253" s="15" t="s">
        <v>7138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7138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7138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10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412</v>
      </c>
      <c r="C254" s="104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46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46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7300</v>
      </c>
      <c r="C257" s="1042" t="s">
        <v>0</v>
      </c>
      <c r="D257" s="15"/>
      <c r="E257" s="16"/>
      <c r="F257" s="16"/>
      <c r="G257" s="115"/>
      <c r="H257" s="15" t="s">
        <v>7138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7138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7138</v>
      </c>
      <c r="Y257" s="18">
        <v>4</v>
      </c>
      <c r="Z257" s="18"/>
      <c r="AA257" s="114" t="s">
        <v>805</v>
      </c>
      <c r="AB257" s="15"/>
      <c r="AC257" s="17"/>
      <c r="AD257" s="18"/>
      <c r="AE257" s="310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412</v>
      </c>
      <c r="C258" s="104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46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46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840</v>
      </c>
      <c r="C261" s="1042" t="s">
        <v>0</v>
      </c>
      <c r="D261" s="15" t="s">
        <v>7129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7129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7129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10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412</v>
      </c>
      <c r="C262" s="104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46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46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7302</v>
      </c>
      <c r="C265" s="1042" t="s">
        <v>0</v>
      </c>
      <c r="D265" s="15" t="s">
        <v>7006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7006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7006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10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412</v>
      </c>
      <c r="C266" s="104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46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46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7301</v>
      </c>
      <c r="C269" s="1042" t="s">
        <v>0</v>
      </c>
      <c r="D269" s="15"/>
      <c r="E269" s="16"/>
      <c r="F269" s="16"/>
      <c r="G269" s="115"/>
      <c r="H269" s="15" t="s">
        <v>7006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7006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7006</v>
      </c>
      <c r="Y269" s="18">
        <v>4</v>
      </c>
      <c r="Z269" s="18"/>
      <c r="AA269" s="114" t="s">
        <v>796</v>
      </c>
      <c r="AB269" s="15"/>
      <c r="AC269" s="17"/>
      <c r="AD269" s="18"/>
      <c r="AE269" s="310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412</v>
      </c>
      <c r="C270" s="104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46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46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6568</v>
      </c>
      <c r="C273" s="1042" t="s">
        <v>0</v>
      </c>
      <c r="D273" s="15" t="s">
        <v>7292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412</v>
      </c>
      <c r="C274" s="104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46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46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6535</v>
      </c>
      <c r="C277" s="1042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412</v>
      </c>
      <c r="C278" s="104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46" t="s">
        <v>1</v>
      </c>
      <c r="D279" s="25" t="s">
        <v>6578</v>
      </c>
      <c r="E279" s="26">
        <v>4</v>
      </c>
      <c r="F279" s="26"/>
      <c r="G279" s="111" t="s">
        <v>4569</v>
      </c>
      <c r="H279" s="25" t="s">
        <v>6578</v>
      </c>
      <c r="I279" s="27">
        <v>4</v>
      </c>
      <c r="J279" s="28"/>
      <c r="K279" s="110" t="s">
        <v>4569</v>
      </c>
      <c r="L279" s="25" t="s">
        <v>6578</v>
      </c>
      <c r="M279" s="28">
        <v>4</v>
      </c>
      <c r="N279" s="28"/>
      <c r="O279" s="110" t="s">
        <v>4569</v>
      </c>
      <c r="P279" s="25" t="s">
        <v>6578</v>
      </c>
      <c r="Q279" s="27">
        <v>4</v>
      </c>
      <c r="R279" s="28"/>
      <c r="S279" s="110" t="s">
        <v>4569</v>
      </c>
      <c r="T279" s="25" t="s">
        <v>6578</v>
      </c>
      <c r="U279" s="28">
        <v>4</v>
      </c>
      <c r="V279" s="28"/>
      <c r="W279" s="110" t="s">
        <v>4569</v>
      </c>
      <c r="X279" s="25"/>
      <c r="Y279" s="28"/>
      <c r="Z279" s="28"/>
      <c r="AA279" s="110"/>
      <c r="AB279" s="25"/>
      <c r="AC279" s="27"/>
      <c r="AD279" s="28"/>
      <c r="AE279" s="312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47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7303</v>
      </c>
      <c r="C281" s="1042" t="s">
        <v>0</v>
      </c>
      <c r="D281" s="15" t="s">
        <v>6556</v>
      </c>
      <c r="E281" s="16">
        <v>4</v>
      </c>
      <c r="F281" s="16"/>
      <c r="G281" s="115" t="s">
        <v>802</v>
      </c>
      <c r="H281" s="15" t="s">
        <v>6556</v>
      </c>
      <c r="I281" s="17">
        <v>4</v>
      </c>
      <c r="J281" s="18"/>
      <c r="K281" s="114" t="s">
        <v>802</v>
      </c>
      <c r="L281" s="18" t="s">
        <v>6556</v>
      </c>
      <c r="M281" s="18">
        <v>4</v>
      </c>
      <c r="N281" s="18"/>
      <c r="O281" s="114" t="s">
        <v>802</v>
      </c>
      <c r="P281" s="18" t="s">
        <v>6556</v>
      </c>
      <c r="Q281" s="18">
        <v>4</v>
      </c>
      <c r="R281" s="18"/>
      <c r="S281" s="114" t="s">
        <v>802</v>
      </c>
      <c r="T281" s="15" t="s">
        <v>6556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10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412</v>
      </c>
      <c r="C282" s="104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46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46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14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7304</v>
      </c>
      <c r="C285" s="1042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412</v>
      </c>
      <c r="C286" s="104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46" t="s">
        <v>1</v>
      </c>
      <c r="D287" s="25" t="s">
        <v>6556</v>
      </c>
      <c r="E287" s="26">
        <v>4</v>
      </c>
      <c r="F287" s="26"/>
      <c r="G287" s="111" t="s">
        <v>802</v>
      </c>
      <c r="H287" s="25" t="s">
        <v>6556</v>
      </c>
      <c r="I287" s="27">
        <v>4</v>
      </c>
      <c r="J287" s="28"/>
      <c r="K287" s="110" t="s">
        <v>802</v>
      </c>
      <c r="L287" s="28" t="s">
        <v>6556</v>
      </c>
      <c r="M287" s="28">
        <v>4</v>
      </c>
      <c r="N287" s="28"/>
      <c r="O287" s="110" t="s">
        <v>802</v>
      </c>
      <c r="P287" s="25" t="s">
        <v>6556</v>
      </c>
      <c r="Q287" s="27">
        <v>4</v>
      </c>
      <c r="R287" s="28"/>
      <c r="S287" s="110" t="s">
        <v>802</v>
      </c>
      <c r="T287" s="25" t="s">
        <v>6556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12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47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7305</v>
      </c>
      <c r="C289" s="1042" t="s">
        <v>0</v>
      </c>
      <c r="D289" s="15" t="s">
        <v>6556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6556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6556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10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412</v>
      </c>
      <c r="C290" s="104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46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46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7306</v>
      </c>
      <c r="C293" s="1042" t="s">
        <v>0</v>
      </c>
      <c r="D293" s="15"/>
      <c r="E293" s="16"/>
      <c r="F293" s="16"/>
      <c r="G293" s="115"/>
      <c r="H293" s="15" t="s">
        <v>6556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6556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6556</v>
      </c>
      <c r="Y293" s="18">
        <v>4</v>
      </c>
      <c r="Z293" s="18"/>
      <c r="AA293" s="114" t="s">
        <v>799</v>
      </c>
      <c r="AB293" s="15"/>
      <c r="AC293" s="17"/>
      <c r="AD293" s="18"/>
      <c r="AE293" s="310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412</v>
      </c>
      <c r="C294" s="104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46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46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7307</v>
      </c>
      <c r="C297" s="1042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10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412</v>
      </c>
      <c r="C298" s="104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46" t="s">
        <v>1</v>
      </c>
      <c r="D299" s="25" t="s">
        <v>6578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6578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6578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12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46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12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7308</v>
      </c>
      <c r="C301" s="1042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412</v>
      </c>
      <c r="C302" s="104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46" t="s">
        <v>1</v>
      </c>
      <c r="D303" s="25"/>
      <c r="E303" s="26"/>
      <c r="F303" s="26"/>
      <c r="G303" s="111"/>
      <c r="H303" s="25" t="s">
        <v>6578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6578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6578</v>
      </c>
      <c r="Y303" s="28">
        <v>4</v>
      </c>
      <c r="Z303" s="28"/>
      <c r="AA303" s="110" t="s">
        <v>796</v>
      </c>
      <c r="AB303" s="25"/>
      <c r="AC303" s="27"/>
      <c r="AD303" s="28"/>
      <c r="AE303" s="312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46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6546</v>
      </c>
      <c r="C305" s="1042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412</v>
      </c>
      <c r="C306" s="104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46" t="s">
        <v>1</v>
      </c>
      <c r="D307" s="25" t="s">
        <v>7006</v>
      </c>
      <c r="E307" s="26">
        <v>4</v>
      </c>
      <c r="F307" s="26"/>
      <c r="G307" s="111" t="s">
        <v>808</v>
      </c>
      <c r="H307" s="25" t="s">
        <v>7006</v>
      </c>
      <c r="I307" s="27">
        <v>4</v>
      </c>
      <c r="J307" s="28"/>
      <c r="K307" s="110" t="s">
        <v>808</v>
      </c>
      <c r="L307" s="25" t="s">
        <v>7006</v>
      </c>
      <c r="M307" s="28">
        <v>4</v>
      </c>
      <c r="N307" s="28"/>
      <c r="O307" s="110" t="s">
        <v>808</v>
      </c>
      <c r="P307" s="25" t="s">
        <v>7006</v>
      </c>
      <c r="Q307" s="27">
        <v>4</v>
      </c>
      <c r="R307" s="28"/>
      <c r="S307" s="110" t="s">
        <v>808</v>
      </c>
      <c r="T307" s="25" t="s">
        <v>7006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12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46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6533</v>
      </c>
      <c r="C309" s="1042" t="s">
        <v>0</v>
      </c>
      <c r="D309" s="15" t="s">
        <v>6548</v>
      </c>
      <c r="E309" s="16">
        <v>4</v>
      </c>
      <c r="F309" s="16"/>
      <c r="G309" s="115" t="s">
        <v>4569</v>
      </c>
      <c r="H309" s="15"/>
      <c r="I309" s="17"/>
      <c r="J309" s="18"/>
      <c r="K309" s="114"/>
      <c r="L309" s="18" t="s">
        <v>6548</v>
      </c>
      <c r="M309" s="18">
        <v>4</v>
      </c>
      <c r="N309" s="18"/>
      <c r="O309" s="114" t="s">
        <v>4569</v>
      </c>
      <c r="P309" s="15"/>
      <c r="Q309" s="17"/>
      <c r="R309" s="18"/>
      <c r="S309" s="114"/>
      <c r="T309" s="15" t="s">
        <v>6548</v>
      </c>
      <c r="U309" s="18">
        <v>4</v>
      </c>
      <c r="V309" s="18"/>
      <c r="W309" s="114" t="s">
        <v>4569</v>
      </c>
      <c r="X309" s="15"/>
      <c r="Y309" s="18"/>
      <c r="Z309" s="18"/>
      <c r="AA309" s="114"/>
      <c r="AB309" s="15"/>
      <c r="AC309" s="17"/>
      <c r="AD309" s="18"/>
      <c r="AE309" s="310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412</v>
      </c>
      <c r="C310" s="104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46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46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7309</v>
      </c>
      <c r="C313" s="1042" t="s">
        <v>0</v>
      </c>
      <c r="D313" s="15" t="s">
        <v>7238</v>
      </c>
      <c r="E313" s="16">
        <v>4</v>
      </c>
      <c r="F313" s="16"/>
      <c r="G313" s="115" t="s">
        <v>813</v>
      </c>
      <c r="H313" s="15" t="s">
        <v>7238</v>
      </c>
      <c r="I313" s="17">
        <v>4</v>
      </c>
      <c r="J313" s="18"/>
      <c r="K313" s="114" t="s">
        <v>813</v>
      </c>
      <c r="L313" s="18" t="s">
        <v>7238</v>
      </c>
      <c r="M313" s="18">
        <v>4</v>
      </c>
      <c r="N313" s="18"/>
      <c r="O313" s="114" t="s">
        <v>813</v>
      </c>
      <c r="P313" s="15" t="s">
        <v>6559</v>
      </c>
      <c r="Q313" s="17">
        <v>4</v>
      </c>
      <c r="R313" s="18"/>
      <c r="S313" s="114" t="s">
        <v>813</v>
      </c>
      <c r="T313" s="15" t="s">
        <v>6559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10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412</v>
      </c>
      <c r="C314" s="104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46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46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7310</v>
      </c>
      <c r="C317" s="1042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412</v>
      </c>
      <c r="C318" s="104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46" t="s">
        <v>1</v>
      </c>
      <c r="D319" s="25" t="s">
        <v>7238</v>
      </c>
      <c r="E319" s="26">
        <v>4</v>
      </c>
      <c r="F319" s="26"/>
      <c r="G319" s="111" t="s">
        <v>813</v>
      </c>
      <c r="H319" s="25" t="s">
        <v>7238</v>
      </c>
      <c r="I319" s="27">
        <v>4</v>
      </c>
      <c r="J319" s="28"/>
      <c r="K319" s="110" t="s">
        <v>813</v>
      </c>
      <c r="L319" s="25" t="s">
        <v>7238</v>
      </c>
      <c r="M319" s="28">
        <v>4</v>
      </c>
      <c r="N319" s="28"/>
      <c r="O319" s="110" t="s">
        <v>813</v>
      </c>
      <c r="P319" s="25" t="s">
        <v>6559</v>
      </c>
      <c r="Q319" s="27">
        <v>4</v>
      </c>
      <c r="R319" s="28"/>
      <c r="S319" s="110" t="s">
        <v>813</v>
      </c>
      <c r="T319" s="25" t="s">
        <v>6559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12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47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7311</v>
      </c>
      <c r="C321" s="1042" t="s">
        <v>0</v>
      </c>
      <c r="D321" s="15" t="s">
        <v>6559</v>
      </c>
      <c r="E321" s="16">
        <v>4</v>
      </c>
      <c r="F321" s="16"/>
      <c r="G321" s="115" t="s">
        <v>815</v>
      </c>
      <c r="H321" s="15" t="s">
        <v>6559</v>
      </c>
      <c r="I321" s="17">
        <v>4</v>
      </c>
      <c r="J321" s="18"/>
      <c r="K321" s="114" t="s">
        <v>815</v>
      </c>
      <c r="L321" s="15" t="s">
        <v>6559</v>
      </c>
      <c r="M321" s="18">
        <v>4</v>
      </c>
      <c r="N321" s="18"/>
      <c r="O321" s="114" t="s">
        <v>815</v>
      </c>
      <c r="P321" s="34" t="s">
        <v>6559</v>
      </c>
      <c r="Q321" s="35">
        <v>4</v>
      </c>
      <c r="R321" s="36"/>
      <c r="S321" s="114" t="s">
        <v>815</v>
      </c>
      <c r="T321" s="15" t="s">
        <v>6559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10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412</v>
      </c>
      <c r="C322" s="104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46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47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13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7312</v>
      </c>
      <c r="C325" s="1042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412</v>
      </c>
      <c r="C326" s="104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46" t="s">
        <v>1</v>
      </c>
      <c r="D327" s="25" t="s">
        <v>6559</v>
      </c>
      <c r="E327" s="26">
        <v>4</v>
      </c>
      <c r="F327" s="26"/>
      <c r="G327" s="111" t="s">
        <v>815</v>
      </c>
      <c r="H327" s="25" t="s">
        <v>6559</v>
      </c>
      <c r="I327" s="27">
        <v>4</v>
      </c>
      <c r="J327" s="28"/>
      <c r="K327" s="110" t="s">
        <v>815</v>
      </c>
      <c r="L327" s="25" t="s">
        <v>6559</v>
      </c>
      <c r="M327" s="28">
        <v>4</v>
      </c>
      <c r="N327" s="28"/>
      <c r="O327" s="110" t="s">
        <v>815</v>
      </c>
      <c r="P327" s="25" t="s">
        <v>6559</v>
      </c>
      <c r="Q327" s="27">
        <v>4</v>
      </c>
      <c r="R327" s="28"/>
      <c r="S327" s="110" t="s">
        <v>815</v>
      </c>
      <c r="T327" s="25" t="s">
        <v>6559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12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46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7313</v>
      </c>
      <c r="C329" s="1042" t="s">
        <v>0</v>
      </c>
      <c r="D329" s="15" t="s">
        <v>6548</v>
      </c>
      <c r="E329" s="16">
        <v>4</v>
      </c>
      <c r="F329" s="16"/>
      <c r="G329" s="115" t="s">
        <v>818</v>
      </c>
      <c r="H329" s="15" t="s">
        <v>6548</v>
      </c>
      <c r="I329" s="17">
        <v>4</v>
      </c>
      <c r="J329" s="18"/>
      <c r="K329" s="114" t="s">
        <v>818</v>
      </c>
      <c r="L329" s="15" t="s">
        <v>6548</v>
      </c>
      <c r="M329" s="18">
        <v>4</v>
      </c>
      <c r="N329" s="18"/>
      <c r="O329" s="114" t="s">
        <v>818</v>
      </c>
      <c r="P329" s="34" t="s">
        <v>6548</v>
      </c>
      <c r="Q329" s="35">
        <v>4</v>
      </c>
      <c r="R329" s="36"/>
      <c r="S329" s="114" t="s">
        <v>818</v>
      </c>
      <c r="T329" s="15" t="s">
        <v>6548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10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412</v>
      </c>
      <c r="C330" s="104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46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46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7314</v>
      </c>
      <c r="C333" s="104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412</v>
      </c>
      <c r="C334" s="104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46" t="s">
        <v>1</v>
      </c>
      <c r="D335" s="25" t="s">
        <v>6548</v>
      </c>
      <c r="E335" s="26">
        <v>4</v>
      </c>
      <c r="F335" s="26"/>
      <c r="G335" s="111" t="s">
        <v>818</v>
      </c>
      <c r="H335" s="25" t="s">
        <v>6548</v>
      </c>
      <c r="I335" s="27">
        <v>4</v>
      </c>
      <c r="J335" s="28"/>
      <c r="K335" s="110" t="s">
        <v>818</v>
      </c>
      <c r="L335" s="25" t="s">
        <v>6548</v>
      </c>
      <c r="M335" s="28">
        <v>4</v>
      </c>
      <c r="N335" s="28"/>
      <c r="O335" s="110" t="s">
        <v>818</v>
      </c>
      <c r="P335" s="30" t="s">
        <v>6548</v>
      </c>
      <c r="Q335" s="31">
        <v>4</v>
      </c>
      <c r="R335" s="28"/>
      <c r="S335" s="110" t="s">
        <v>818</v>
      </c>
      <c r="T335" s="25" t="s">
        <v>6548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12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46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6527</v>
      </c>
      <c r="C337" s="1042" t="s">
        <v>0</v>
      </c>
      <c r="D337" s="15" t="s">
        <v>7006</v>
      </c>
      <c r="E337" s="16">
        <v>4</v>
      </c>
      <c r="F337" s="16"/>
      <c r="G337" s="115" t="s">
        <v>810</v>
      </c>
      <c r="H337" s="15" t="s">
        <v>7006</v>
      </c>
      <c r="I337" s="17">
        <v>4</v>
      </c>
      <c r="J337" s="18"/>
      <c r="K337" s="114" t="s">
        <v>810</v>
      </c>
      <c r="L337" s="15" t="s">
        <v>7006</v>
      </c>
      <c r="M337" s="18">
        <v>4</v>
      </c>
      <c r="N337" s="18"/>
      <c r="O337" s="114" t="s">
        <v>810</v>
      </c>
      <c r="P337" s="34" t="s">
        <v>7006</v>
      </c>
      <c r="Q337" s="35">
        <v>4</v>
      </c>
      <c r="R337" s="36"/>
      <c r="S337" s="114" t="s">
        <v>810</v>
      </c>
      <c r="T337" s="15" t="s">
        <v>7006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10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412</v>
      </c>
      <c r="C338" s="104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46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46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7315</v>
      </c>
      <c r="C341" s="1042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412</v>
      </c>
      <c r="C342" s="104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46" t="s">
        <v>1</v>
      </c>
      <c r="D343" s="25" t="s">
        <v>7006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7006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7006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12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46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7316</v>
      </c>
      <c r="C345" s="1042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412</v>
      </c>
      <c r="C346" s="104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46" t="s">
        <v>1</v>
      </c>
      <c r="D347" s="25" t="s">
        <v>7006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7006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7006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12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46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7317</v>
      </c>
      <c r="C349" s="1042" t="s">
        <v>0</v>
      </c>
      <c r="D349" s="15" t="s">
        <v>7006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7006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7006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10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412</v>
      </c>
      <c r="C350" s="104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46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46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7318</v>
      </c>
      <c r="C353" s="1042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10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412</v>
      </c>
      <c r="C354" s="1043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46" t="s">
        <v>1</v>
      </c>
      <c r="D355" s="25" t="s">
        <v>7006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7006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7006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12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46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7075</v>
      </c>
      <c r="C357" s="1042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10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412</v>
      </c>
      <c r="C358" s="104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46" t="s">
        <v>1</v>
      </c>
      <c r="D359" s="25" t="s">
        <v>7000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7000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7000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12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47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14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7076</v>
      </c>
      <c r="C361" s="1042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412</v>
      </c>
      <c r="C362" s="104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46" t="s">
        <v>1</v>
      </c>
      <c r="D363" s="25" t="s">
        <v>6559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6559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6559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12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47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5467</v>
      </c>
      <c r="C365" s="1042" t="s">
        <v>0</v>
      </c>
      <c r="D365" s="15" t="s">
        <v>7002</v>
      </c>
      <c r="E365" s="16"/>
      <c r="F365" s="16"/>
      <c r="G365" s="115"/>
      <c r="H365" s="15" t="s">
        <v>7002</v>
      </c>
      <c r="I365" s="17"/>
      <c r="J365" s="18"/>
      <c r="K365" s="114"/>
      <c r="L365" s="15" t="s">
        <v>7002</v>
      </c>
      <c r="M365" s="18"/>
      <c r="N365" s="18"/>
      <c r="O365" s="114"/>
      <c r="P365" s="34" t="s">
        <v>7002</v>
      </c>
      <c r="Q365" s="35"/>
      <c r="R365" s="36"/>
      <c r="S365" s="114"/>
      <c r="T365" s="15" t="s">
        <v>7000</v>
      </c>
      <c r="U365" s="18">
        <v>4</v>
      </c>
      <c r="V365" s="18" t="s">
        <v>238</v>
      </c>
      <c r="W365" s="114" t="s">
        <v>583</v>
      </c>
      <c r="X365" s="18" t="s">
        <v>7000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10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43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46" t="s">
        <v>1</v>
      </c>
      <c r="D367" s="25" t="s">
        <v>7000</v>
      </c>
      <c r="E367" s="26">
        <v>4</v>
      </c>
      <c r="F367" s="26" t="s">
        <v>238</v>
      </c>
      <c r="G367" s="111" t="s">
        <v>583</v>
      </c>
      <c r="H367" s="25" t="s">
        <v>7002</v>
      </c>
      <c r="I367" s="27"/>
      <c r="J367" s="28"/>
      <c r="K367" s="110"/>
      <c r="L367" s="25" t="s">
        <v>7002</v>
      </c>
      <c r="M367" s="28"/>
      <c r="N367" s="28"/>
      <c r="O367" s="110"/>
      <c r="P367" s="25" t="s">
        <v>7000</v>
      </c>
      <c r="Q367" s="27">
        <v>4</v>
      </c>
      <c r="R367" s="28" t="s">
        <v>238</v>
      </c>
      <c r="S367" s="110" t="s">
        <v>583</v>
      </c>
      <c r="T367" s="25" t="s">
        <v>7000</v>
      </c>
      <c r="U367" s="28">
        <v>4</v>
      </c>
      <c r="V367" s="28" t="s">
        <v>238</v>
      </c>
      <c r="W367" s="110" t="s">
        <v>583</v>
      </c>
      <c r="X367" s="25" t="s">
        <v>7000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12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46"/>
      <c r="D368" s="40" t="s">
        <v>7324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6573</v>
      </c>
      <c r="C369" s="1042" t="s">
        <v>0</v>
      </c>
      <c r="D369" s="15" t="s">
        <v>7002</v>
      </c>
      <c r="E369" s="16"/>
      <c r="F369" s="16"/>
      <c r="G369" s="115"/>
      <c r="H369" s="15" t="s">
        <v>7002</v>
      </c>
      <c r="I369" s="17"/>
      <c r="J369" s="18"/>
      <c r="K369" s="114"/>
      <c r="L369" s="15" t="s">
        <v>7002</v>
      </c>
      <c r="M369" s="18"/>
      <c r="N369" s="18"/>
      <c r="O369" s="114"/>
      <c r="P369" s="34" t="s">
        <v>7002</v>
      </c>
      <c r="Q369" s="35"/>
      <c r="R369" s="36"/>
      <c r="S369" s="114"/>
      <c r="T369" s="15" t="s">
        <v>4583</v>
      </c>
      <c r="U369" s="18">
        <v>4</v>
      </c>
      <c r="V369" s="509" t="s">
        <v>443</v>
      </c>
      <c r="W369" s="114" t="s">
        <v>712</v>
      </c>
      <c r="X369" s="18" t="s">
        <v>6530</v>
      </c>
      <c r="Y369" s="18">
        <v>4</v>
      </c>
      <c r="Z369" s="509" t="s">
        <v>501</v>
      </c>
      <c r="AA369" s="114" t="s">
        <v>161</v>
      </c>
      <c r="AB369" s="15"/>
      <c r="AC369" s="17"/>
      <c r="AD369" s="18"/>
      <c r="AE369" s="310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43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46" t="s">
        <v>1</v>
      </c>
      <c r="D371" s="25" t="s">
        <v>4580</v>
      </c>
      <c r="E371" s="26">
        <v>3</v>
      </c>
      <c r="F371" s="537" t="s">
        <v>402</v>
      </c>
      <c r="G371" s="111" t="s">
        <v>685</v>
      </c>
      <c r="H371" s="25" t="s">
        <v>7002</v>
      </c>
      <c r="I371" s="27"/>
      <c r="J371" s="28"/>
      <c r="K371" s="110"/>
      <c r="L371" s="25" t="s">
        <v>7002</v>
      </c>
      <c r="M371" s="28"/>
      <c r="N371" s="28"/>
      <c r="O371" s="110"/>
      <c r="P371" s="25" t="s">
        <v>4580</v>
      </c>
      <c r="Q371" s="27">
        <v>3</v>
      </c>
      <c r="R371" s="508" t="s">
        <v>400</v>
      </c>
      <c r="S371" s="110" t="s">
        <v>685</v>
      </c>
      <c r="T371" s="25" t="s">
        <v>6529</v>
      </c>
      <c r="U371" s="28">
        <v>3</v>
      </c>
      <c r="V371" s="508" t="s">
        <v>405</v>
      </c>
      <c r="W371" s="110" t="s">
        <v>603</v>
      </c>
      <c r="X371" s="25" t="s">
        <v>6530</v>
      </c>
      <c r="Y371" s="28">
        <v>4</v>
      </c>
      <c r="Z371" s="508" t="s">
        <v>501</v>
      </c>
      <c r="AA371" s="110" t="s">
        <v>161</v>
      </c>
      <c r="AB371" s="25"/>
      <c r="AC371" s="27"/>
      <c r="AD371" s="28"/>
      <c r="AE371" s="312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46"/>
      <c r="D372" s="40" t="s">
        <v>7324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6574</v>
      </c>
      <c r="C373" s="1042" t="s">
        <v>0</v>
      </c>
      <c r="D373" s="15" t="s">
        <v>7002</v>
      </c>
      <c r="E373" s="16"/>
      <c r="F373" s="16"/>
      <c r="G373" s="115"/>
      <c r="H373" s="15" t="s">
        <v>7002</v>
      </c>
      <c r="I373" s="17"/>
      <c r="J373" s="18"/>
      <c r="K373" s="114"/>
      <c r="L373" s="18" t="s">
        <v>7002</v>
      </c>
      <c r="M373" s="18"/>
      <c r="N373" s="18"/>
      <c r="O373" s="114"/>
      <c r="P373" s="15" t="s">
        <v>7002</v>
      </c>
      <c r="Q373" s="17"/>
      <c r="R373" s="18"/>
      <c r="S373" s="114"/>
      <c r="T373" s="15" t="s">
        <v>4583</v>
      </c>
      <c r="U373" s="18">
        <v>4</v>
      </c>
      <c r="V373" s="509" t="s">
        <v>443</v>
      </c>
      <c r="W373" s="114" t="s">
        <v>712</v>
      </c>
      <c r="X373" s="15" t="s">
        <v>7223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10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4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46" t="s">
        <v>1</v>
      </c>
      <c r="D375" s="25" t="s">
        <v>7223</v>
      </c>
      <c r="E375" s="26">
        <v>4</v>
      </c>
      <c r="F375" s="26" t="s">
        <v>234</v>
      </c>
      <c r="G375" s="111" t="s">
        <v>164</v>
      </c>
      <c r="H375" s="25" t="s">
        <v>7002</v>
      </c>
      <c r="I375" s="27"/>
      <c r="J375" s="28"/>
      <c r="K375" s="110"/>
      <c r="L375" s="25" t="s">
        <v>7002</v>
      </c>
      <c r="M375" s="28"/>
      <c r="N375" s="28"/>
      <c r="O375" s="110"/>
      <c r="P375" s="30" t="s">
        <v>7223</v>
      </c>
      <c r="Q375" s="31">
        <v>4</v>
      </c>
      <c r="R375" s="28" t="s">
        <v>234</v>
      </c>
      <c r="S375" s="110" t="s">
        <v>164</v>
      </c>
      <c r="T375" s="25" t="s">
        <v>6529</v>
      </c>
      <c r="U375" s="28">
        <v>3</v>
      </c>
      <c r="V375" s="508" t="s">
        <v>405</v>
      </c>
      <c r="W375" s="110" t="s">
        <v>603</v>
      </c>
      <c r="X375" s="25" t="s">
        <v>7223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12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46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7004</v>
      </c>
      <c r="C377" s="1042" t="s">
        <v>0</v>
      </c>
      <c r="D377" s="15" t="s">
        <v>6529</v>
      </c>
      <c r="E377" s="16">
        <v>4</v>
      </c>
      <c r="F377" s="538">
        <v>113</v>
      </c>
      <c r="G377" s="115" t="s">
        <v>181</v>
      </c>
      <c r="H377" s="15" t="s">
        <v>4580</v>
      </c>
      <c r="I377" s="17">
        <v>3</v>
      </c>
      <c r="J377" s="509" t="s">
        <v>400</v>
      </c>
      <c r="K377" s="114" t="s">
        <v>685</v>
      </c>
      <c r="L377" s="15" t="s">
        <v>6529</v>
      </c>
      <c r="M377" s="18">
        <v>4</v>
      </c>
      <c r="N377" s="509">
        <v>113</v>
      </c>
      <c r="O377" s="114" t="s">
        <v>181</v>
      </c>
      <c r="P377" s="34" t="s">
        <v>6529</v>
      </c>
      <c r="Q377" s="35">
        <v>4</v>
      </c>
      <c r="R377" s="507">
        <v>113</v>
      </c>
      <c r="S377" s="114" t="s">
        <v>181</v>
      </c>
      <c r="T377" s="15" t="s">
        <v>6529</v>
      </c>
      <c r="U377" s="18">
        <v>4</v>
      </c>
      <c r="V377" s="509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10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43"/>
      <c r="D378" s="20" t="s">
        <v>7324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46" t="s">
        <v>1</v>
      </c>
      <c r="D379" s="25" t="s">
        <v>6547</v>
      </c>
      <c r="E379" s="26">
        <v>4</v>
      </c>
      <c r="F379" s="537">
        <v>112</v>
      </c>
      <c r="G379" s="111" t="s">
        <v>177</v>
      </c>
      <c r="H379" s="25" t="s">
        <v>6547</v>
      </c>
      <c r="I379" s="27">
        <v>4</v>
      </c>
      <c r="J379" s="508">
        <v>112</v>
      </c>
      <c r="K379" s="110" t="s">
        <v>177</v>
      </c>
      <c r="L379" s="25" t="s">
        <v>4580</v>
      </c>
      <c r="M379" s="28">
        <v>3</v>
      </c>
      <c r="N379" s="508" t="s">
        <v>400</v>
      </c>
      <c r="O379" s="110" t="s">
        <v>685</v>
      </c>
      <c r="P379" s="25" t="s">
        <v>6547</v>
      </c>
      <c r="Q379" s="27">
        <v>4</v>
      </c>
      <c r="R379" s="508">
        <v>112</v>
      </c>
      <c r="S379" s="110" t="s">
        <v>177</v>
      </c>
      <c r="T379" s="25" t="s">
        <v>6547</v>
      </c>
      <c r="U379" s="28">
        <v>4</v>
      </c>
      <c r="V379" s="508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12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46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5643</v>
      </c>
      <c r="C381" s="1042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412</v>
      </c>
      <c r="C382" s="104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46" t="s">
        <v>1</v>
      </c>
      <c r="D383" s="25" t="s">
        <v>7293</v>
      </c>
      <c r="E383" s="26">
        <v>4</v>
      </c>
      <c r="F383" s="26" t="s">
        <v>7294</v>
      </c>
      <c r="G383" s="111" t="s">
        <v>157</v>
      </c>
      <c r="H383" s="25" t="s">
        <v>7293</v>
      </c>
      <c r="I383" s="27">
        <v>4</v>
      </c>
      <c r="J383" s="28" t="s">
        <v>7294</v>
      </c>
      <c r="K383" s="110" t="s">
        <v>157</v>
      </c>
      <c r="L383" s="25" t="s">
        <v>7293</v>
      </c>
      <c r="M383" s="28">
        <v>4</v>
      </c>
      <c r="N383" s="28" t="s">
        <v>7294</v>
      </c>
      <c r="O383" s="110" t="s">
        <v>157</v>
      </c>
      <c r="P383" s="25" t="s">
        <v>7293</v>
      </c>
      <c r="Q383" s="27">
        <v>4</v>
      </c>
      <c r="R383" s="28" t="s">
        <v>7294</v>
      </c>
      <c r="S383" s="110" t="s">
        <v>157</v>
      </c>
      <c r="T383" s="25" t="s">
        <v>7293</v>
      </c>
      <c r="U383" s="28">
        <v>4</v>
      </c>
      <c r="V383" s="28" t="s">
        <v>7294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12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46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6532</v>
      </c>
      <c r="C385" s="1042" t="s">
        <v>0</v>
      </c>
      <c r="D385" s="15" t="s">
        <v>7295</v>
      </c>
      <c r="E385" s="16">
        <v>4</v>
      </c>
      <c r="F385" s="16" t="s">
        <v>7294</v>
      </c>
      <c r="G385" s="115" t="s">
        <v>157</v>
      </c>
      <c r="H385" s="15" t="s">
        <v>7295</v>
      </c>
      <c r="I385" s="17">
        <v>4</v>
      </c>
      <c r="J385" s="18" t="s">
        <v>7294</v>
      </c>
      <c r="K385" s="114" t="s">
        <v>157</v>
      </c>
      <c r="L385" s="15" t="s">
        <v>7295</v>
      </c>
      <c r="M385" s="18">
        <v>4</v>
      </c>
      <c r="N385" s="18" t="s">
        <v>7294</v>
      </c>
      <c r="O385" s="114" t="s">
        <v>157</v>
      </c>
      <c r="P385" s="34" t="s">
        <v>7295</v>
      </c>
      <c r="Q385" s="35">
        <v>4</v>
      </c>
      <c r="R385" s="36" t="s">
        <v>7294</v>
      </c>
      <c r="S385" s="114" t="s">
        <v>157</v>
      </c>
      <c r="T385" s="15" t="s">
        <v>7295</v>
      </c>
      <c r="U385" s="18">
        <v>4</v>
      </c>
      <c r="V385" s="18" t="s">
        <v>7294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10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412</v>
      </c>
      <c r="C386" s="104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46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46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7114</v>
      </c>
      <c r="C389" s="1042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10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412</v>
      </c>
      <c r="C390" s="104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46" t="s">
        <v>1</v>
      </c>
      <c r="D391" s="25" t="s">
        <v>7223</v>
      </c>
      <c r="E391" s="26">
        <v>4</v>
      </c>
      <c r="F391" s="26" t="s">
        <v>7296</v>
      </c>
      <c r="G391" s="111" t="s">
        <v>186</v>
      </c>
      <c r="H391" s="25" t="s">
        <v>7223</v>
      </c>
      <c r="I391" s="27">
        <v>4</v>
      </c>
      <c r="J391" s="28" t="s">
        <v>7296</v>
      </c>
      <c r="K391" s="110" t="s">
        <v>186</v>
      </c>
      <c r="L391" s="25" t="s">
        <v>7223</v>
      </c>
      <c r="M391" s="28">
        <v>4</v>
      </c>
      <c r="N391" s="28" t="s">
        <v>7296</v>
      </c>
      <c r="O391" s="110" t="s">
        <v>186</v>
      </c>
      <c r="P391" s="30" t="s">
        <v>7223</v>
      </c>
      <c r="Q391" s="31">
        <v>4</v>
      </c>
      <c r="R391" s="28" t="s">
        <v>7296</v>
      </c>
      <c r="S391" s="110" t="s">
        <v>186</v>
      </c>
      <c r="T391" s="25" t="s">
        <v>7223</v>
      </c>
      <c r="U391" s="28">
        <v>4</v>
      </c>
      <c r="V391" s="28" t="s">
        <v>7296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12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46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7115</v>
      </c>
      <c r="C393" s="1042" t="s">
        <v>0</v>
      </c>
      <c r="D393" s="15" t="s">
        <v>7223</v>
      </c>
      <c r="E393" s="16">
        <v>4</v>
      </c>
      <c r="F393" s="16" t="s">
        <v>7296</v>
      </c>
      <c r="G393" s="115" t="s">
        <v>184</v>
      </c>
      <c r="H393" s="15" t="s">
        <v>7223</v>
      </c>
      <c r="I393" s="17">
        <v>4</v>
      </c>
      <c r="J393" s="18" t="s">
        <v>7296</v>
      </c>
      <c r="K393" s="114" t="s">
        <v>184</v>
      </c>
      <c r="L393" s="15" t="s">
        <v>7223</v>
      </c>
      <c r="M393" s="18">
        <v>4</v>
      </c>
      <c r="N393" s="18" t="s">
        <v>7296</v>
      </c>
      <c r="O393" s="114" t="s">
        <v>184</v>
      </c>
      <c r="P393" s="34" t="s">
        <v>7223</v>
      </c>
      <c r="Q393" s="35">
        <v>4</v>
      </c>
      <c r="R393" s="36" t="s">
        <v>7296</v>
      </c>
      <c r="S393" s="114" t="s">
        <v>184</v>
      </c>
      <c r="T393" s="15" t="s">
        <v>7223</v>
      </c>
      <c r="U393" s="18">
        <v>4</v>
      </c>
      <c r="V393" s="18" t="s">
        <v>7296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10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412</v>
      </c>
      <c r="C394" s="104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46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46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7116</v>
      </c>
      <c r="C397" s="1042" t="s">
        <v>0</v>
      </c>
      <c r="D397" s="15" t="s">
        <v>7226</v>
      </c>
      <c r="E397" s="16">
        <v>4</v>
      </c>
      <c r="F397" s="16" t="s">
        <v>7297</v>
      </c>
      <c r="G397" s="115" t="s">
        <v>186</v>
      </c>
      <c r="H397" s="15"/>
      <c r="I397" s="17"/>
      <c r="J397" s="18"/>
      <c r="K397" s="114"/>
      <c r="L397" s="15" t="s">
        <v>7226</v>
      </c>
      <c r="M397" s="18">
        <v>4</v>
      </c>
      <c r="N397" s="18" t="s">
        <v>7297</v>
      </c>
      <c r="O397" s="114" t="s">
        <v>186</v>
      </c>
      <c r="P397" s="34"/>
      <c r="Q397" s="35"/>
      <c r="R397" s="36"/>
      <c r="S397" s="114"/>
      <c r="T397" s="15" t="s">
        <v>7226</v>
      </c>
      <c r="U397" s="18">
        <v>4</v>
      </c>
      <c r="V397" s="18" t="s">
        <v>7297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10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412</v>
      </c>
      <c r="C398" s="104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46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46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7117</v>
      </c>
      <c r="C401" s="104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412</v>
      </c>
      <c r="C402" s="104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46" t="s">
        <v>1</v>
      </c>
      <c r="D403" s="25" t="s">
        <v>7226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7226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7226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12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46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6542</v>
      </c>
      <c r="C405" s="1042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412</v>
      </c>
      <c r="C406" s="104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46" t="s">
        <v>1</v>
      </c>
      <c r="D407" s="25"/>
      <c r="E407" s="26"/>
      <c r="F407" s="26"/>
      <c r="G407" s="111"/>
      <c r="H407" s="25" t="s">
        <v>7226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7226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7226</v>
      </c>
      <c r="Y407" s="28">
        <v>4</v>
      </c>
      <c r="Z407" s="28"/>
      <c r="AA407" s="110" t="s">
        <v>184</v>
      </c>
      <c r="AB407" s="25" t="s">
        <v>7226</v>
      </c>
      <c r="AC407" s="27">
        <v>4</v>
      </c>
      <c r="AD407" s="28"/>
      <c r="AE407" s="312" t="s">
        <v>184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46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6575</v>
      </c>
      <c r="C409" s="1042" t="s">
        <v>0</v>
      </c>
      <c r="D409" s="15"/>
      <c r="E409" s="16"/>
      <c r="F409" s="16"/>
      <c r="G409" s="115"/>
      <c r="H409" s="15" t="s">
        <v>7226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7226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7226</v>
      </c>
      <c r="Y409" s="18">
        <v>4</v>
      </c>
      <c r="Z409" s="18"/>
      <c r="AA409" s="114" t="s">
        <v>186</v>
      </c>
      <c r="AB409" s="15" t="s">
        <v>7226</v>
      </c>
      <c r="AC409" s="17">
        <v>4</v>
      </c>
      <c r="AD409" s="18"/>
      <c r="AE409" s="310" t="s">
        <v>186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412</v>
      </c>
      <c r="C410" s="104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46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47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7319</v>
      </c>
      <c r="C413" s="1042" t="s">
        <v>0</v>
      </c>
      <c r="D413" s="15"/>
      <c r="E413" s="16"/>
      <c r="F413" s="16"/>
      <c r="G413" s="115"/>
      <c r="H413" s="15" t="s">
        <v>6557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6557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412</v>
      </c>
      <c r="C414" s="104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46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46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7298</v>
      </c>
      <c r="C417" s="1042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10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412</v>
      </c>
      <c r="C418" s="104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46" t="s">
        <v>1</v>
      </c>
      <c r="D419" s="25" t="s">
        <v>6557</v>
      </c>
      <c r="E419" s="26">
        <v>4</v>
      </c>
      <c r="F419" s="26"/>
      <c r="G419" s="111" t="s">
        <v>170</v>
      </c>
      <c r="H419" s="25" t="s">
        <v>6557</v>
      </c>
      <c r="I419" s="27">
        <v>4</v>
      </c>
      <c r="J419" s="28"/>
      <c r="K419" s="110" t="s">
        <v>170</v>
      </c>
      <c r="L419" s="28" t="s">
        <v>6557</v>
      </c>
      <c r="M419" s="28">
        <v>4</v>
      </c>
      <c r="N419" s="28"/>
      <c r="O419" s="110" t="s">
        <v>170</v>
      </c>
      <c r="P419" s="25" t="s">
        <v>6557</v>
      </c>
      <c r="Q419" s="27">
        <v>4</v>
      </c>
      <c r="R419" s="28"/>
      <c r="S419" s="110" t="s">
        <v>170</v>
      </c>
      <c r="T419" s="25" t="s">
        <v>6557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12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47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14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7320</v>
      </c>
      <c r="C421" s="1042" t="s">
        <v>0</v>
      </c>
      <c r="D421" s="15" t="s">
        <v>6557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6557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6557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412</v>
      </c>
      <c r="C422" s="1043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46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46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7321</v>
      </c>
      <c r="C425" s="1042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10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412</v>
      </c>
      <c r="C426" s="1043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46" t="s">
        <v>1</v>
      </c>
      <c r="D427" s="25" t="s">
        <v>6557</v>
      </c>
      <c r="E427" s="26">
        <v>4</v>
      </c>
      <c r="F427" s="26"/>
      <c r="G427" s="111" t="s">
        <v>167</v>
      </c>
      <c r="H427" s="25" t="s">
        <v>6557</v>
      </c>
      <c r="I427" s="27">
        <v>4</v>
      </c>
      <c r="J427" s="28"/>
      <c r="K427" s="110" t="s">
        <v>167</v>
      </c>
      <c r="L427" s="25" t="s">
        <v>6557</v>
      </c>
      <c r="M427" s="28">
        <v>4</v>
      </c>
      <c r="N427" s="28"/>
      <c r="O427" s="110" t="s">
        <v>167</v>
      </c>
      <c r="P427" s="25" t="s">
        <v>6557</v>
      </c>
      <c r="Q427" s="27">
        <v>4</v>
      </c>
      <c r="R427" s="28"/>
      <c r="S427" s="110" t="s">
        <v>167</v>
      </c>
      <c r="T427" s="25" t="s">
        <v>6557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12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46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7079</v>
      </c>
      <c r="C429" s="1042" t="s">
        <v>0</v>
      </c>
      <c r="D429" s="15" t="s">
        <v>6537</v>
      </c>
      <c r="E429" s="16">
        <v>4</v>
      </c>
      <c r="F429" s="16"/>
      <c r="G429" s="115" t="s">
        <v>170</v>
      </c>
      <c r="H429" s="15" t="s">
        <v>6530</v>
      </c>
      <c r="I429" s="17">
        <v>4</v>
      </c>
      <c r="J429" s="18"/>
      <c r="K429" s="114" t="s">
        <v>167</v>
      </c>
      <c r="L429" s="18" t="s">
        <v>6537</v>
      </c>
      <c r="M429" s="18">
        <v>4</v>
      </c>
      <c r="N429" s="18"/>
      <c r="O429" s="114" t="s">
        <v>170</v>
      </c>
      <c r="P429" s="15" t="s">
        <v>6530</v>
      </c>
      <c r="Q429" s="17">
        <v>4</v>
      </c>
      <c r="R429" s="18"/>
      <c r="S429" s="114" t="s">
        <v>167</v>
      </c>
      <c r="T429" s="15" t="s">
        <v>6547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10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412</v>
      </c>
      <c r="C430" s="1043"/>
      <c r="D430" s="20"/>
      <c r="E430" s="21"/>
      <c r="F430" s="21"/>
      <c r="G430" s="113"/>
      <c r="H430" s="20"/>
      <c r="I430" s="22"/>
      <c r="J430" s="22"/>
      <c r="K430" s="112"/>
      <c r="L430" s="20" t="s">
        <v>6541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46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46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831</v>
      </c>
      <c r="C433" s="1042" t="s">
        <v>0</v>
      </c>
      <c r="D433" s="15" t="s">
        <v>7290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43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46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46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5468</v>
      </c>
      <c r="C437" s="1042" t="s">
        <v>0</v>
      </c>
      <c r="D437" s="15" t="s">
        <v>7002</v>
      </c>
      <c r="E437" s="16"/>
      <c r="F437" s="16"/>
      <c r="G437" s="115"/>
      <c r="H437" s="15" t="s">
        <v>7002</v>
      </c>
      <c r="I437" s="17"/>
      <c r="J437" s="18"/>
      <c r="K437" s="114"/>
      <c r="L437" s="15" t="s">
        <v>7002</v>
      </c>
      <c r="M437" s="18"/>
      <c r="N437" s="18"/>
      <c r="O437" s="114"/>
      <c r="P437" s="34" t="s">
        <v>7002</v>
      </c>
      <c r="Q437" s="35"/>
      <c r="R437" s="36"/>
      <c r="S437" s="114"/>
      <c r="T437" s="15" t="s">
        <v>6555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10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43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46" t="s">
        <v>1</v>
      </c>
      <c r="D439" s="25" t="s">
        <v>6549</v>
      </c>
      <c r="E439" s="26">
        <v>4</v>
      </c>
      <c r="F439" s="26" t="s">
        <v>525</v>
      </c>
      <c r="G439" s="111" t="s">
        <v>191</v>
      </c>
      <c r="H439" s="25" t="s">
        <v>7002</v>
      </c>
      <c r="I439" s="27"/>
      <c r="J439" s="28"/>
      <c r="K439" s="110"/>
      <c r="L439" s="25" t="s">
        <v>7002</v>
      </c>
      <c r="M439" s="28"/>
      <c r="N439" s="28"/>
      <c r="O439" s="110"/>
      <c r="P439" s="25"/>
      <c r="Q439" s="27"/>
      <c r="R439" s="28"/>
      <c r="S439" s="110"/>
      <c r="T439" s="25" t="s">
        <v>6549</v>
      </c>
      <c r="U439" s="28">
        <v>4</v>
      </c>
      <c r="V439" s="28" t="s">
        <v>525</v>
      </c>
      <c r="W439" s="110" t="s">
        <v>191</v>
      </c>
      <c r="X439" s="25" t="s">
        <v>6555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12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46"/>
      <c r="D440" s="40" t="s">
        <v>7244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5469</v>
      </c>
      <c r="C441" s="1042" t="s">
        <v>0</v>
      </c>
      <c r="D441" s="15" t="s">
        <v>7002</v>
      </c>
      <c r="E441" s="16"/>
      <c r="F441" s="16"/>
      <c r="G441" s="115"/>
      <c r="H441" s="15" t="s">
        <v>7002</v>
      </c>
      <c r="I441" s="17"/>
      <c r="J441" s="18"/>
      <c r="K441" s="114"/>
      <c r="L441" s="18" t="s">
        <v>7002</v>
      </c>
      <c r="M441" s="18"/>
      <c r="N441" s="18"/>
      <c r="O441" s="114"/>
      <c r="P441" s="15" t="s">
        <v>7002</v>
      </c>
      <c r="Q441" s="17"/>
      <c r="R441" s="18"/>
      <c r="S441" s="114"/>
      <c r="T441" s="15" t="s">
        <v>6551</v>
      </c>
      <c r="U441" s="18">
        <v>4</v>
      </c>
      <c r="V441" s="18" t="s">
        <v>525</v>
      </c>
      <c r="W441" s="114" t="s">
        <v>191</v>
      </c>
      <c r="X441" s="15" t="s">
        <v>6551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10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4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4572</v>
      </c>
      <c r="Y442" s="24"/>
      <c r="Z442" s="24"/>
      <c r="AA442" s="112"/>
      <c r="AB442" s="20"/>
      <c r="AC442" s="22"/>
      <c r="AD442" s="22"/>
      <c r="AE442" s="311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46" t="s">
        <v>1</v>
      </c>
      <c r="D443" s="25"/>
      <c r="E443" s="26"/>
      <c r="F443" s="26"/>
      <c r="G443" s="111"/>
      <c r="H443" s="25" t="s">
        <v>7002</v>
      </c>
      <c r="I443" s="27"/>
      <c r="J443" s="28"/>
      <c r="K443" s="110"/>
      <c r="L443" s="25" t="s">
        <v>7002</v>
      </c>
      <c r="M443" s="28"/>
      <c r="N443" s="28"/>
      <c r="O443" s="110"/>
      <c r="P443" s="30" t="s">
        <v>6551</v>
      </c>
      <c r="Q443" s="31">
        <v>4</v>
      </c>
      <c r="R443" s="28" t="s">
        <v>525</v>
      </c>
      <c r="S443" s="110" t="s">
        <v>191</v>
      </c>
      <c r="T443" s="25" t="s">
        <v>6540</v>
      </c>
      <c r="U443" s="28">
        <v>4</v>
      </c>
      <c r="V443" s="508" t="s">
        <v>431</v>
      </c>
      <c r="W443" s="110" t="s">
        <v>202</v>
      </c>
      <c r="X443" s="25" t="s">
        <v>6540</v>
      </c>
      <c r="Y443" s="28">
        <v>4</v>
      </c>
      <c r="Z443" s="508" t="s">
        <v>431</v>
      </c>
      <c r="AA443" s="110" t="s">
        <v>202</v>
      </c>
      <c r="AB443" s="25"/>
      <c r="AC443" s="27"/>
      <c r="AD443" s="28"/>
      <c r="AE443" s="312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46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7105</v>
      </c>
      <c r="C445" s="1042" t="s">
        <v>0</v>
      </c>
      <c r="D445" s="15" t="s">
        <v>7002</v>
      </c>
      <c r="E445" s="16"/>
      <c r="F445" s="16"/>
      <c r="G445" s="115"/>
      <c r="H445" s="15" t="s">
        <v>7002</v>
      </c>
      <c r="I445" s="17"/>
      <c r="J445" s="18"/>
      <c r="K445" s="114"/>
      <c r="L445" s="15" t="s">
        <v>7002</v>
      </c>
      <c r="M445" s="18"/>
      <c r="N445" s="18"/>
      <c r="O445" s="114"/>
      <c r="P445" s="34" t="s">
        <v>7002</v>
      </c>
      <c r="Q445" s="35"/>
      <c r="R445" s="36"/>
      <c r="S445" s="114"/>
      <c r="T445" s="15" t="s">
        <v>4583</v>
      </c>
      <c r="U445" s="18">
        <v>4</v>
      </c>
      <c r="V445" s="509" t="s">
        <v>443</v>
      </c>
      <c r="W445" s="114" t="s">
        <v>712</v>
      </c>
      <c r="X445" s="18" t="s">
        <v>7238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10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4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46" t="s">
        <v>1</v>
      </c>
      <c r="D447" s="25" t="s">
        <v>7238</v>
      </c>
      <c r="E447" s="26">
        <v>4</v>
      </c>
      <c r="F447" s="26" t="s">
        <v>401</v>
      </c>
      <c r="G447" s="111" t="s">
        <v>202</v>
      </c>
      <c r="H447" s="25" t="s">
        <v>7002</v>
      </c>
      <c r="I447" s="27"/>
      <c r="J447" s="28"/>
      <c r="K447" s="110"/>
      <c r="L447" s="25" t="s">
        <v>7002</v>
      </c>
      <c r="M447" s="28"/>
      <c r="N447" s="28"/>
      <c r="O447" s="110"/>
      <c r="P447" s="25" t="s">
        <v>7238</v>
      </c>
      <c r="Q447" s="27">
        <v>4</v>
      </c>
      <c r="R447" s="28" t="s">
        <v>401</v>
      </c>
      <c r="S447" s="110" t="s">
        <v>202</v>
      </c>
      <c r="T447" s="25" t="s">
        <v>6529</v>
      </c>
      <c r="U447" s="28">
        <v>3</v>
      </c>
      <c r="V447" s="508" t="s">
        <v>405</v>
      </c>
      <c r="W447" s="110" t="s">
        <v>603</v>
      </c>
      <c r="X447" s="25" t="s">
        <v>6540</v>
      </c>
      <c r="Y447" s="28">
        <v>5</v>
      </c>
      <c r="Z447" s="508" t="s">
        <v>525</v>
      </c>
      <c r="AA447" s="110" t="s">
        <v>191</v>
      </c>
      <c r="AB447" s="25"/>
      <c r="AC447" s="27"/>
      <c r="AD447" s="28"/>
      <c r="AE447" s="312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46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7106</v>
      </c>
      <c r="C449" s="1042" t="s">
        <v>0</v>
      </c>
      <c r="D449" s="15" t="s">
        <v>7002</v>
      </c>
      <c r="E449" s="16"/>
      <c r="F449" s="16"/>
      <c r="G449" s="115"/>
      <c r="H449" s="15" t="s">
        <v>7002</v>
      </c>
      <c r="I449" s="17"/>
      <c r="J449" s="18"/>
      <c r="K449" s="114"/>
      <c r="L449" s="15" t="s">
        <v>7002</v>
      </c>
      <c r="M449" s="18"/>
      <c r="N449" s="18"/>
      <c r="O449" s="114"/>
      <c r="P449" s="34" t="s">
        <v>7002</v>
      </c>
      <c r="Q449" s="35"/>
      <c r="R449" s="36"/>
      <c r="S449" s="114"/>
      <c r="T449" s="15" t="s">
        <v>4583</v>
      </c>
      <c r="U449" s="18">
        <v>4</v>
      </c>
      <c r="V449" s="509" t="s">
        <v>443</v>
      </c>
      <c r="W449" s="114" t="s">
        <v>712</v>
      </c>
      <c r="X449" s="18" t="s">
        <v>7238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10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4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46" t="s">
        <v>1</v>
      </c>
      <c r="D451" s="25"/>
      <c r="E451" s="26"/>
      <c r="F451" s="26"/>
      <c r="G451" s="111"/>
      <c r="H451" s="25" t="s">
        <v>7002</v>
      </c>
      <c r="I451" s="27"/>
      <c r="J451" s="28"/>
      <c r="K451" s="110"/>
      <c r="L451" s="25" t="s">
        <v>7002</v>
      </c>
      <c r="M451" s="28"/>
      <c r="N451" s="28"/>
      <c r="O451" s="110"/>
      <c r="P451" s="25" t="s">
        <v>7238</v>
      </c>
      <c r="Q451" s="27">
        <v>4</v>
      </c>
      <c r="R451" s="28" t="s">
        <v>431</v>
      </c>
      <c r="S451" s="110" t="s">
        <v>216</v>
      </c>
      <c r="T451" s="25" t="s">
        <v>6529</v>
      </c>
      <c r="U451" s="28">
        <v>3</v>
      </c>
      <c r="V451" s="508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12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46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6581</v>
      </c>
      <c r="C453" s="1042" t="s">
        <v>0</v>
      </c>
      <c r="D453" s="15" t="s">
        <v>6559</v>
      </c>
      <c r="E453" s="16">
        <v>4</v>
      </c>
      <c r="F453" s="538"/>
      <c r="G453" s="115" t="s">
        <v>191</v>
      </c>
      <c r="H453" s="15" t="s">
        <v>4580</v>
      </c>
      <c r="I453" s="17">
        <v>3</v>
      </c>
      <c r="J453" s="509" t="s">
        <v>400</v>
      </c>
      <c r="K453" s="114" t="s">
        <v>685</v>
      </c>
      <c r="L453" s="18" t="s">
        <v>6530</v>
      </c>
      <c r="M453" s="18">
        <v>3</v>
      </c>
      <c r="N453" s="509" t="s">
        <v>405</v>
      </c>
      <c r="O453" s="114" t="s">
        <v>604</v>
      </c>
      <c r="P453" s="15" t="s">
        <v>6559</v>
      </c>
      <c r="Q453" s="17">
        <v>4</v>
      </c>
      <c r="R453" s="509"/>
      <c r="S453" s="114" t="s">
        <v>191</v>
      </c>
      <c r="T453" s="15" t="s">
        <v>6567</v>
      </c>
      <c r="U453" s="18">
        <v>4</v>
      </c>
      <c r="V453" s="509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10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43"/>
      <c r="D454" s="20" t="s">
        <v>7244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46" t="s">
        <v>1</v>
      </c>
      <c r="D455" s="25" t="s">
        <v>6529</v>
      </c>
      <c r="E455" s="26">
        <v>4</v>
      </c>
      <c r="F455" s="537" t="s">
        <v>408</v>
      </c>
      <c r="G455" s="111" t="s">
        <v>338</v>
      </c>
      <c r="H455" s="25"/>
      <c r="I455" s="27"/>
      <c r="J455" s="28"/>
      <c r="K455" s="110"/>
      <c r="L455" s="25" t="s">
        <v>4580</v>
      </c>
      <c r="M455" s="28">
        <v>3</v>
      </c>
      <c r="N455" s="508" t="s">
        <v>400</v>
      </c>
      <c r="O455" s="110" t="s">
        <v>685</v>
      </c>
      <c r="P455" s="30"/>
      <c r="Q455" s="31"/>
      <c r="R455" s="28"/>
      <c r="S455" s="110"/>
      <c r="T455" s="25" t="s">
        <v>6529</v>
      </c>
      <c r="U455" s="28">
        <v>4</v>
      </c>
      <c r="V455" s="508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12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46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6553</v>
      </c>
      <c r="C457" s="1042" t="s">
        <v>0</v>
      </c>
      <c r="D457" s="15" t="s">
        <v>6540</v>
      </c>
      <c r="E457" s="16">
        <v>4</v>
      </c>
      <c r="F457" s="16"/>
      <c r="G457" s="115" t="s">
        <v>211</v>
      </c>
      <c r="H457" s="15" t="s">
        <v>6540</v>
      </c>
      <c r="I457" s="17">
        <v>4</v>
      </c>
      <c r="J457" s="18"/>
      <c r="K457" s="114" t="s">
        <v>211</v>
      </c>
      <c r="L457" s="15" t="s">
        <v>6540</v>
      </c>
      <c r="M457" s="18">
        <v>4</v>
      </c>
      <c r="N457" s="18"/>
      <c r="O457" s="114" t="s">
        <v>211</v>
      </c>
      <c r="P457" s="34" t="s">
        <v>6540</v>
      </c>
      <c r="Q457" s="35">
        <v>4</v>
      </c>
      <c r="R457" s="36"/>
      <c r="S457" s="114" t="s">
        <v>211</v>
      </c>
      <c r="T457" s="15" t="s">
        <v>6540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10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412</v>
      </c>
      <c r="C458" s="1043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46" t="s">
        <v>1</v>
      </c>
      <c r="D459" s="25"/>
      <c r="E459" s="26"/>
      <c r="F459" s="26"/>
      <c r="G459" s="111"/>
      <c r="H459" s="25" t="s">
        <v>6540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6540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46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4589</v>
      </c>
      <c r="C461" s="1042" t="s">
        <v>0</v>
      </c>
      <c r="D461" s="15" t="s">
        <v>6528</v>
      </c>
      <c r="E461" s="16">
        <v>4</v>
      </c>
      <c r="F461" s="16"/>
      <c r="G461" s="115" t="s">
        <v>591</v>
      </c>
      <c r="H461" s="15" t="s">
        <v>6528</v>
      </c>
      <c r="I461" s="17">
        <v>4</v>
      </c>
      <c r="J461" s="18"/>
      <c r="K461" s="114" t="s">
        <v>591</v>
      </c>
      <c r="L461" s="15" t="s">
        <v>6528</v>
      </c>
      <c r="M461" s="18">
        <v>4</v>
      </c>
      <c r="N461" s="18"/>
      <c r="O461" s="114" t="s">
        <v>591</v>
      </c>
      <c r="P461" s="34" t="s">
        <v>6548</v>
      </c>
      <c r="Q461" s="35">
        <v>4</v>
      </c>
      <c r="R461" s="36"/>
      <c r="S461" s="114" t="s">
        <v>591</v>
      </c>
      <c r="T461" s="15" t="s">
        <v>6548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10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412</v>
      </c>
      <c r="C462" s="1043"/>
      <c r="D462" s="20"/>
      <c r="E462" s="21"/>
      <c r="F462" s="21"/>
      <c r="G462" s="113"/>
      <c r="H462" s="20"/>
      <c r="I462" s="22"/>
      <c r="J462" s="22"/>
      <c r="K462" s="112"/>
      <c r="L462" s="20" t="s">
        <v>4572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46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46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13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4590</v>
      </c>
      <c r="C465" s="1042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10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412</v>
      </c>
      <c r="C466" s="104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46" t="s">
        <v>1</v>
      </c>
      <c r="D467" s="25" t="s">
        <v>6528</v>
      </c>
      <c r="E467" s="26">
        <v>4</v>
      </c>
      <c r="F467" s="26"/>
      <c r="G467" s="111" t="s">
        <v>591</v>
      </c>
      <c r="H467" s="25" t="s">
        <v>6528</v>
      </c>
      <c r="I467" s="27">
        <v>4</v>
      </c>
      <c r="J467" s="28"/>
      <c r="K467" s="110" t="s">
        <v>591</v>
      </c>
      <c r="L467" s="25" t="s">
        <v>6528</v>
      </c>
      <c r="M467" s="28">
        <v>4</v>
      </c>
      <c r="N467" s="28"/>
      <c r="O467" s="110" t="s">
        <v>591</v>
      </c>
      <c r="P467" s="30" t="s">
        <v>6548</v>
      </c>
      <c r="Q467" s="31">
        <v>4</v>
      </c>
      <c r="R467" s="28"/>
      <c r="S467" s="110" t="s">
        <v>591</v>
      </c>
      <c r="T467" s="25" t="s">
        <v>6548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12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46"/>
      <c r="D468" s="25"/>
      <c r="E468" s="26"/>
      <c r="F468" s="26"/>
      <c r="G468" s="111"/>
      <c r="H468" s="25"/>
      <c r="I468" s="28"/>
      <c r="J468" s="28"/>
      <c r="K468" s="110"/>
      <c r="L468" s="25" t="s">
        <v>4572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4598</v>
      </c>
      <c r="C469" s="104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412</v>
      </c>
      <c r="C470" s="104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46" t="s">
        <v>1</v>
      </c>
      <c r="D471" s="25" t="s">
        <v>6548</v>
      </c>
      <c r="E471" s="26">
        <v>4</v>
      </c>
      <c r="F471" s="26"/>
      <c r="G471" s="111" t="s">
        <v>211</v>
      </c>
      <c r="H471" s="25" t="s">
        <v>6578</v>
      </c>
      <c r="I471" s="27">
        <v>4</v>
      </c>
      <c r="J471" s="28"/>
      <c r="K471" s="110" t="s">
        <v>799</v>
      </c>
      <c r="L471" s="25" t="s">
        <v>6548</v>
      </c>
      <c r="M471" s="28">
        <v>4</v>
      </c>
      <c r="N471" s="28"/>
      <c r="O471" s="110" t="s">
        <v>211</v>
      </c>
      <c r="P471" s="25" t="s">
        <v>6578</v>
      </c>
      <c r="Q471" s="27">
        <v>4</v>
      </c>
      <c r="R471" s="28"/>
      <c r="S471" s="110" t="s">
        <v>799</v>
      </c>
      <c r="T471" s="25" t="s">
        <v>6548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12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46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4599</v>
      </c>
      <c r="C473" s="1042"/>
      <c r="D473" s="15" t="s">
        <v>6559</v>
      </c>
      <c r="E473" s="16">
        <v>4</v>
      </c>
      <c r="F473" s="16"/>
      <c r="G473" s="115" t="s">
        <v>222</v>
      </c>
      <c r="H473" s="15" t="s">
        <v>6559</v>
      </c>
      <c r="I473" s="17">
        <v>4</v>
      </c>
      <c r="J473" s="18"/>
      <c r="K473" s="114" t="s">
        <v>222</v>
      </c>
      <c r="L473" s="15" t="s">
        <v>6559</v>
      </c>
      <c r="M473" s="18">
        <v>4</v>
      </c>
      <c r="N473" s="18"/>
      <c r="O473" s="114" t="s">
        <v>222</v>
      </c>
      <c r="P473" s="34" t="s">
        <v>6559</v>
      </c>
      <c r="Q473" s="35">
        <v>4</v>
      </c>
      <c r="R473" s="36"/>
      <c r="S473" s="114" t="s">
        <v>222</v>
      </c>
      <c r="T473" s="15" t="s">
        <v>6559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10"/>
      <c r="AF473" s="28">
        <f t="shared" si="7"/>
        <v>0</v>
      </c>
    </row>
    <row r="474" spans="1:32" s="11" customFormat="1" ht="12.75" customHeight="1" x14ac:dyDescent="0.2">
      <c r="A474" s="107"/>
      <c r="B474" s="52" t="s">
        <v>412</v>
      </c>
      <c r="C474" s="104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46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46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4610</v>
      </c>
      <c r="C477" s="1042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412</v>
      </c>
      <c r="C478" s="104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46" t="s">
        <v>1</v>
      </c>
      <c r="D479" s="25" t="s">
        <v>6559</v>
      </c>
      <c r="E479" s="26">
        <v>4</v>
      </c>
      <c r="F479" s="26"/>
      <c r="G479" s="111" t="s">
        <v>222</v>
      </c>
      <c r="H479" s="25" t="s">
        <v>6559</v>
      </c>
      <c r="I479" s="27">
        <v>4</v>
      </c>
      <c r="J479" s="28"/>
      <c r="K479" s="110" t="s">
        <v>222</v>
      </c>
      <c r="L479" s="25" t="s">
        <v>6559</v>
      </c>
      <c r="M479" s="28">
        <v>4</v>
      </c>
      <c r="N479" s="28"/>
      <c r="O479" s="110" t="s">
        <v>222</v>
      </c>
      <c r="P479" s="30" t="s">
        <v>6559</v>
      </c>
      <c r="Q479" s="31">
        <v>4</v>
      </c>
      <c r="R479" s="28"/>
      <c r="S479" s="110" t="s">
        <v>222</v>
      </c>
      <c r="T479" s="25" t="s">
        <v>6559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12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46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7119</v>
      </c>
      <c r="C481" s="1042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412</v>
      </c>
      <c r="C482" s="104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46" t="s">
        <v>1</v>
      </c>
      <c r="D483" s="25" t="s">
        <v>7103</v>
      </c>
      <c r="E483" s="26">
        <v>4</v>
      </c>
      <c r="F483" s="26"/>
      <c r="G483" s="111" t="s">
        <v>213</v>
      </c>
      <c r="H483" s="25" t="s">
        <v>7103</v>
      </c>
      <c r="I483" s="27">
        <v>4</v>
      </c>
      <c r="J483" s="28"/>
      <c r="K483" s="110" t="s">
        <v>213</v>
      </c>
      <c r="L483" s="25" t="s">
        <v>7103</v>
      </c>
      <c r="M483" s="28">
        <v>4</v>
      </c>
      <c r="N483" s="28"/>
      <c r="O483" s="110" t="s">
        <v>213</v>
      </c>
      <c r="P483" s="30" t="s">
        <v>7103</v>
      </c>
      <c r="Q483" s="31">
        <v>4</v>
      </c>
      <c r="R483" s="28"/>
      <c r="S483" s="110" t="s">
        <v>213</v>
      </c>
      <c r="T483" s="25" t="s">
        <v>7103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12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46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7003</v>
      </c>
      <c r="C485" s="1042" t="s">
        <v>0</v>
      </c>
      <c r="D485" s="15" t="s">
        <v>6548</v>
      </c>
      <c r="E485" s="16">
        <v>4</v>
      </c>
      <c r="F485" s="16"/>
      <c r="G485" s="115" t="s">
        <v>213</v>
      </c>
      <c r="H485" s="15" t="s">
        <v>6548</v>
      </c>
      <c r="I485" s="17">
        <v>4</v>
      </c>
      <c r="J485" s="18"/>
      <c r="K485" s="114" t="s">
        <v>213</v>
      </c>
      <c r="L485" s="15" t="s">
        <v>6548</v>
      </c>
      <c r="M485" s="18">
        <v>4</v>
      </c>
      <c r="N485" s="18"/>
      <c r="O485" s="114" t="s">
        <v>213</v>
      </c>
      <c r="P485" s="34" t="s">
        <v>6548</v>
      </c>
      <c r="Q485" s="35">
        <v>4</v>
      </c>
      <c r="R485" s="36"/>
      <c r="S485" s="114" t="s">
        <v>213</v>
      </c>
      <c r="T485" s="15" t="s">
        <v>6548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10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412</v>
      </c>
      <c r="C486" s="104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46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47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6526</v>
      </c>
      <c r="C489" s="1042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10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412</v>
      </c>
      <c r="C490" s="1043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46" t="s">
        <v>1</v>
      </c>
      <c r="D491" s="25" t="s">
        <v>7103</v>
      </c>
      <c r="E491" s="26">
        <v>4</v>
      </c>
      <c r="F491" s="26"/>
      <c r="G491" s="111" t="s">
        <v>219</v>
      </c>
      <c r="H491" s="25" t="s">
        <v>7103</v>
      </c>
      <c r="I491" s="27">
        <v>4</v>
      </c>
      <c r="J491" s="28"/>
      <c r="K491" s="110" t="s">
        <v>219</v>
      </c>
      <c r="L491" s="25" t="s">
        <v>7103</v>
      </c>
      <c r="M491" s="28">
        <v>4</v>
      </c>
      <c r="N491" s="28"/>
      <c r="O491" s="110" t="s">
        <v>219</v>
      </c>
      <c r="P491" s="25" t="s">
        <v>7103</v>
      </c>
      <c r="Q491" s="28">
        <v>4</v>
      </c>
      <c r="R491" s="28"/>
      <c r="S491" s="110" t="s">
        <v>219</v>
      </c>
      <c r="T491" s="25" t="s">
        <v>7103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12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46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14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7104</v>
      </c>
      <c r="C493" s="1042" t="s">
        <v>0</v>
      </c>
      <c r="D493" s="15" t="s">
        <v>7103</v>
      </c>
      <c r="E493" s="16">
        <v>4</v>
      </c>
      <c r="F493" s="16"/>
      <c r="G493" s="115" t="s">
        <v>219</v>
      </c>
      <c r="H493" s="15" t="s">
        <v>7103</v>
      </c>
      <c r="I493" s="17">
        <v>4</v>
      </c>
      <c r="J493" s="18"/>
      <c r="K493" s="114" t="s">
        <v>219</v>
      </c>
      <c r="L493" s="15" t="s">
        <v>7103</v>
      </c>
      <c r="M493" s="18">
        <v>4</v>
      </c>
      <c r="N493" s="18"/>
      <c r="O493" s="114" t="s">
        <v>219</v>
      </c>
      <c r="P493" s="15" t="s">
        <v>7103</v>
      </c>
      <c r="Q493" s="18">
        <v>4</v>
      </c>
      <c r="R493" s="18"/>
      <c r="S493" s="114" t="s">
        <v>219</v>
      </c>
      <c r="T493" s="18" t="s">
        <v>7103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10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412</v>
      </c>
      <c r="C494" s="104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46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47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14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843</v>
      </c>
      <c r="C497" s="1042" t="s">
        <v>0</v>
      </c>
      <c r="D497" s="15" t="s">
        <v>6529</v>
      </c>
      <c r="E497" s="16">
        <v>4</v>
      </c>
      <c r="F497" s="538" t="s">
        <v>399</v>
      </c>
      <c r="G497" s="115" t="s">
        <v>195</v>
      </c>
      <c r="H497" s="15" t="s">
        <v>6529</v>
      </c>
      <c r="I497" s="17">
        <v>4</v>
      </c>
      <c r="J497" s="509" t="s">
        <v>399</v>
      </c>
      <c r="K497" s="114" t="s">
        <v>195</v>
      </c>
      <c r="L497" s="15" t="s">
        <v>6529</v>
      </c>
      <c r="M497" s="18">
        <v>4</v>
      </c>
      <c r="N497" s="509" t="s">
        <v>399</v>
      </c>
      <c r="O497" s="114" t="s">
        <v>195</v>
      </c>
      <c r="P497" s="34" t="s">
        <v>6529</v>
      </c>
      <c r="Q497" s="35">
        <v>4</v>
      </c>
      <c r="R497" s="507" t="s">
        <v>399</v>
      </c>
      <c r="S497" s="114" t="s">
        <v>195</v>
      </c>
      <c r="T497" s="15" t="s">
        <v>6529</v>
      </c>
      <c r="U497" s="18">
        <v>4</v>
      </c>
      <c r="V497" s="509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10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6562</v>
      </c>
      <c r="C498" s="1043"/>
      <c r="D498" s="20" t="s">
        <v>7324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46" t="s">
        <v>1</v>
      </c>
      <c r="D499" s="25" t="s">
        <v>6529</v>
      </c>
      <c r="E499" s="26">
        <v>4</v>
      </c>
      <c r="F499" s="537" t="s">
        <v>399</v>
      </c>
      <c r="G499" s="111" t="s">
        <v>195</v>
      </c>
      <c r="H499" s="25" t="s">
        <v>6529</v>
      </c>
      <c r="I499" s="27">
        <v>4</v>
      </c>
      <c r="J499" s="508" t="s">
        <v>399</v>
      </c>
      <c r="K499" s="110" t="s">
        <v>195</v>
      </c>
      <c r="L499" s="25" t="s">
        <v>6529</v>
      </c>
      <c r="M499" s="28">
        <v>4</v>
      </c>
      <c r="N499" s="508" t="s">
        <v>399</v>
      </c>
      <c r="O499" s="110" t="s">
        <v>195</v>
      </c>
      <c r="P499" s="25" t="s">
        <v>6529</v>
      </c>
      <c r="Q499" s="27">
        <v>4</v>
      </c>
      <c r="R499" s="508" t="s">
        <v>399</v>
      </c>
      <c r="S499" s="110" t="s">
        <v>195</v>
      </c>
      <c r="T499" s="25" t="s">
        <v>6529</v>
      </c>
      <c r="U499" s="28">
        <v>3</v>
      </c>
      <c r="V499" s="508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12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46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6999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5647</v>
      </c>
      <c r="C501" s="1042" t="s">
        <v>0</v>
      </c>
      <c r="D501" s="15"/>
      <c r="E501" s="16"/>
      <c r="F501" s="16"/>
      <c r="G501" s="115"/>
      <c r="H501" s="15" t="s">
        <v>7118</v>
      </c>
      <c r="I501" s="17">
        <v>4</v>
      </c>
      <c r="J501" s="509" t="s">
        <v>410</v>
      </c>
      <c r="K501" s="114" t="s">
        <v>295</v>
      </c>
      <c r="L501" s="15" t="s">
        <v>7118</v>
      </c>
      <c r="M501" s="18">
        <v>4</v>
      </c>
      <c r="N501" s="509" t="s">
        <v>403</v>
      </c>
      <c r="O501" s="114" t="s">
        <v>295</v>
      </c>
      <c r="P501" s="34" t="s">
        <v>7118</v>
      </c>
      <c r="Q501" s="35">
        <v>4</v>
      </c>
      <c r="R501" s="507" t="s">
        <v>410</v>
      </c>
      <c r="S501" s="114" t="s">
        <v>295</v>
      </c>
      <c r="T501" s="15" t="s">
        <v>7118</v>
      </c>
      <c r="U501" s="18">
        <v>4</v>
      </c>
      <c r="V501" s="509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10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6563</v>
      </c>
      <c r="C502" s="1043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6999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46" t="s">
        <v>1</v>
      </c>
      <c r="D503" s="25" t="s">
        <v>7284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7284</v>
      </c>
      <c r="M503" s="28">
        <v>4</v>
      </c>
      <c r="N503" s="28" t="s">
        <v>410</v>
      </c>
      <c r="O503" s="110" t="s">
        <v>282</v>
      </c>
      <c r="P503" s="25" t="s">
        <v>7284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46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6576</v>
      </c>
      <c r="C505" s="1042" t="s">
        <v>0</v>
      </c>
      <c r="D505" s="15" t="s">
        <v>6534</v>
      </c>
      <c r="E505" s="16">
        <v>4</v>
      </c>
      <c r="F505" s="538" t="s">
        <v>410</v>
      </c>
      <c r="G505" s="115" t="s">
        <v>282</v>
      </c>
      <c r="H505" s="15" t="s">
        <v>4580</v>
      </c>
      <c r="I505" s="17">
        <v>3</v>
      </c>
      <c r="J505" s="509" t="s">
        <v>400</v>
      </c>
      <c r="K505" s="114" t="s">
        <v>685</v>
      </c>
      <c r="L505" s="18" t="s">
        <v>6534</v>
      </c>
      <c r="M505" s="18">
        <v>4</v>
      </c>
      <c r="N505" s="509" t="s">
        <v>410</v>
      </c>
      <c r="O505" s="114" t="s">
        <v>282</v>
      </c>
      <c r="P505" s="15" t="s">
        <v>6564</v>
      </c>
      <c r="Q505" s="17">
        <v>4</v>
      </c>
      <c r="R505" s="509" t="s">
        <v>399</v>
      </c>
      <c r="S505" s="114" t="s">
        <v>315</v>
      </c>
      <c r="T505" s="15" t="s">
        <v>6534</v>
      </c>
      <c r="U505" s="18">
        <v>3</v>
      </c>
      <c r="V505" s="509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10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43"/>
      <c r="D506" s="20" t="s">
        <v>7324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6999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46" t="s">
        <v>1</v>
      </c>
      <c r="D507" s="25"/>
      <c r="E507" s="26"/>
      <c r="F507" s="26"/>
      <c r="G507" s="111"/>
      <c r="H507" s="25" t="s">
        <v>6534</v>
      </c>
      <c r="I507" s="27">
        <v>4</v>
      </c>
      <c r="J507" s="508" t="s">
        <v>410</v>
      </c>
      <c r="K507" s="110" t="s">
        <v>282</v>
      </c>
      <c r="L507" s="25" t="s">
        <v>4580</v>
      </c>
      <c r="M507" s="28">
        <v>3</v>
      </c>
      <c r="N507" s="508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46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7240</v>
      </c>
      <c r="C509" s="1042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7103</v>
      </c>
      <c r="Y509" s="18">
        <v>4</v>
      </c>
      <c r="Z509" s="509"/>
      <c r="AA509" s="114" t="s">
        <v>596</v>
      </c>
      <c r="AB509" s="15" t="s">
        <v>7103</v>
      </c>
      <c r="AC509" s="17">
        <v>4</v>
      </c>
      <c r="AD509" s="509"/>
      <c r="AE509" s="310" t="s">
        <v>596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43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46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7103</v>
      </c>
      <c r="Y511" s="28">
        <v>4</v>
      </c>
      <c r="Z511" s="508"/>
      <c r="AA511" s="110" t="s">
        <v>596</v>
      </c>
      <c r="AB511" s="25" t="s">
        <v>7103</v>
      </c>
      <c r="AC511" s="27">
        <v>4</v>
      </c>
      <c r="AD511" s="508"/>
      <c r="AE511" s="312" t="s">
        <v>596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46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5470</v>
      </c>
      <c r="C513" s="1042" t="s">
        <v>0</v>
      </c>
      <c r="D513" s="15" t="s">
        <v>7008</v>
      </c>
      <c r="E513" s="16"/>
      <c r="F513" s="16"/>
      <c r="G513" s="115"/>
      <c r="H513" s="15" t="s">
        <v>7008</v>
      </c>
      <c r="I513" s="17"/>
      <c r="J513" s="18"/>
      <c r="K513" s="114"/>
      <c r="L513" s="15" t="s">
        <v>7008</v>
      </c>
      <c r="M513" s="18"/>
      <c r="N513" s="18"/>
      <c r="O513" s="114"/>
      <c r="P513" s="34" t="s">
        <v>7008</v>
      </c>
      <c r="Q513" s="35"/>
      <c r="R513" s="36"/>
      <c r="S513" s="114"/>
      <c r="T513" s="15" t="s">
        <v>6564</v>
      </c>
      <c r="U513" s="18">
        <v>4</v>
      </c>
      <c r="V513" s="509" t="s">
        <v>425</v>
      </c>
      <c r="W513" s="114" t="s">
        <v>306</v>
      </c>
      <c r="X513" s="18" t="s">
        <v>6564</v>
      </c>
      <c r="Y513" s="18">
        <v>4</v>
      </c>
      <c r="Z513" s="509" t="s">
        <v>425</v>
      </c>
      <c r="AA513" s="114" t="s">
        <v>306</v>
      </c>
      <c r="AB513" s="15"/>
      <c r="AC513" s="17"/>
      <c r="AD513" s="18"/>
      <c r="AE513" s="310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6577</v>
      </c>
      <c r="C514" s="104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46" t="s">
        <v>1</v>
      </c>
      <c r="D515" s="25" t="s">
        <v>6564</v>
      </c>
      <c r="E515" s="26">
        <v>4</v>
      </c>
      <c r="F515" s="537" t="s">
        <v>425</v>
      </c>
      <c r="G515" s="111" t="s">
        <v>306</v>
      </c>
      <c r="H515" s="25" t="s">
        <v>7008</v>
      </c>
      <c r="I515" s="27"/>
      <c r="J515" s="28"/>
      <c r="K515" s="110"/>
      <c r="L515" s="25" t="s">
        <v>7008</v>
      </c>
      <c r="M515" s="28"/>
      <c r="N515" s="28"/>
      <c r="O515" s="110"/>
      <c r="P515" s="25" t="s">
        <v>6564</v>
      </c>
      <c r="Q515" s="27">
        <v>4</v>
      </c>
      <c r="R515" s="508" t="s">
        <v>425</v>
      </c>
      <c r="S515" s="110" t="s">
        <v>306</v>
      </c>
      <c r="T515" s="25" t="s">
        <v>6564</v>
      </c>
      <c r="U515" s="28">
        <v>4</v>
      </c>
      <c r="V515" s="508" t="s">
        <v>425</v>
      </c>
      <c r="W515" s="110" t="s">
        <v>306</v>
      </c>
      <c r="X515" s="25" t="s">
        <v>6564</v>
      </c>
      <c r="Y515" s="28">
        <v>4</v>
      </c>
      <c r="Z515" s="508" t="s">
        <v>425</v>
      </c>
      <c r="AA515" s="110" t="s">
        <v>306</v>
      </c>
      <c r="AB515" s="25"/>
      <c r="AC515" s="27"/>
      <c r="AD515" s="28"/>
      <c r="AE515" s="312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46" t="s">
        <v>547</v>
      </c>
      <c r="D516" s="40" t="s">
        <v>7324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5649</v>
      </c>
      <c r="C517" s="1042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6578</v>
      </c>
      <c r="Y517" s="18">
        <v>4</v>
      </c>
      <c r="Z517" s="18" t="s">
        <v>6563</v>
      </c>
      <c r="AA517" s="114" t="s">
        <v>329</v>
      </c>
      <c r="AB517" s="15" t="s">
        <v>6578</v>
      </c>
      <c r="AC517" s="17">
        <v>4</v>
      </c>
      <c r="AD517" s="18" t="s">
        <v>6563</v>
      </c>
      <c r="AE517" s="310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6563</v>
      </c>
      <c r="C518" s="104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6999</v>
      </c>
      <c r="AC518" s="22"/>
      <c r="AD518" s="22"/>
      <c r="AE518" s="311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46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6578</v>
      </c>
      <c r="Y519" s="28">
        <v>4</v>
      </c>
      <c r="Z519" s="28" t="s">
        <v>6563</v>
      </c>
      <c r="AA519" s="110" t="s">
        <v>329</v>
      </c>
      <c r="AB519" s="25" t="s">
        <v>6555</v>
      </c>
      <c r="AC519" s="27">
        <v>4</v>
      </c>
      <c r="AD519" s="28" t="s">
        <v>6563</v>
      </c>
      <c r="AE519" s="312" t="s">
        <v>329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46" t="s">
        <v>547</v>
      </c>
      <c r="D520" s="25" t="s">
        <v>4580</v>
      </c>
      <c r="E520" s="26">
        <v>3</v>
      </c>
      <c r="F520" s="537"/>
      <c r="G520" s="111" t="s">
        <v>685</v>
      </c>
      <c r="H520" s="25" t="s">
        <v>4580</v>
      </c>
      <c r="I520" s="28">
        <v>3</v>
      </c>
      <c r="J520" s="508"/>
      <c r="K520" s="110" t="s">
        <v>685</v>
      </c>
      <c r="L520" s="25"/>
      <c r="M520" s="28"/>
      <c r="N520" s="28"/>
      <c r="O520" s="110"/>
      <c r="P520" s="30" t="s">
        <v>4580</v>
      </c>
      <c r="Q520" s="31">
        <v>3</v>
      </c>
      <c r="R520" s="510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6579</v>
      </c>
      <c r="C521" s="1042" t="s">
        <v>0</v>
      </c>
      <c r="D521" s="15" t="s">
        <v>7008</v>
      </c>
      <c r="E521" s="16"/>
      <c r="F521" s="16"/>
      <c r="G521" s="115"/>
      <c r="H521" s="15" t="s">
        <v>7008</v>
      </c>
      <c r="I521" s="17"/>
      <c r="J521" s="18"/>
      <c r="K521" s="114"/>
      <c r="L521" s="18" t="s">
        <v>7008</v>
      </c>
      <c r="M521" s="18"/>
      <c r="N521" s="18"/>
      <c r="O521" s="114"/>
      <c r="P521" s="15" t="s">
        <v>7008</v>
      </c>
      <c r="Q521" s="17"/>
      <c r="R521" s="18"/>
      <c r="S521" s="114"/>
      <c r="T521" s="15" t="s">
        <v>6547</v>
      </c>
      <c r="U521" s="17">
        <v>4</v>
      </c>
      <c r="V521" s="509" t="s">
        <v>409</v>
      </c>
      <c r="W521" s="114" t="s">
        <v>290</v>
      </c>
      <c r="X521" s="15" t="s">
        <v>6530</v>
      </c>
      <c r="Y521" s="18">
        <v>4</v>
      </c>
      <c r="Z521" s="509" t="s">
        <v>409</v>
      </c>
      <c r="AA521" s="114" t="s">
        <v>315</v>
      </c>
      <c r="AB521" s="15"/>
      <c r="AC521" s="17"/>
      <c r="AD521" s="18"/>
      <c r="AE521" s="310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6580</v>
      </c>
      <c r="C522" s="104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6999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46" t="s">
        <v>1</v>
      </c>
      <c r="D523" s="25" t="s">
        <v>4580</v>
      </c>
      <c r="E523" s="26">
        <v>3</v>
      </c>
      <c r="F523" s="537" t="s">
        <v>402</v>
      </c>
      <c r="G523" s="111" t="s">
        <v>685</v>
      </c>
      <c r="H523" s="25" t="s">
        <v>7008</v>
      </c>
      <c r="I523" s="27"/>
      <c r="J523" s="28"/>
      <c r="K523" s="110"/>
      <c r="L523" s="25" t="s">
        <v>7008</v>
      </c>
      <c r="M523" s="28"/>
      <c r="N523" s="28"/>
      <c r="O523" s="110"/>
      <c r="P523" s="30" t="s">
        <v>4580</v>
      </c>
      <c r="Q523" s="31">
        <v>3</v>
      </c>
      <c r="R523" s="508" t="s">
        <v>400</v>
      </c>
      <c r="S523" s="110" t="s">
        <v>685</v>
      </c>
      <c r="T523" s="25" t="s">
        <v>6530</v>
      </c>
      <c r="U523" s="28">
        <v>4</v>
      </c>
      <c r="V523" s="508" t="s">
        <v>409</v>
      </c>
      <c r="W523" s="110" t="s">
        <v>315</v>
      </c>
      <c r="X523" s="25" t="s">
        <v>6530</v>
      </c>
      <c r="Y523" s="28">
        <v>4</v>
      </c>
      <c r="Z523" s="508" t="s">
        <v>409</v>
      </c>
      <c r="AA523" s="110" t="s">
        <v>315</v>
      </c>
      <c r="AB523" s="25"/>
      <c r="AC523" s="27"/>
      <c r="AD523" s="28"/>
      <c r="AE523" s="312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46" t="s">
        <v>547</v>
      </c>
      <c r="D524" s="25" t="s">
        <v>7324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7325</v>
      </c>
      <c r="C525" s="1042" t="s">
        <v>0</v>
      </c>
      <c r="D525" s="15" t="s">
        <v>7245</v>
      </c>
      <c r="E525" s="16">
        <v>4</v>
      </c>
      <c r="F525" s="538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5647</v>
      </c>
      <c r="C526" s="1043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46" t="s">
        <v>1</v>
      </c>
      <c r="D527" s="25"/>
      <c r="E527" s="26"/>
      <c r="F527" s="26"/>
      <c r="G527" s="111"/>
      <c r="H527" s="25" t="s">
        <v>7245</v>
      </c>
      <c r="I527" s="27">
        <v>4</v>
      </c>
      <c r="J527" s="508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7245</v>
      </c>
      <c r="U527" s="28">
        <v>4</v>
      </c>
      <c r="V527" s="508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12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47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7285</v>
      </c>
      <c r="C529" s="1042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412</v>
      </c>
      <c r="C530" s="104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46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46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7286</v>
      </c>
      <c r="C533" s="1042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412</v>
      </c>
      <c r="C534" s="104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46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46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4581</v>
      </c>
      <c r="C537" s="1042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7247</v>
      </c>
      <c r="Y537" s="18">
        <v>4</v>
      </c>
      <c r="Z537" s="18"/>
      <c r="AA537" s="114" t="s">
        <v>300</v>
      </c>
      <c r="AB537" s="15" t="s">
        <v>7247</v>
      </c>
      <c r="AC537" s="17">
        <v>4</v>
      </c>
      <c r="AD537" s="18"/>
      <c r="AE537" s="310" t="s">
        <v>300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412</v>
      </c>
      <c r="C538" s="104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46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7247</v>
      </c>
      <c r="Y539" s="28">
        <v>4</v>
      </c>
      <c r="Z539" s="28"/>
      <c r="AA539" s="110" t="s">
        <v>300</v>
      </c>
      <c r="AB539" s="25" t="s">
        <v>7247</v>
      </c>
      <c r="AC539" s="27">
        <v>4</v>
      </c>
      <c r="AD539" s="28"/>
      <c r="AE539" s="312" t="s">
        <v>300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46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7144</v>
      </c>
      <c r="M540" s="28">
        <v>3</v>
      </c>
      <c r="N540" s="28"/>
      <c r="O540" s="110" t="s">
        <v>292</v>
      </c>
      <c r="P540" s="30" t="s">
        <v>7144</v>
      </c>
      <c r="Q540" s="31">
        <v>3</v>
      </c>
      <c r="R540" s="32"/>
      <c r="S540" s="110" t="s">
        <v>292</v>
      </c>
      <c r="T540" s="25" t="s">
        <v>7247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12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6572</v>
      </c>
      <c r="C541" s="1042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7082</v>
      </c>
      <c r="Y541" s="18">
        <v>5</v>
      </c>
      <c r="Z541" s="18"/>
      <c r="AA541" s="114" t="s">
        <v>321</v>
      </c>
      <c r="AB541" s="15" t="s">
        <v>7082</v>
      </c>
      <c r="AC541" s="17">
        <v>5</v>
      </c>
      <c r="AD541" s="18"/>
      <c r="AE541" s="310" t="s">
        <v>321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412</v>
      </c>
      <c r="C542" s="104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46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7082</v>
      </c>
      <c r="Y543" s="28">
        <v>5</v>
      </c>
      <c r="Z543" s="28"/>
      <c r="AA543" s="110" t="s">
        <v>321</v>
      </c>
      <c r="AB543" s="25" t="s">
        <v>7082</v>
      </c>
      <c r="AC543" s="27">
        <v>5</v>
      </c>
      <c r="AD543" s="28"/>
      <c r="AE543" s="312" t="s">
        <v>321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46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7246</v>
      </c>
      <c r="M544" s="42">
        <v>3</v>
      </c>
      <c r="N544" s="42"/>
      <c r="O544" s="108" t="s">
        <v>306</v>
      </c>
      <c r="P544" s="40" t="s">
        <v>7246</v>
      </c>
      <c r="Q544" s="41">
        <v>3</v>
      </c>
      <c r="R544" s="42"/>
      <c r="S544" s="108" t="s">
        <v>306</v>
      </c>
      <c r="T544" s="40" t="s">
        <v>7246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13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7248</v>
      </c>
      <c r="C545" s="1042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4580</v>
      </c>
      <c r="Y545" s="18">
        <v>5</v>
      </c>
      <c r="Z545" s="18"/>
      <c r="AA545" s="114" t="s">
        <v>198</v>
      </c>
      <c r="AB545" s="15"/>
      <c r="AC545" s="17"/>
      <c r="AD545" s="18"/>
      <c r="AE545" s="310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837</v>
      </c>
      <c r="C546" s="104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46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4580</v>
      </c>
      <c r="U547" s="28">
        <v>5</v>
      </c>
      <c r="V547" s="28"/>
      <c r="W547" s="110" t="s">
        <v>198</v>
      </c>
      <c r="X547" s="25" t="s">
        <v>4580</v>
      </c>
      <c r="Y547" s="28">
        <v>5</v>
      </c>
      <c r="Z547" s="28"/>
      <c r="AA547" s="110" t="s">
        <v>198</v>
      </c>
      <c r="AB547" s="25"/>
      <c r="AC547" s="27"/>
      <c r="AD547" s="28"/>
      <c r="AE547" s="312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46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7242</v>
      </c>
      <c r="C549" s="1042" t="s">
        <v>0</v>
      </c>
      <c r="D549" s="15" t="s">
        <v>7139</v>
      </c>
      <c r="E549" s="16">
        <v>4</v>
      </c>
      <c r="F549" s="16"/>
      <c r="G549" s="115" t="s">
        <v>300</v>
      </c>
      <c r="H549" s="15" t="s">
        <v>7139</v>
      </c>
      <c r="I549" s="17">
        <v>4</v>
      </c>
      <c r="J549" s="18"/>
      <c r="K549" s="114" t="s">
        <v>300</v>
      </c>
      <c r="L549" s="18" t="s">
        <v>7139</v>
      </c>
      <c r="M549" s="18">
        <v>4</v>
      </c>
      <c r="N549" s="18"/>
      <c r="O549" s="114" t="s">
        <v>300</v>
      </c>
      <c r="P549" s="15" t="s">
        <v>7139</v>
      </c>
      <c r="Q549" s="17">
        <v>4</v>
      </c>
      <c r="R549" s="18"/>
      <c r="S549" s="114" t="s">
        <v>300</v>
      </c>
      <c r="T549" s="15" t="s">
        <v>7139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10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412</v>
      </c>
      <c r="C550" s="104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46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46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7241</v>
      </c>
      <c r="C553" s="1042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412</v>
      </c>
      <c r="C554" s="104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46" t="s">
        <v>1</v>
      </c>
      <c r="D555" s="25" t="s">
        <v>7129</v>
      </c>
      <c r="E555" s="26">
        <v>4</v>
      </c>
      <c r="F555" s="26"/>
      <c r="G555" s="111" t="s">
        <v>300</v>
      </c>
      <c r="H555" s="25" t="s">
        <v>7129</v>
      </c>
      <c r="I555" s="27">
        <v>4</v>
      </c>
      <c r="J555" s="28"/>
      <c r="K555" s="110" t="s">
        <v>300</v>
      </c>
      <c r="L555" s="25" t="s">
        <v>7129</v>
      </c>
      <c r="M555" s="28">
        <v>4</v>
      </c>
      <c r="N555" s="28"/>
      <c r="O555" s="110" t="s">
        <v>300</v>
      </c>
      <c r="P555" s="30" t="s">
        <v>7129</v>
      </c>
      <c r="Q555" s="31">
        <v>4</v>
      </c>
      <c r="R555" s="28"/>
      <c r="S555" s="110" t="s">
        <v>300</v>
      </c>
      <c r="T555" s="25" t="s">
        <v>7129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12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46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4588</v>
      </c>
      <c r="C557" s="1042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412</v>
      </c>
      <c r="C558" s="104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46" t="s">
        <v>1</v>
      </c>
      <c r="D559" s="25" t="s">
        <v>7287</v>
      </c>
      <c r="E559" s="26">
        <v>4</v>
      </c>
      <c r="F559" s="26"/>
      <c r="G559" s="111" t="s">
        <v>321</v>
      </c>
      <c r="H559" s="25" t="s">
        <v>7287</v>
      </c>
      <c r="I559" s="27">
        <v>4</v>
      </c>
      <c r="J559" s="28"/>
      <c r="K559" s="110" t="s">
        <v>321</v>
      </c>
      <c r="L559" s="25" t="s">
        <v>7287</v>
      </c>
      <c r="M559" s="28">
        <v>4</v>
      </c>
      <c r="N559" s="28"/>
      <c r="O559" s="110" t="s">
        <v>321</v>
      </c>
      <c r="P559" s="25" t="s">
        <v>7287</v>
      </c>
      <c r="Q559" s="27">
        <v>4</v>
      </c>
      <c r="R559" s="28"/>
      <c r="S559" s="110" t="s">
        <v>321</v>
      </c>
      <c r="T559" s="25" t="s">
        <v>7287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12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47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7288</v>
      </c>
      <c r="C561" s="1042" t="s">
        <v>0</v>
      </c>
      <c r="D561" s="15" t="s">
        <v>6549</v>
      </c>
      <c r="E561" s="16">
        <v>4</v>
      </c>
      <c r="F561" s="16"/>
      <c r="G561" s="115" t="s">
        <v>325</v>
      </c>
      <c r="H561" s="15" t="s">
        <v>6549</v>
      </c>
      <c r="I561" s="17">
        <v>4</v>
      </c>
      <c r="J561" s="18"/>
      <c r="K561" s="114" t="s">
        <v>325</v>
      </c>
      <c r="L561" s="18" t="s">
        <v>6549</v>
      </c>
      <c r="M561" s="18">
        <v>4</v>
      </c>
      <c r="N561" s="18"/>
      <c r="O561" s="114" t="s">
        <v>325</v>
      </c>
      <c r="P561" s="18" t="s">
        <v>6549</v>
      </c>
      <c r="Q561" s="18">
        <v>4</v>
      </c>
      <c r="R561" s="18"/>
      <c r="S561" s="114" t="s">
        <v>325</v>
      </c>
      <c r="T561" s="15" t="s">
        <v>6549</v>
      </c>
      <c r="U561" s="18">
        <v>4</v>
      </c>
      <c r="V561" s="18"/>
      <c r="W561" s="114" t="s">
        <v>325</v>
      </c>
      <c r="X561" s="15" t="s">
        <v>6549</v>
      </c>
      <c r="Y561" s="18">
        <v>4</v>
      </c>
      <c r="Z561" s="18"/>
      <c r="AA561" s="114" t="s">
        <v>325</v>
      </c>
      <c r="AB561" s="15"/>
      <c r="AC561" s="18"/>
      <c r="AD561" s="18"/>
      <c r="AE561" s="310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412</v>
      </c>
      <c r="C562" s="104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46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12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46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14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7289</v>
      </c>
      <c r="C565" s="1042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10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412</v>
      </c>
      <c r="C566" s="104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46" t="s">
        <v>1</v>
      </c>
      <c r="D567" s="25" t="s">
        <v>6549</v>
      </c>
      <c r="E567" s="26">
        <v>4</v>
      </c>
      <c r="F567" s="26"/>
      <c r="G567" s="111" t="s">
        <v>325</v>
      </c>
      <c r="H567" s="25" t="s">
        <v>6549</v>
      </c>
      <c r="I567" s="27">
        <v>4</v>
      </c>
      <c r="J567" s="28"/>
      <c r="K567" s="110" t="s">
        <v>325</v>
      </c>
      <c r="L567" s="28" t="s">
        <v>6549</v>
      </c>
      <c r="M567" s="28">
        <v>4</v>
      </c>
      <c r="N567" s="28"/>
      <c r="O567" s="110" t="s">
        <v>325</v>
      </c>
      <c r="P567" s="25" t="s">
        <v>6549</v>
      </c>
      <c r="Q567" s="27">
        <v>4</v>
      </c>
      <c r="R567" s="28"/>
      <c r="S567" s="110" t="s">
        <v>325</v>
      </c>
      <c r="T567" s="25" t="s">
        <v>6549</v>
      </c>
      <c r="U567" s="28">
        <v>4</v>
      </c>
      <c r="V567" s="28"/>
      <c r="W567" s="110" t="s">
        <v>325</v>
      </c>
      <c r="X567" s="25" t="s">
        <v>6549</v>
      </c>
      <c r="Y567" s="28">
        <v>4</v>
      </c>
      <c r="Z567" s="28"/>
      <c r="AA567" s="110" t="s">
        <v>325</v>
      </c>
      <c r="AB567" s="25"/>
      <c r="AC567" s="27"/>
      <c r="AD567" s="28"/>
      <c r="AE567" s="312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47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14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5651</v>
      </c>
      <c r="C569" s="104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6549</v>
      </c>
      <c r="Y569" s="18">
        <v>4</v>
      </c>
      <c r="Z569" s="18"/>
      <c r="AA569" s="114" t="s">
        <v>282</v>
      </c>
      <c r="AB569" s="15"/>
      <c r="AC569" s="17"/>
      <c r="AD569" s="18"/>
      <c r="AE569" s="310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837</v>
      </c>
      <c r="C570" s="104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46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6549</v>
      </c>
      <c r="U571" s="28">
        <v>4</v>
      </c>
      <c r="V571" s="28"/>
      <c r="W571" s="110" t="s">
        <v>282</v>
      </c>
      <c r="X571" s="25" t="s">
        <v>6549</v>
      </c>
      <c r="Y571" s="28">
        <v>4</v>
      </c>
      <c r="Z571" s="28"/>
      <c r="AA571" s="110" t="s">
        <v>282</v>
      </c>
      <c r="AB571" s="25"/>
      <c r="AC571" s="27"/>
      <c r="AD571" s="28"/>
      <c r="AE571" s="312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46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6539</v>
      </c>
      <c r="C573" s="1042" t="s">
        <v>0</v>
      </c>
      <c r="D573" s="15" t="s">
        <v>6528</v>
      </c>
      <c r="E573" s="16">
        <v>4</v>
      </c>
      <c r="F573" s="16"/>
      <c r="G573" s="115" t="s">
        <v>321</v>
      </c>
      <c r="H573" s="15" t="s">
        <v>6528</v>
      </c>
      <c r="I573" s="17">
        <v>4</v>
      </c>
      <c r="J573" s="18"/>
      <c r="K573" s="114" t="s">
        <v>321</v>
      </c>
      <c r="L573" s="15" t="s">
        <v>6528</v>
      </c>
      <c r="M573" s="18">
        <v>4</v>
      </c>
      <c r="N573" s="18"/>
      <c r="O573" s="114" t="s">
        <v>321</v>
      </c>
      <c r="P573" s="34" t="s">
        <v>6528</v>
      </c>
      <c r="Q573" s="35">
        <v>4</v>
      </c>
      <c r="R573" s="36"/>
      <c r="S573" s="114" t="s">
        <v>321</v>
      </c>
      <c r="T573" s="15" t="s">
        <v>6528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10"/>
      <c r="AF573" s="28" t="str">
        <f t="shared" si="8"/>
        <v>s</v>
      </c>
    </row>
    <row r="574" spans="1:32" ht="15.75" customHeight="1" x14ac:dyDescent="0.3">
      <c r="A574" s="107"/>
      <c r="B574" s="52" t="s">
        <v>412</v>
      </c>
      <c r="C574" s="104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tr">
        <f t="shared" si="8"/>
        <v>s</v>
      </c>
    </row>
    <row r="575" spans="1:32" ht="15.75" customHeight="1" x14ac:dyDescent="0.3">
      <c r="A575" s="107"/>
      <c r="B575" s="52"/>
      <c r="C575" s="1046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tr">
        <f t="shared" si="8"/>
        <v>c</v>
      </c>
    </row>
    <row r="576" spans="1:32" ht="15.75" customHeight="1" x14ac:dyDescent="0.3">
      <c r="A576" s="107"/>
      <c r="B576" s="52"/>
      <c r="C576" s="1046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6550</v>
      </c>
      <c r="C577" s="1042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tr">
        <f t="shared" si="8"/>
        <v>s</v>
      </c>
    </row>
    <row r="578" spans="1:32" ht="15.75" customHeight="1" x14ac:dyDescent="0.3">
      <c r="A578" s="107"/>
      <c r="B578" s="52" t="s">
        <v>412</v>
      </c>
      <c r="C578" s="104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tr">
        <f t="shared" si="8"/>
        <v>s</v>
      </c>
    </row>
    <row r="579" spans="1:32" ht="15.75" customHeight="1" x14ac:dyDescent="0.3">
      <c r="A579" s="107"/>
      <c r="B579" s="52"/>
      <c r="C579" s="1046" t="s">
        <v>1</v>
      </c>
      <c r="D579" s="25" t="s">
        <v>6534</v>
      </c>
      <c r="E579" s="26">
        <v>4</v>
      </c>
      <c r="F579" s="26"/>
      <c r="G579" s="111" t="s">
        <v>287</v>
      </c>
      <c r="H579" s="25" t="s">
        <v>6534</v>
      </c>
      <c r="I579" s="27">
        <v>4</v>
      </c>
      <c r="J579" s="28"/>
      <c r="K579" s="110" t="s">
        <v>287</v>
      </c>
      <c r="L579" s="25" t="s">
        <v>6534</v>
      </c>
      <c r="M579" s="28">
        <v>4</v>
      </c>
      <c r="N579" s="28"/>
      <c r="O579" s="110" t="s">
        <v>287</v>
      </c>
      <c r="P579" s="30" t="s">
        <v>6534</v>
      </c>
      <c r="Q579" s="31">
        <v>4</v>
      </c>
      <c r="R579" s="28"/>
      <c r="S579" s="110" t="s">
        <v>287</v>
      </c>
      <c r="T579" s="25" t="s">
        <v>6534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12"/>
      <c r="AF579" s="28" t="str">
        <f t="shared" si="8"/>
        <v>c</v>
      </c>
    </row>
    <row r="580" spans="1:32" ht="15.75" customHeight="1" x14ac:dyDescent="0.3">
      <c r="A580" s="107"/>
      <c r="B580" s="54"/>
      <c r="C580" s="1046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6571</v>
      </c>
      <c r="C581" s="1042" t="s">
        <v>0</v>
      </c>
      <c r="D581" s="15" t="s">
        <v>6540</v>
      </c>
      <c r="E581" s="16">
        <v>4</v>
      </c>
      <c r="F581" s="16"/>
      <c r="G581" s="115" t="s">
        <v>287</v>
      </c>
      <c r="H581" s="15" t="s">
        <v>6540</v>
      </c>
      <c r="I581" s="17">
        <v>4</v>
      </c>
      <c r="J581" s="18"/>
      <c r="K581" s="114" t="s">
        <v>287</v>
      </c>
      <c r="L581" s="15" t="s">
        <v>6540</v>
      </c>
      <c r="M581" s="18">
        <v>4</v>
      </c>
      <c r="N581" s="18"/>
      <c r="O581" s="114" t="s">
        <v>287</v>
      </c>
      <c r="P581" s="34" t="s">
        <v>6540</v>
      </c>
      <c r="Q581" s="35">
        <v>4</v>
      </c>
      <c r="R581" s="36"/>
      <c r="S581" s="114" t="s">
        <v>287</v>
      </c>
      <c r="T581" s="15" t="s">
        <v>6540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10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412</v>
      </c>
      <c r="C582" s="104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tr">
        <f t="shared" si="9"/>
        <v>s</v>
      </c>
    </row>
    <row r="583" spans="1:32" ht="15.75" customHeight="1" x14ac:dyDescent="0.3">
      <c r="A583" s="107"/>
      <c r="B583" s="52"/>
      <c r="C583" s="1046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tr">
        <f t="shared" si="9"/>
        <v>c</v>
      </c>
    </row>
    <row r="584" spans="1:32" ht="15.75" customHeight="1" x14ac:dyDescent="0.3">
      <c r="A584" s="107"/>
      <c r="B584" s="52"/>
      <c r="C584" s="1046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7326</v>
      </c>
      <c r="C585" s="104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6564</v>
      </c>
      <c r="Y585" s="18">
        <v>5</v>
      </c>
      <c r="Z585" s="18"/>
      <c r="AA585" s="114" t="s">
        <v>287</v>
      </c>
      <c r="AB585" s="15" t="s">
        <v>7082</v>
      </c>
      <c r="AC585" s="17">
        <v>5</v>
      </c>
      <c r="AD585" s="18"/>
      <c r="AE585" s="310" t="s">
        <v>287</v>
      </c>
      <c r="AF585" s="28" t="str">
        <f t="shared" si="9"/>
        <v>s</v>
      </c>
    </row>
    <row r="586" spans="1:32" ht="15.75" customHeight="1" x14ac:dyDescent="0.3">
      <c r="A586" s="107"/>
      <c r="B586" s="52" t="s">
        <v>412</v>
      </c>
      <c r="C586" s="104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tr">
        <f t="shared" si="9"/>
        <v>s</v>
      </c>
    </row>
    <row r="587" spans="1:32" ht="15.75" customHeight="1" x14ac:dyDescent="0.3">
      <c r="A587" s="107"/>
      <c r="B587" s="52"/>
      <c r="C587" s="1046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6564</v>
      </c>
      <c r="Y587" s="28">
        <v>4</v>
      </c>
      <c r="Z587" s="28"/>
      <c r="AA587" s="110" t="s">
        <v>287</v>
      </c>
      <c r="AB587" s="25" t="s">
        <v>7082</v>
      </c>
      <c r="AC587" s="27">
        <v>5</v>
      </c>
      <c r="AD587" s="28"/>
      <c r="AE587" s="312" t="s">
        <v>287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46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6999</v>
      </c>
      <c r="Y588" s="43"/>
      <c r="Z588" s="43"/>
      <c r="AA588" s="109"/>
      <c r="AB588" s="40"/>
      <c r="AC588" s="41"/>
      <c r="AD588" s="42"/>
      <c r="AE588" s="313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5609</v>
      </c>
      <c r="C589" s="1042" t="s">
        <v>0</v>
      </c>
      <c r="D589" s="15" t="s">
        <v>4583</v>
      </c>
      <c r="E589" s="16">
        <v>4</v>
      </c>
      <c r="F589" s="538" t="s">
        <v>405</v>
      </c>
      <c r="G589" s="115" t="s">
        <v>332</v>
      </c>
      <c r="H589" s="15" t="s">
        <v>4583</v>
      </c>
      <c r="I589" s="17">
        <v>4</v>
      </c>
      <c r="J589" s="509" t="s">
        <v>405</v>
      </c>
      <c r="K589" s="114" t="s">
        <v>332</v>
      </c>
      <c r="L589" s="15" t="s">
        <v>4583</v>
      </c>
      <c r="M589" s="18">
        <v>4</v>
      </c>
      <c r="N589" s="509" t="s">
        <v>405</v>
      </c>
      <c r="O589" s="114" t="s">
        <v>332</v>
      </c>
      <c r="P589" s="34" t="s">
        <v>4583</v>
      </c>
      <c r="Q589" s="35">
        <v>4</v>
      </c>
      <c r="R589" s="507" t="s">
        <v>405</v>
      </c>
      <c r="S589" s="114" t="s">
        <v>332</v>
      </c>
      <c r="T589" s="15" t="s">
        <v>4583</v>
      </c>
      <c r="U589" s="18">
        <v>4</v>
      </c>
      <c r="V589" s="509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10"/>
      <c r="AF589" s="28" t="str">
        <f t="shared" si="9"/>
        <v>s</v>
      </c>
    </row>
    <row r="590" spans="1:32" ht="15.75" customHeight="1" x14ac:dyDescent="0.3">
      <c r="A590" s="107"/>
      <c r="B590" s="52"/>
      <c r="C590" s="1043"/>
      <c r="D590" s="20" t="s">
        <v>7324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tr">
        <f t="shared" si="9"/>
        <v>s</v>
      </c>
    </row>
    <row r="591" spans="1:32" ht="15.75" customHeight="1" x14ac:dyDescent="0.3">
      <c r="A591" s="107"/>
      <c r="B591" s="52"/>
      <c r="C591" s="1046" t="s">
        <v>1</v>
      </c>
      <c r="D591" s="25" t="s">
        <v>4583</v>
      </c>
      <c r="E591" s="26">
        <v>4</v>
      </c>
      <c r="F591" s="537" t="s">
        <v>405</v>
      </c>
      <c r="G591" s="111" t="s">
        <v>332</v>
      </c>
      <c r="H591" s="25" t="s">
        <v>4583</v>
      </c>
      <c r="I591" s="27">
        <v>4</v>
      </c>
      <c r="J591" s="508" t="s">
        <v>405</v>
      </c>
      <c r="K591" s="110" t="s">
        <v>332</v>
      </c>
      <c r="L591" s="25" t="s">
        <v>4583</v>
      </c>
      <c r="M591" s="28">
        <v>4</v>
      </c>
      <c r="N591" s="508" t="s">
        <v>405</v>
      </c>
      <c r="O591" s="110" t="s">
        <v>332</v>
      </c>
      <c r="P591" s="25" t="s">
        <v>4583</v>
      </c>
      <c r="Q591" s="27">
        <v>4</v>
      </c>
      <c r="R591" s="508" t="s">
        <v>405</v>
      </c>
      <c r="S591" s="110" t="s">
        <v>332</v>
      </c>
      <c r="T591" s="25" t="s">
        <v>4583</v>
      </c>
      <c r="U591" s="28">
        <v>1</v>
      </c>
      <c r="V591" s="508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12"/>
      <c r="AF591" s="28" t="str">
        <f t="shared" si="9"/>
        <v>c</v>
      </c>
    </row>
    <row r="592" spans="1:32" ht="15.75" customHeight="1" x14ac:dyDescent="0.3">
      <c r="A592" s="107"/>
      <c r="B592" s="52"/>
      <c r="C592" s="1046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4572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13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7150</v>
      </c>
      <c r="C593" s="1042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6537</v>
      </c>
      <c r="Y593" s="18">
        <v>5</v>
      </c>
      <c r="Z593" s="509" t="s">
        <v>7162</v>
      </c>
      <c r="AA593" s="114" t="s">
        <v>270</v>
      </c>
      <c r="AB593" s="15" t="s">
        <v>6537</v>
      </c>
      <c r="AC593" s="17">
        <v>5</v>
      </c>
      <c r="AD593" s="509" t="s">
        <v>7162</v>
      </c>
      <c r="AE593" s="310" t="s">
        <v>270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4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4572</v>
      </c>
      <c r="AC594" s="22"/>
      <c r="AD594" s="22"/>
      <c r="AE594" s="311"/>
      <c r="AF594" s="28" t="str">
        <f t="shared" si="9"/>
        <v>s</v>
      </c>
    </row>
    <row r="595" spans="1:32" ht="15.75" customHeight="1" x14ac:dyDescent="0.3">
      <c r="A595" s="107"/>
      <c r="B595" s="52"/>
      <c r="C595" s="1046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6537</v>
      </c>
      <c r="Y595" s="28">
        <v>5</v>
      </c>
      <c r="Z595" s="508" t="s">
        <v>7162</v>
      </c>
      <c r="AA595" s="110" t="s">
        <v>270</v>
      </c>
      <c r="AB595" s="25" t="s">
        <v>6528</v>
      </c>
      <c r="AC595" s="27">
        <v>5</v>
      </c>
      <c r="AD595" s="508" t="s">
        <v>7162</v>
      </c>
      <c r="AE595" s="312" t="s">
        <v>270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46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851</v>
      </c>
      <c r="C597" s="1042" t="s">
        <v>0</v>
      </c>
      <c r="D597" s="15" t="s">
        <v>7236</v>
      </c>
      <c r="E597" s="16">
        <v>4</v>
      </c>
      <c r="F597" s="16"/>
      <c r="G597" s="115" t="s">
        <v>273</v>
      </c>
      <c r="H597" s="15" t="s">
        <v>7236</v>
      </c>
      <c r="I597" s="17">
        <v>4</v>
      </c>
      <c r="J597" s="18"/>
      <c r="K597" s="114" t="s">
        <v>273</v>
      </c>
      <c r="L597" s="15" t="s">
        <v>7236</v>
      </c>
      <c r="M597" s="18">
        <v>2</v>
      </c>
      <c r="N597" s="18"/>
      <c r="O597" s="114" t="s">
        <v>273</v>
      </c>
      <c r="P597" s="34" t="s">
        <v>7145</v>
      </c>
      <c r="Q597" s="35">
        <v>4</v>
      </c>
      <c r="R597" s="36"/>
      <c r="S597" s="114" t="s">
        <v>280</v>
      </c>
      <c r="T597" s="15" t="s">
        <v>7145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10"/>
      <c r="AF597" s="28" t="str">
        <f t="shared" si="9"/>
        <v>s</v>
      </c>
    </row>
    <row r="598" spans="1:32" ht="15.75" customHeight="1" x14ac:dyDescent="0.3">
      <c r="A598" s="107"/>
      <c r="B598" s="52" t="s">
        <v>412</v>
      </c>
      <c r="C598" s="1043"/>
      <c r="D598" s="20"/>
      <c r="E598" s="21"/>
      <c r="F598" s="21"/>
      <c r="G598" s="113"/>
      <c r="H598" s="20"/>
      <c r="I598" s="22"/>
      <c r="J598" s="22"/>
      <c r="K598" s="112"/>
      <c r="L598" s="20" t="s">
        <v>7145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tr">
        <f t="shared" si="9"/>
        <v>s</v>
      </c>
    </row>
    <row r="599" spans="1:32" ht="15.75" customHeight="1" x14ac:dyDescent="0.3">
      <c r="A599" s="107"/>
      <c r="B599" s="52"/>
      <c r="C599" s="1046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tr">
        <f t="shared" si="9"/>
        <v>c</v>
      </c>
    </row>
    <row r="600" spans="1:32" ht="15.75" customHeight="1" x14ac:dyDescent="0.3">
      <c r="A600" s="107"/>
      <c r="B600" s="52"/>
      <c r="C600" s="1046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846</v>
      </c>
      <c r="C601" s="1042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4584</v>
      </c>
      <c r="Y601" s="18">
        <v>5</v>
      </c>
      <c r="Z601" s="18"/>
      <c r="AA601" s="114" t="s">
        <v>337</v>
      </c>
      <c r="AB601" s="15"/>
      <c r="AC601" s="17"/>
      <c r="AD601" s="18"/>
      <c r="AE601" s="310"/>
      <c r="AF601" s="28" t="str">
        <f t="shared" si="9"/>
        <v>s</v>
      </c>
    </row>
    <row r="602" spans="1:32" ht="15.75" customHeight="1" x14ac:dyDescent="0.3">
      <c r="A602" s="107"/>
      <c r="B602" s="52" t="s">
        <v>844</v>
      </c>
      <c r="C602" s="104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tr">
        <f t="shared" si="9"/>
        <v>s</v>
      </c>
    </row>
    <row r="603" spans="1:32" ht="15.75" customHeight="1" x14ac:dyDescent="0.3">
      <c r="A603" s="107"/>
      <c r="B603" s="52"/>
      <c r="C603" s="1046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4584</v>
      </c>
      <c r="U603" s="28">
        <v>5</v>
      </c>
      <c r="V603" s="28"/>
      <c r="W603" s="110" t="s">
        <v>337</v>
      </c>
      <c r="X603" s="25" t="s">
        <v>4584</v>
      </c>
      <c r="Y603" s="28">
        <v>5</v>
      </c>
      <c r="Z603" s="28"/>
      <c r="AA603" s="110" t="s">
        <v>337</v>
      </c>
      <c r="AB603" s="25"/>
      <c r="AC603" s="27"/>
      <c r="AD603" s="28"/>
      <c r="AE603" s="312"/>
      <c r="AF603" s="28" t="str">
        <f t="shared" si="9"/>
        <v>c</v>
      </c>
    </row>
    <row r="604" spans="1:32" ht="15.75" customHeight="1" x14ac:dyDescent="0.3">
      <c r="A604" s="107"/>
      <c r="B604" s="52"/>
      <c r="C604" s="1046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13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7322</v>
      </c>
      <c r="C605" s="1042" t="s">
        <v>0</v>
      </c>
      <c r="D605" s="15" t="s">
        <v>6556</v>
      </c>
      <c r="E605" s="16">
        <v>4</v>
      </c>
      <c r="F605" s="16"/>
      <c r="G605" s="115" t="s">
        <v>267</v>
      </c>
      <c r="H605" s="15" t="s">
        <v>6556</v>
      </c>
      <c r="I605" s="17">
        <v>4</v>
      </c>
      <c r="J605" s="18"/>
      <c r="K605" s="114" t="s">
        <v>267</v>
      </c>
      <c r="L605" s="18" t="s">
        <v>6556</v>
      </c>
      <c r="M605" s="18">
        <v>4</v>
      </c>
      <c r="N605" s="18"/>
      <c r="O605" s="114" t="s">
        <v>267</v>
      </c>
      <c r="P605" s="15" t="s">
        <v>6556</v>
      </c>
      <c r="Q605" s="17">
        <v>4</v>
      </c>
      <c r="R605" s="18"/>
      <c r="S605" s="114" t="s">
        <v>267</v>
      </c>
      <c r="T605" s="15" t="s">
        <v>6556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10"/>
      <c r="AF605" s="28" t="str">
        <f t="shared" si="9"/>
        <v>s</v>
      </c>
    </row>
    <row r="606" spans="1:32" ht="15.75" customHeight="1" x14ac:dyDescent="0.3">
      <c r="A606" s="107"/>
      <c r="B606" s="52" t="s">
        <v>412</v>
      </c>
      <c r="C606" s="104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tr">
        <f t="shared" si="9"/>
        <v>s</v>
      </c>
    </row>
    <row r="607" spans="1:32" ht="15.75" customHeight="1" x14ac:dyDescent="0.3">
      <c r="A607" s="107"/>
      <c r="B607" s="52"/>
      <c r="C607" s="1046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tr">
        <f t="shared" si="9"/>
        <v>c</v>
      </c>
    </row>
    <row r="608" spans="1:32" ht="15.75" customHeight="1" x14ac:dyDescent="0.3">
      <c r="A608" s="107"/>
      <c r="B608" s="52"/>
      <c r="C608" s="1046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12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7323</v>
      </c>
      <c r="C609" s="104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tr">
        <f t="shared" si="9"/>
        <v>s</v>
      </c>
    </row>
    <row r="610" spans="1:32" ht="15.75" customHeight="1" x14ac:dyDescent="0.3">
      <c r="A610" s="107"/>
      <c r="B610" s="52" t="s">
        <v>412</v>
      </c>
      <c r="C610" s="104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tr">
        <f t="shared" si="9"/>
        <v>s</v>
      </c>
    </row>
    <row r="611" spans="1:32" ht="15.75" customHeight="1" x14ac:dyDescent="0.3">
      <c r="A611" s="107"/>
      <c r="B611" s="52"/>
      <c r="C611" s="1046" t="s">
        <v>1</v>
      </c>
      <c r="D611" s="25" t="s">
        <v>6556</v>
      </c>
      <c r="E611" s="26">
        <v>4</v>
      </c>
      <c r="F611" s="26"/>
      <c r="G611" s="111" t="s">
        <v>267</v>
      </c>
      <c r="H611" s="25" t="s">
        <v>6556</v>
      </c>
      <c r="I611" s="27">
        <v>4</v>
      </c>
      <c r="J611" s="28"/>
      <c r="K611" s="110" t="s">
        <v>267</v>
      </c>
      <c r="L611" s="25" t="s">
        <v>6556</v>
      </c>
      <c r="M611" s="28">
        <v>4</v>
      </c>
      <c r="N611" s="28"/>
      <c r="O611" s="110" t="s">
        <v>267</v>
      </c>
      <c r="P611" s="25" t="s">
        <v>6556</v>
      </c>
      <c r="Q611" s="27">
        <v>4</v>
      </c>
      <c r="R611" s="28"/>
      <c r="S611" s="110" t="s">
        <v>267</v>
      </c>
      <c r="T611" s="25" t="s">
        <v>6556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12"/>
      <c r="AF611" s="28" t="str">
        <f t="shared" si="9"/>
        <v>c</v>
      </c>
    </row>
    <row r="612" spans="1:32" ht="15.75" customHeight="1" x14ac:dyDescent="0.3">
      <c r="A612" s="107"/>
      <c r="B612" s="52"/>
      <c r="C612" s="1046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6591</v>
      </c>
      <c r="C613" s="104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6545</v>
      </c>
      <c r="Y613" s="18">
        <v>4</v>
      </c>
      <c r="Z613" s="18"/>
      <c r="AA613" s="114" t="s">
        <v>237</v>
      </c>
      <c r="AB613" s="15"/>
      <c r="AC613" s="17"/>
      <c r="AD613" s="18"/>
      <c r="AE613" s="310"/>
      <c r="AF613" s="28" t="str">
        <f t="shared" si="9"/>
        <v>s</v>
      </c>
    </row>
    <row r="614" spans="1:32" ht="15.75" customHeight="1" x14ac:dyDescent="0.3">
      <c r="A614" s="107"/>
      <c r="B614" s="52" t="s">
        <v>844</v>
      </c>
      <c r="C614" s="104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tr">
        <f t="shared" si="9"/>
        <v>s</v>
      </c>
    </row>
    <row r="615" spans="1:32" ht="15.75" customHeight="1" x14ac:dyDescent="0.3">
      <c r="A615" s="107"/>
      <c r="B615" s="52"/>
      <c r="C615" s="1046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7006</v>
      </c>
      <c r="U615" s="28">
        <v>4</v>
      </c>
      <c r="V615" s="28"/>
      <c r="W615" s="110" t="s">
        <v>237</v>
      </c>
      <c r="X615" s="25" t="s">
        <v>6545</v>
      </c>
      <c r="Y615" s="28">
        <v>4</v>
      </c>
      <c r="Z615" s="28"/>
      <c r="AA615" s="110" t="s">
        <v>237</v>
      </c>
      <c r="AB615" s="25"/>
      <c r="AC615" s="27"/>
      <c r="AD615" s="28"/>
      <c r="AE615" s="312"/>
      <c r="AF615" s="28" t="str">
        <f t="shared" si="9"/>
        <v>c</v>
      </c>
    </row>
    <row r="616" spans="1:32" ht="15.75" customHeight="1" x14ac:dyDescent="0.3">
      <c r="A616" s="107"/>
      <c r="B616" s="52"/>
      <c r="C616" s="1046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4572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6593</v>
      </c>
      <c r="C617" s="104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6548</v>
      </c>
      <c r="Y617" s="18">
        <v>4</v>
      </c>
      <c r="Z617" s="18"/>
      <c r="AA617" s="114" t="s">
        <v>6570</v>
      </c>
      <c r="AB617" s="15"/>
      <c r="AC617" s="17"/>
      <c r="AD617" s="18"/>
      <c r="AE617" s="310"/>
      <c r="AF617" s="28" t="str">
        <f t="shared" si="9"/>
        <v>s</v>
      </c>
    </row>
    <row r="618" spans="1:32" ht="15.75" customHeight="1" x14ac:dyDescent="0.3">
      <c r="A618" s="107"/>
      <c r="B618" s="52" t="s">
        <v>844</v>
      </c>
      <c r="C618" s="104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tr">
        <f t="shared" si="9"/>
        <v>s</v>
      </c>
    </row>
    <row r="619" spans="1:32" ht="15.75" customHeight="1" x14ac:dyDescent="0.3">
      <c r="A619" s="107"/>
      <c r="B619" s="52"/>
      <c r="C619" s="1046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6548</v>
      </c>
      <c r="U619" s="28">
        <v>4</v>
      </c>
      <c r="V619" s="28"/>
      <c r="W619" s="110" t="s">
        <v>6570</v>
      </c>
      <c r="X619" s="25" t="s">
        <v>6548</v>
      </c>
      <c r="Y619" s="28">
        <v>4</v>
      </c>
      <c r="Z619" s="28"/>
      <c r="AA619" s="110" t="s">
        <v>6570</v>
      </c>
      <c r="AB619" s="25"/>
      <c r="AC619" s="27"/>
      <c r="AD619" s="28"/>
      <c r="AE619" s="312"/>
      <c r="AF619" s="28" t="str">
        <f t="shared" si="9"/>
        <v>c</v>
      </c>
    </row>
    <row r="620" spans="1:32" ht="15.75" customHeight="1" x14ac:dyDescent="0.3">
      <c r="A620" s="107"/>
      <c r="B620" s="52"/>
      <c r="C620" s="1046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845</v>
      </c>
      <c r="C621" s="1042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6548</v>
      </c>
      <c r="Y621" s="18">
        <v>4</v>
      </c>
      <c r="Z621" s="18"/>
      <c r="AA621" s="114" t="s">
        <v>546</v>
      </c>
      <c r="AB621" s="15"/>
      <c r="AC621" s="17"/>
      <c r="AD621" s="18"/>
      <c r="AE621" s="310"/>
      <c r="AF621" s="28" t="str">
        <f t="shared" si="9"/>
        <v>s</v>
      </c>
    </row>
    <row r="622" spans="1:32" ht="15.75" customHeight="1" x14ac:dyDescent="0.3">
      <c r="A622" s="107"/>
      <c r="B622" s="52" t="s">
        <v>837</v>
      </c>
      <c r="C622" s="104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tr">
        <f t="shared" si="9"/>
        <v>s</v>
      </c>
    </row>
    <row r="623" spans="1:32" ht="15.75" customHeight="1" x14ac:dyDescent="0.3">
      <c r="A623" s="107"/>
      <c r="B623" s="52"/>
      <c r="C623" s="1046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6548</v>
      </c>
      <c r="U623" s="28">
        <v>4</v>
      </c>
      <c r="V623" s="28"/>
      <c r="W623" s="110" t="s">
        <v>546</v>
      </c>
      <c r="X623" s="25" t="s">
        <v>6548</v>
      </c>
      <c r="Y623" s="28">
        <v>4</v>
      </c>
      <c r="Z623" s="28"/>
      <c r="AA623" s="110" t="s">
        <v>546</v>
      </c>
      <c r="AB623" s="25"/>
      <c r="AC623" s="27"/>
      <c r="AD623" s="28"/>
      <c r="AE623" s="312"/>
      <c r="AF623" s="28" t="str">
        <f t="shared" si="9"/>
        <v>c</v>
      </c>
    </row>
    <row r="624" spans="1:32" ht="15.75" customHeight="1" x14ac:dyDescent="0.3">
      <c r="A624" s="107"/>
      <c r="B624" s="52"/>
      <c r="C624" s="1046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4585</v>
      </c>
      <c r="C625" s="1042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10"/>
      <c r="AF625" s="28" t="str">
        <f t="shared" si="9"/>
        <v>s</v>
      </c>
    </row>
    <row r="626" spans="1:32" ht="15.75" customHeight="1" x14ac:dyDescent="0.3">
      <c r="A626" s="107"/>
      <c r="B626" s="52" t="s">
        <v>412</v>
      </c>
      <c r="C626" s="104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tr">
        <f t="shared" si="9"/>
        <v>s</v>
      </c>
    </row>
    <row r="627" spans="1:32" ht="15.75" customHeight="1" x14ac:dyDescent="0.3">
      <c r="A627" s="107"/>
      <c r="B627" s="52"/>
      <c r="C627" s="1046" t="s">
        <v>1</v>
      </c>
      <c r="D627" s="25" t="s">
        <v>6555</v>
      </c>
      <c r="E627" s="26">
        <v>4</v>
      </c>
      <c r="F627" s="26"/>
      <c r="G627" s="111" t="s">
        <v>273</v>
      </c>
      <c r="H627" s="25" t="s">
        <v>6555</v>
      </c>
      <c r="I627" s="27">
        <v>4</v>
      </c>
      <c r="J627" s="28"/>
      <c r="K627" s="110" t="s">
        <v>273</v>
      </c>
      <c r="L627" s="25" t="s">
        <v>6555</v>
      </c>
      <c r="M627" s="28">
        <v>4</v>
      </c>
      <c r="N627" s="28"/>
      <c r="O627" s="110" t="s">
        <v>273</v>
      </c>
      <c r="P627" s="25" t="s">
        <v>6555</v>
      </c>
      <c r="Q627" s="27">
        <v>4</v>
      </c>
      <c r="R627" s="28"/>
      <c r="S627" s="110" t="s">
        <v>273</v>
      </c>
      <c r="T627" s="25" t="s">
        <v>6555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12"/>
      <c r="AF627" s="28" t="str">
        <f t="shared" si="9"/>
        <v>c</v>
      </c>
    </row>
    <row r="628" spans="1:32" ht="15.75" customHeight="1" x14ac:dyDescent="0.3">
      <c r="A628" s="106"/>
      <c r="B628" s="52"/>
      <c r="C628" s="1047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6582</v>
      </c>
      <c r="C629" s="1042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6548</v>
      </c>
      <c r="Y629" s="18">
        <v>4</v>
      </c>
      <c r="Z629" s="18"/>
      <c r="AA629" s="114" t="s">
        <v>229</v>
      </c>
      <c r="AB629" s="15"/>
      <c r="AC629" s="18"/>
      <c r="AD629" s="18"/>
      <c r="AE629" s="310"/>
      <c r="AF629" s="28" t="str">
        <f t="shared" si="9"/>
        <v>s</v>
      </c>
    </row>
    <row r="630" spans="1:32" ht="15.75" customHeight="1" x14ac:dyDescent="0.3">
      <c r="A630" s="107"/>
      <c r="B630" s="52" t="s">
        <v>844</v>
      </c>
      <c r="C630" s="104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tr">
        <f t="shared" si="9"/>
        <v>s</v>
      </c>
    </row>
    <row r="631" spans="1:32" ht="15.75" customHeight="1" x14ac:dyDescent="0.3">
      <c r="A631" s="107"/>
      <c r="B631" s="52"/>
      <c r="C631" s="1046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6548</v>
      </c>
      <c r="U631" s="28">
        <v>4</v>
      </c>
      <c r="V631" s="28"/>
      <c r="W631" s="110" t="s">
        <v>229</v>
      </c>
      <c r="X631" s="25" t="s">
        <v>6548</v>
      </c>
      <c r="Y631" s="28">
        <v>4</v>
      </c>
      <c r="Z631" s="28"/>
      <c r="AA631" s="110" t="s">
        <v>229</v>
      </c>
      <c r="AB631" s="25"/>
      <c r="AC631" s="27"/>
      <c r="AD631" s="28"/>
      <c r="AE631" s="312"/>
      <c r="AF631" s="28" t="str">
        <f t="shared" si="9"/>
        <v>c</v>
      </c>
    </row>
    <row r="632" spans="1:32" ht="15.75" customHeight="1" x14ac:dyDescent="0.3">
      <c r="A632" s="107"/>
      <c r="B632" s="52"/>
      <c r="C632" s="1046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6592</v>
      </c>
      <c r="C633" s="1042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7006</v>
      </c>
      <c r="Y633" s="18">
        <v>4</v>
      </c>
      <c r="Z633" s="18"/>
      <c r="AA633" s="114" t="s">
        <v>246</v>
      </c>
      <c r="AB633" s="15"/>
      <c r="AC633" s="18"/>
      <c r="AD633" s="18"/>
      <c r="AE633" s="310"/>
      <c r="AF633" s="28" t="str">
        <f t="shared" si="9"/>
        <v>s</v>
      </c>
    </row>
    <row r="634" spans="1:32" ht="15.75" customHeight="1" x14ac:dyDescent="0.3">
      <c r="A634" s="107"/>
      <c r="B634" s="52" t="s">
        <v>842</v>
      </c>
      <c r="C634" s="104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tr">
        <f t="shared" si="9"/>
        <v>s</v>
      </c>
    </row>
    <row r="635" spans="1:32" ht="15.75" customHeight="1" x14ac:dyDescent="0.3">
      <c r="A635" s="107"/>
      <c r="B635" s="52"/>
      <c r="C635" s="1046" t="s">
        <v>1</v>
      </c>
      <c r="D635" s="25" t="s">
        <v>7006</v>
      </c>
      <c r="E635" s="26">
        <v>4</v>
      </c>
      <c r="F635" s="26"/>
      <c r="G635" s="111" t="s">
        <v>246</v>
      </c>
      <c r="H635" s="25" t="s">
        <v>7006</v>
      </c>
      <c r="I635" s="27">
        <v>4</v>
      </c>
      <c r="J635" s="28"/>
      <c r="K635" s="110" t="s">
        <v>246</v>
      </c>
      <c r="L635" s="28" t="s">
        <v>7006</v>
      </c>
      <c r="M635" s="28">
        <v>4</v>
      </c>
      <c r="N635" s="28"/>
      <c r="O635" s="110" t="s">
        <v>246</v>
      </c>
      <c r="P635" s="25" t="s">
        <v>7006</v>
      </c>
      <c r="Q635" s="27">
        <v>4</v>
      </c>
      <c r="R635" s="28"/>
      <c r="S635" s="110" t="s">
        <v>246</v>
      </c>
      <c r="T635" s="25" t="s">
        <v>7006</v>
      </c>
      <c r="U635" s="28">
        <v>4</v>
      </c>
      <c r="V635" s="28"/>
      <c r="W635" s="110" t="s">
        <v>246</v>
      </c>
      <c r="X635" s="25" t="s">
        <v>7006</v>
      </c>
      <c r="Y635" s="28">
        <v>4</v>
      </c>
      <c r="Z635" s="28"/>
      <c r="AA635" s="110" t="s">
        <v>246</v>
      </c>
      <c r="AB635" s="25"/>
      <c r="AC635" s="27"/>
      <c r="AD635" s="28"/>
      <c r="AE635" s="312"/>
      <c r="AF635" s="28" t="str">
        <f t="shared" si="9"/>
        <v>c</v>
      </c>
    </row>
    <row r="636" spans="1:32" ht="15.75" customHeight="1" x14ac:dyDescent="0.3">
      <c r="A636" s="106"/>
      <c r="B636" s="52"/>
      <c r="C636" s="1047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6594</v>
      </c>
      <c r="C637" s="104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6548</v>
      </c>
      <c r="Y637" s="18">
        <v>4</v>
      </c>
      <c r="Z637" s="18"/>
      <c r="AA637" s="114" t="s">
        <v>232</v>
      </c>
      <c r="AB637" s="15"/>
      <c r="AC637" s="17"/>
      <c r="AD637" s="18"/>
      <c r="AE637" s="310"/>
      <c r="AF637" s="28" t="str">
        <f t="shared" si="9"/>
        <v>s</v>
      </c>
    </row>
    <row r="638" spans="1:32" ht="15.75" customHeight="1" x14ac:dyDescent="0.3">
      <c r="A638" s="107"/>
      <c r="B638" s="52" t="s">
        <v>842</v>
      </c>
      <c r="C638" s="104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tr">
        <f t="shared" si="9"/>
        <v>s</v>
      </c>
    </row>
    <row r="639" spans="1:32" ht="15.75" customHeight="1" x14ac:dyDescent="0.3">
      <c r="A639" s="107"/>
      <c r="B639" s="52"/>
      <c r="C639" s="1046" t="s">
        <v>1</v>
      </c>
      <c r="D639" s="25" t="s">
        <v>6548</v>
      </c>
      <c r="E639" s="26">
        <v>4</v>
      </c>
      <c r="F639" s="26"/>
      <c r="G639" s="111" t="s">
        <v>232</v>
      </c>
      <c r="H639" s="25" t="s">
        <v>6548</v>
      </c>
      <c r="I639" s="27">
        <v>4</v>
      </c>
      <c r="J639" s="28"/>
      <c r="K639" s="110" t="s">
        <v>232</v>
      </c>
      <c r="L639" s="25" t="s">
        <v>6548</v>
      </c>
      <c r="M639" s="28">
        <v>4</v>
      </c>
      <c r="N639" s="28"/>
      <c r="O639" s="110" t="s">
        <v>232</v>
      </c>
      <c r="P639" s="25" t="s">
        <v>6548</v>
      </c>
      <c r="Q639" s="27">
        <v>4</v>
      </c>
      <c r="R639" s="28"/>
      <c r="S639" s="110" t="s">
        <v>232</v>
      </c>
      <c r="T639" s="25" t="s">
        <v>6548</v>
      </c>
      <c r="U639" s="28">
        <v>4</v>
      </c>
      <c r="V639" s="28"/>
      <c r="W639" s="110" t="s">
        <v>232</v>
      </c>
      <c r="X639" s="25" t="s">
        <v>6548</v>
      </c>
      <c r="Y639" s="28">
        <v>4</v>
      </c>
      <c r="Z639" s="28"/>
      <c r="AA639" s="110" t="s">
        <v>232</v>
      </c>
      <c r="AB639" s="25"/>
      <c r="AC639" s="27"/>
      <c r="AD639" s="28"/>
      <c r="AE639" s="312"/>
      <c r="AF639" s="28" t="str">
        <f t="shared" si="9"/>
        <v>c</v>
      </c>
    </row>
    <row r="640" spans="1:32" ht="15.75" customHeight="1" x14ac:dyDescent="0.3">
      <c r="A640" s="107"/>
      <c r="B640" s="54"/>
      <c r="C640" s="1046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6536</v>
      </c>
      <c r="C641" s="1042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tr">
        <f t="shared" si="9"/>
        <v>s</v>
      </c>
    </row>
    <row r="642" spans="1:32" ht="15.75" customHeight="1" x14ac:dyDescent="0.3">
      <c r="A642" s="107"/>
      <c r="B642" s="52" t="s">
        <v>412</v>
      </c>
      <c r="C642" s="104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tr">
        <f t="shared" si="9"/>
        <v>s</v>
      </c>
    </row>
    <row r="643" spans="1:32" ht="15.75" customHeight="1" x14ac:dyDescent="0.3">
      <c r="A643" s="107"/>
      <c r="B643" s="52"/>
      <c r="C643" s="1046" t="s">
        <v>1</v>
      </c>
      <c r="D643" s="25" t="s">
        <v>6545</v>
      </c>
      <c r="E643" s="26">
        <v>4</v>
      </c>
      <c r="F643" s="26"/>
      <c r="G643" s="111" t="s">
        <v>280</v>
      </c>
      <c r="H643" s="25" t="s">
        <v>6545</v>
      </c>
      <c r="I643" s="27">
        <v>4</v>
      </c>
      <c r="J643" s="28"/>
      <c r="K643" s="110" t="s">
        <v>280</v>
      </c>
      <c r="L643" s="25" t="s">
        <v>6545</v>
      </c>
      <c r="M643" s="28">
        <v>4</v>
      </c>
      <c r="N643" s="28"/>
      <c r="O643" s="110" t="s">
        <v>280</v>
      </c>
      <c r="P643" s="25" t="s">
        <v>6545</v>
      </c>
      <c r="Q643" s="27">
        <v>4</v>
      </c>
      <c r="R643" s="28"/>
      <c r="S643" s="110" t="s">
        <v>280</v>
      </c>
      <c r="T643" s="25" t="s">
        <v>6545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12"/>
      <c r="AF643" s="28" t="str">
        <f t="shared" si="9"/>
        <v>c</v>
      </c>
    </row>
    <row r="644" spans="1:32" ht="15.75" customHeight="1" x14ac:dyDescent="0.3">
      <c r="A644" s="107"/>
      <c r="B644" s="52"/>
      <c r="C644" s="1046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7148</v>
      </c>
      <c r="C645" s="1042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7001</v>
      </c>
      <c r="Y645" s="18">
        <v>4</v>
      </c>
      <c r="Z645" s="18"/>
      <c r="AA645" s="114" t="s">
        <v>269</v>
      </c>
      <c r="AB645" s="15"/>
      <c r="AC645" s="17"/>
      <c r="AD645" s="18"/>
      <c r="AE645" s="310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842</v>
      </c>
      <c r="C646" s="104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tr">
        <f t="shared" si="10"/>
        <v>s</v>
      </c>
    </row>
    <row r="647" spans="1:32" ht="15.75" customHeight="1" x14ac:dyDescent="0.3">
      <c r="A647" s="107"/>
      <c r="B647" s="52"/>
      <c r="C647" s="1046" t="s">
        <v>1</v>
      </c>
      <c r="D647" s="25" t="s">
        <v>7001</v>
      </c>
      <c r="E647" s="26">
        <v>4</v>
      </c>
      <c r="F647" s="26"/>
      <c r="G647" s="111" t="s">
        <v>269</v>
      </c>
      <c r="H647" s="25" t="s">
        <v>7001</v>
      </c>
      <c r="I647" s="27">
        <v>4</v>
      </c>
      <c r="J647" s="28"/>
      <c r="K647" s="110" t="s">
        <v>269</v>
      </c>
      <c r="L647" s="25" t="s">
        <v>7001</v>
      </c>
      <c r="M647" s="28">
        <v>4</v>
      </c>
      <c r="N647" s="28"/>
      <c r="O647" s="110" t="s">
        <v>269</v>
      </c>
      <c r="P647" s="30" t="s">
        <v>7001</v>
      </c>
      <c r="Q647" s="31">
        <v>4</v>
      </c>
      <c r="R647" s="28"/>
      <c r="S647" s="110" t="s">
        <v>269</v>
      </c>
      <c r="T647" s="25" t="s">
        <v>7001</v>
      </c>
      <c r="U647" s="28">
        <v>4</v>
      </c>
      <c r="V647" s="28"/>
      <c r="W647" s="110" t="s">
        <v>269</v>
      </c>
      <c r="X647" s="25" t="s">
        <v>7001</v>
      </c>
      <c r="Y647" s="28">
        <v>4</v>
      </c>
      <c r="Z647" s="28"/>
      <c r="AA647" s="110" t="s">
        <v>269</v>
      </c>
      <c r="AB647" s="25"/>
      <c r="AC647" s="27"/>
      <c r="AD647" s="28"/>
      <c r="AE647" s="312"/>
      <c r="AF647" s="28" t="str">
        <f t="shared" si="10"/>
        <v>c</v>
      </c>
    </row>
    <row r="648" spans="1:32" ht="15.75" customHeight="1" x14ac:dyDescent="0.3">
      <c r="A648" s="107"/>
      <c r="B648" s="54"/>
      <c r="C648" s="1046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12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7149</v>
      </c>
      <c r="C649" s="1042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6557</v>
      </c>
      <c r="Y649" s="18">
        <v>4</v>
      </c>
      <c r="Z649" s="18"/>
      <c r="AA649" s="114" t="s">
        <v>257</v>
      </c>
      <c r="AB649" s="15"/>
      <c r="AC649" s="17"/>
      <c r="AD649" s="18"/>
      <c r="AE649" s="310"/>
      <c r="AF649" s="28" t="str">
        <f t="shared" si="10"/>
        <v>s</v>
      </c>
    </row>
    <row r="650" spans="1:32" ht="15.75" customHeight="1" x14ac:dyDescent="0.3">
      <c r="A650" s="107"/>
      <c r="B650" s="52" t="s">
        <v>842</v>
      </c>
      <c r="C650" s="104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tr">
        <f t="shared" si="10"/>
        <v>s</v>
      </c>
    </row>
    <row r="651" spans="1:32" ht="15.75" customHeight="1" x14ac:dyDescent="0.3">
      <c r="A651" s="107"/>
      <c r="B651" s="52"/>
      <c r="C651" s="1046" t="s">
        <v>1</v>
      </c>
      <c r="D651" s="25" t="s">
        <v>6557</v>
      </c>
      <c r="E651" s="26">
        <v>4</v>
      </c>
      <c r="F651" s="26"/>
      <c r="G651" s="111" t="s">
        <v>257</v>
      </c>
      <c r="H651" s="25" t="s">
        <v>6557</v>
      </c>
      <c r="I651" s="27">
        <v>4</v>
      </c>
      <c r="J651" s="28"/>
      <c r="K651" s="110" t="s">
        <v>257</v>
      </c>
      <c r="L651" s="25" t="s">
        <v>6557</v>
      </c>
      <c r="M651" s="28">
        <v>4</v>
      </c>
      <c r="N651" s="28"/>
      <c r="O651" s="110" t="s">
        <v>257</v>
      </c>
      <c r="P651" s="25" t="s">
        <v>6557</v>
      </c>
      <c r="Q651" s="27">
        <v>4</v>
      </c>
      <c r="R651" s="28"/>
      <c r="S651" s="110" t="s">
        <v>257</v>
      </c>
      <c r="T651" s="25" t="s">
        <v>6557</v>
      </c>
      <c r="U651" s="28">
        <v>4</v>
      </c>
      <c r="V651" s="28"/>
      <c r="W651" s="110" t="s">
        <v>257</v>
      </c>
      <c r="X651" s="25" t="s">
        <v>6557</v>
      </c>
      <c r="Y651" s="28">
        <v>4</v>
      </c>
      <c r="Z651" s="28"/>
      <c r="AA651" s="110" t="s">
        <v>257</v>
      </c>
      <c r="AB651" s="25"/>
      <c r="AC651" s="27"/>
      <c r="AD651" s="28"/>
      <c r="AE651" s="312"/>
      <c r="AF651" s="28" t="str">
        <f t="shared" si="10"/>
        <v>c</v>
      </c>
    </row>
    <row r="652" spans="1:32" ht="15.75" customHeight="1" x14ac:dyDescent="0.3">
      <c r="A652" s="107"/>
      <c r="B652" s="52"/>
      <c r="C652" s="1046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7142</v>
      </c>
      <c r="C653" s="1042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7001</v>
      </c>
      <c r="Y653" s="18">
        <v>2</v>
      </c>
      <c r="Z653" s="18"/>
      <c r="AA653" s="114" t="s">
        <v>259</v>
      </c>
      <c r="AB653" s="15"/>
      <c r="AC653" s="17"/>
      <c r="AD653" s="18"/>
      <c r="AE653" s="310"/>
      <c r="AF653" s="28" t="str">
        <f t="shared" si="10"/>
        <v>s</v>
      </c>
    </row>
    <row r="654" spans="1:32" ht="15.75" customHeight="1" x14ac:dyDescent="0.3">
      <c r="A654" s="107"/>
      <c r="B654" s="52" t="s">
        <v>844</v>
      </c>
      <c r="C654" s="104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4572</v>
      </c>
      <c r="Y654" s="24"/>
      <c r="Z654" s="24"/>
      <c r="AA654" s="112"/>
      <c r="AB654" s="20"/>
      <c r="AC654" s="22"/>
      <c r="AD654" s="22"/>
      <c r="AE654" s="311"/>
      <c r="AF654" s="28" t="str">
        <f t="shared" si="10"/>
        <v>s</v>
      </c>
    </row>
    <row r="655" spans="1:32" ht="15.75" customHeight="1" x14ac:dyDescent="0.3">
      <c r="A655" s="107"/>
      <c r="B655" s="52"/>
      <c r="C655" s="1046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7001</v>
      </c>
      <c r="U655" s="28">
        <v>4</v>
      </c>
      <c r="V655" s="28"/>
      <c r="W655" s="110" t="s">
        <v>259</v>
      </c>
      <c r="X655" s="25" t="s">
        <v>7006</v>
      </c>
      <c r="Y655" s="28">
        <v>4</v>
      </c>
      <c r="Z655" s="28"/>
      <c r="AA655" s="110" t="s">
        <v>259</v>
      </c>
      <c r="AB655" s="25"/>
      <c r="AC655" s="27"/>
      <c r="AD655" s="28"/>
      <c r="AE655" s="312"/>
      <c r="AF655" s="28" t="str">
        <f t="shared" si="10"/>
        <v>c</v>
      </c>
    </row>
    <row r="656" spans="1:32" ht="15.75" customHeight="1" x14ac:dyDescent="0.3">
      <c r="A656" s="107"/>
      <c r="B656" s="52"/>
      <c r="C656" s="1046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6583</v>
      </c>
      <c r="C657" s="1042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6545</v>
      </c>
      <c r="Y657" s="18">
        <v>4</v>
      </c>
      <c r="Z657" s="18"/>
      <c r="AA657" s="114" t="s">
        <v>386</v>
      </c>
      <c r="AB657" s="15"/>
      <c r="AC657" s="17"/>
      <c r="AD657" s="18"/>
      <c r="AE657" s="310"/>
      <c r="AF657" s="28" t="str">
        <f t="shared" si="10"/>
        <v>s</v>
      </c>
    </row>
    <row r="658" spans="1:32" ht="15.75" customHeight="1" x14ac:dyDescent="0.3">
      <c r="A658" s="107"/>
      <c r="B658" s="52" t="s">
        <v>837</v>
      </c>
      <c r="C658" s="104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tr">
        <f t="shared" si="10"/>
        <v>s</v>
      </c>
    </row>
    <row r="659" spans="1:32" ht="15.75" customHeight="1" x14ac:dyDescent="0.3">
      <c r="A659" s="107"/>
      <c r="B659" s="52"/>
      <c r="C659" s="1046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6545</v>
      </c>
      <c r="U659" s="28">
        <v>4</v>
      </c>
      <c r="V659" s="28"/>
      <c r="W659" s="110" t="s">
        <v>386</v>
      </c>
      <c r="X659" s="25" t="s">
        <v>6545</v>
      </c>
      <c r="Y659" s="28">
        <v>4</v>
      </c>
      <c r="Z659" s="28"/>
      <c r="AA659" s="110" t="s">
        <v>386</v>
      </c>
      <c r="AB659" s="25"/>
      <c r="AC659" s="27"/>
      <c r="AD659" s="28"/>
      <c r="AE659" s="312"/>
      <c r="AF659" s="28" t="str">
        <f t="shared" si="10"/>
        <v>c</v>
      </c>
    </row>
    <row r="660" spans="1:32" ht="15.75" customHeight="1" x14ac:dyDescent="0.3">
      <c r="A660" s="107"/>
      <c r="B660" s="52"/>
      <c r="C660" s="1046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7136</v>
      </c>
      <c r="C661" s="1042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4583</v>
      </c>
      <c r="Y661" s="18">
        <v>5</v>
      </c>
      <c r="Z661" s="18"/>
      <c r="AA661" s="114" t="s">
        <v>712</v>
      </c>
      <c r="AB661" s="15"/>
      <c r="AC661" s="17"/>
      <c r="AD661" s="18"/>
      <c r="AE661" s="310"/>
      <c r="AF661" s="28" t="str">
        <f t="shared" si="10"/>
        <v>s</v>
      </c>
    </row>
    <row r="662" spans="1:32" ht="15.75" customHeight="1" x14ac:dyDescent="0.3">
      <c r="A662" s="107"/>
      <c r="B662" s="52" t="s">
        <v>837</v>
      </c>
      <c r="C662" s="1043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tr">
        <f t="shared" si="10"/>
        <v>s</v>
      </c>
    </row>
    <row r="663" spans="1:32" ht="15.75" customHeight="1" x14ac:dyDescent="0.3">
      <c r="A663" s="107"/>
      <c r="B663" s="52"/>
      <c r="C663" s="1046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4583</v>
      </c>
      <c r="U663" s="28">
        <v>5</v>
      </c>
      <c r="V663" s="28"/>
      <c r="W663" s="110" t="s">
        <v>712</v>
      </c>
      <c r="X663" s="25" t="s">
        <v>4583</v>
      </c>
      <c r="Y663" s="28">
        <v>5</v>
      </c>
      <c r="Z663" s="28"/>
      <c r="AA663" s="110" t="s">
        <v>712</v>
      </c>
      <c r="AB663" s="25"/>
      <c r="AC663" s="27"/>
      <c r="AD663" s="28"/>
      <c r="AE663" s="312"/>
      <c r="AF663" s="28" t="str">
        <f t="shared" si="10"/>
        <v>c</v>
      </c>
    </row>
    <row r="664" spans="1:32" ht="15.75" customHeight="1" x14ac:dyDescent="0.3">
      <c r="A664" s="107"/>
      <c r="B664" s="52"/>
      <c r="C664" s="1046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7143</v>
      </c>
      <c r="C665" s="1042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6529</v>
      </c>
      <c r="Y665" s="18">
        <v>5</v>
      </c>
      <c r="Z665" s="18"/>
      <c r="AA665" s="114" t="s">
        <v>263</v>
      </c>
      <c r="AB665" s="15"/>
      <c r="AC665" s="17"/>
      <c r="AD665" s="18"/>
      <c r="AE665" s="310"/>
      <c r="AF665" s="28" t="str">
        <f t="shared" si="10"/>
        <v>s</v>
      </c>
    </row>
    <row r="666" spans="1:32" ht="15.75" customHeight="1" x14ac:dyDescent="0.3">
      <c r="A666" s="107"/>
      <c r="B666" s="52" t="s">
        <v>844</v>
      </c>
      <c r="C666" s="1043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tr">
        <f t="shared" si="10"/>
        <v>s</v>
      </c>
    </row>
    <row r="667" spans="1:32" ht="15.75" customHeight="1" x14ac:dyDescent="0.3">
      <c r="A667" s="107"/>
      <c r="B667" s="52"/>
      <c r="C667" s="1046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6529</v>
      </c>
      <c r="U667" s="28">
        <v>5</v>
      </c>
      <c r="V667" s="28"/>
      <c r="W667" s="110" t="s">
        <v>263</v>
      </c>
      <c r="X667" s="25" t="s">
        <v>6529</v>
      </c>
      <c r="Y667" s="28">
        <v>5</v>
      </c>
      <c r="Z667" s="28"/>
      <c r="AA667" s="110" t="s">
        <v>263</v>
      </c>
      <c r="AB667" s="25"/>
      <c r="AC667" s="27"/>
      <c r="AD667" s="28"/>
      <c r="AE667" s="312"/>
      <c r="AF667" s="28" t="str">
        <f t="shared" si="10"/>
        <v>c</v>
      </c>
    </row>
    <row r="668" spans="1:32" ht="15.75" customHeight="1" x14ac:dyDescent="0.3">
      <c r="A668" s="107"/>
      <c r="B668" s="52"/>
      <c r="C668" s="1047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5638</v>
      </c>
      <c r="C669" s="1042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33"/>
      <c r="AF669" s="28" t="str">
        <f t="shared" si="10"/>
        <v>s</v>
      </c>
    </row>
    <row r="670" spans="1:32" ht="15.75" customHeight="1" x14ac:dyDescent="0.3">
      <c r="A670" s="107"/>
      <c r="B670" s="52"/>
      <c r="C670" s="1043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34"/>
      <c r="AF670" s="28" t="str">
        <f t="shared" si="10"/>
        <v>s</v>
      </c>
    </row>
    <row r="671" spans="1:32" ht="15.75" customHeight="1" x14ac:dyDescent="0.3">
      <c r="A671" s="107"/>
      <c r="B671" s="52"/>
      <c r="C671" s="1046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35"/>
      <c r="AF671" s="28" t="str">
        <f t="shared" si="10"/>
        <v>c</v>
      </c>
    </row>
    <row r="672" spans="1:32" ht="15.75" customHeight="1" x14ac:dyDescent="0.3">
      <c r="A672" s="107"/>
      <c r="B672" s="52"/>
      <c r="C672" s="1046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3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4562</v>
      </c>
      <c r="C673" s="1042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33"/>
      <c r="AF673" s="28" t="str">
        <f t="shared" si="10"/>
        <v>s</v>
      </c>
    </row>
    <row r="674" spans="1:32" ht="15.75" customHeight="1" x14ac:dyDescent="0.3">
      <c r="A674" s="107"/>
      <c r="B674" s="52"/>
      <c r="C674" s="1043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79"/>
      <c r="W674" s="108"/>
      <c r="X674" s="40"/>
      <c r="Y674" s="41"/>
      <c r="Z674" s="41"/>
      <c r="AA674" s="108"/>
      <c r="AB674" s="40"/>
      <c r="AC674" s="42"/>
      <c r="AD674" s="42"/>
      <c r="AE674" s="536"/>
      <c r="AF674" s="28" t="str">
        <f t="shared" si="10"/>
        <v>s</v>
      </c>
    </row>
    <row r="675" spans="1:32" ht="15.75" customHeight="1" x14ac:dyDescent="0.3">
      <c r="A675" s="107"/>
      <c r="B675" s="52"/>
      <c r="C675" s="1046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35"/>
      <c r="AF675" s="28" t="str">
        <f t="shared" si="10"/>
        <v>c</v>
      </c>
    </row>
    <row r="676" spans="1:32" ht="15.75" customHeight="1" x14ac:dyDescent="0.3">
      <c r="A676" s="107"/>
      <c r="B676" s="52"/>
      <c r="C676" s="1046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3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4563</v>
      </c>
      <c r="C677" s="1042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33"/>
      <c r="AF677" s="28" t="str">
        <f t="shared" si="10"/>
        <v>s</v>
      </c>
    </row>
    <row r="678" spans="1:32" ht="15.75" customHeight="1" x14ac:dyDescent="0.3">
      <c r="A678" s="107"/>
      <c r="B678" s="52"/>
      <c r="C678" s="1043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34"/>
      <c r="AF678" s="28" t="str">
        <f t="shared" si="10"/>
        <v>s</v>
      </c>
    </row>
    <row r="679" spans="1:32" ht="15.75" customHeight="1" x14ac:dyDescent="0.3">
      <c r="A679" s="107"/>
      <c r="B679" s="52"/>
      <c r="C679" s="1046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35"/>
      <c r="AF679" s="28" t="str">
        <f t="shared" si="10"/>
        <v>c</v>
      </c>
    </row>
    <row r="680" spans="1:32" ht="15.75" customHeight="1" x14ac:dyDescent="0.3">
      <c r="A680" s="107"/>
      <c r="B680" s="52"/>
      <c r="C680" s="1046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3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4564</v>
      </c>
      <c r="C681" s="1042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502"/>
      <c r="T681" s="15"/>
      <c r="U681" s="18"/>
      <c r="V681" s="18"/>
      <c r="W681" s="502"/>
      <c r="X681" s="18"/>
      <c r="Y681" s="18"/>
      <c r="Z681" s="18"/>
      <c r="AA681" s="114"/>
      <c r="AB681" s="15"/>
      <c r="AC681" s="17"/>
      <c r="AD681" s="18"/>
      <c r="AE681" s="533"/>
      <c r="AF681" s="28" t="str">
        <f t="shared" si="10"/>
        <v>s</v>
      </c>
    </row>
    <row r="682" spans="1:32" ht="15.75" customHeight="1" x14ac:dyDescent="0.3">
      <c r="A682" s="107"/>
      <c r="B682" s="52"/>
      <c r="C682" s="1043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506"/>
      <c r="X682" s="20"/>
      <c r="Y682" s="24"/>
      <c r="Z682" s="24"/>
      <c r="AA682" s="112"/>
      <c r="AB682" s="20"/>
      <c r="AC682" s="22"/>
      <c r="AD682" s="22"/>
      <c r="AE682" s="534"/>
      <c r="AF682" s="28" t="str">
        <f t="shared" si="10"/>
        <v>s</v>
      </c>
    </row>
    <row r="683" spans="1:32" ht="15.75" customHeight="1" x14ac:dyDescent="0.3">
      <c r="A683" s="107"/>
      <c r="B683" s="52"/>
      <c r="C683" s="1046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35"/>
      <c r="AF683" s="28" t="str">
        <f t="shared" si="10"/>
        <v>c</v>
      </c>
    </row>
    <row r="684" spans="1:32" ht="15.75" customHeight="1" x14ac:dyDescent="0.3">
      <c r="A684" s="107"/>
      <c r="B684" s="52"/>
      <c r="C684" s="1046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3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5639</v>
      </c>
      <c r="C685" s="1042" t="s">
        <v>0</v>
      </c>
      <c r="D685" s="15"/>
      <c r="E685" s="16"/>
      <c r="F685" s="16"/>
      <c r="G685" s="115"/>
      <c r="H685" s="15"/>
      <c r="I685" s="17"/>
      <c r="J685" s="18"/>
      <c r="K685" s="504"/>
      <c r="L685" s="15"/>
      <c r="M685" s="18"/>
      <c r="N685" s="18"/>
      <c r="O685" s="504"/>
      <c r="P685" s="34"/>
      <c r="Q685" s="35"/>
      <c r="R685" s="18"/>
      <c r="S685" s="50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33"/>
      <c r="AF685" s="28" t="str">
        <f t="shared" si="10"/>
        <v>s</v>
      </c>
    </row>
    <row r="686" spans="1:32" ht="15.75" customHeight="1" x14ac:dyDescent="0.3">
      <c r="A686" s="107"/>
      <c r="B686" s="52"/>
      <c r="C686" s="1043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50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34"/>
      <c r="AF686" s="28" t="str">
        <f t="shared" si="10"/>
        <v>s</v>
      </c>
    </row>
    <row r="687" spans="1:32" ht="15.75" customHeight="1" x14ac:dyDescent="0.3">
      <c r="A687" s="107"/>
      <c r="B687" s="52"/>
      <c r="C687" s="1046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35"/>
      <c r="AF687" s="28" t="str">
        <f t="shared" si="10"/>
        <v>c</v>
      </c>
    </row>
    <row r="688" spans="1:32" ht="15.75" customHeight="1" x14ac:dyDescent="0.3">
      <c r="A688" s="107"/>
      <c r="B688" s="52"/>
      <c r="C688" s="1046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3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4568</v>
      </c>
      <c r="C689" s="1042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504"/>
      <c r="P689" s="15"/>
      <c r="Q689" s="17"/>
      <c r="R689" s="18"/>
      <c r="S689" s="502"/>
      <c r="T689" s="15"/>
      <c r="U689" s="18"/>
      <c r="V689" s="18"/>
      <c r="W689" s="504"/>
      <c r="X689" s="15"/>
      <c r="Y689" s="18"/>
      <c r="Z689" s="18"/>
      <c r="AA689" s="114"/>
      <c r="AB689" s="15"/>
      <c r="AC689" s="17"/>
      <c r="AD689" s="18"/>
      <c r="AE689" s="533"/>
      <c r="AF689" s="28" t="str">
        <f t="shared" si="10"/>
        <v>s</v>
      </c>
    </row>
    <row r="690" spans="1:32" ht="15.75" customHeight="1" x14ac:dyDescent="0.3">
      <c r="A690" s="107"/>
      <c r="B690" s="52"/>
      <c r="C690" s="1043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34"/>
      <c r="AF690" s="28" t="str">
        <f t="shared" si="10"/>
        <v>s</v>
      </c>
    </row>
    <row r="691" spans="1:32" ht="15.75" customHeight="1" x14ac:dyDescent="0.3">
      <c r="A691" s="107"/>
      <c r="B691" s="52"/>
      <c r="C691" s="1046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35"/>
      <c r="AF691" s="28" t="str">
        <f t="shared" si="10"/>
        <v>c</v>
      </c>
    </row>
    <row r="692" spans="1:32" ht="15.75" customHeight="1" x14ac:dyDescent="0.3">
      <c r="A692" s="107"/>
      <c r="B692" s="52"/>
      <c r="C692" s="1046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3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4565</v>
      </c>
      <c r="C693" s="1042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33"/>
      <c r="AF693" s="28" t="str">
        <f t="shared" si="10"/>
        <v>s</v>
      </c>
    </row>
    <row r="694" spans="1:32" ht="15.75" customHeight="1" x14ac:dyDescent="0.3">
      <c r="A694" s="107"/>
      <c r="B694" s="52"/>
      <c r="C694" s="1043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34"/>
      <c r="AF694" s="28" t="str">
        <f t="shared" si="10"/>
        <v>s</v>
      </c>
    </row>
    <row r="695" spans="1:32" ht="15.75" customHeight="1" x14ac:dyDescent="0.3">
      <c r="A695" s="107"/>
      <c r="B695" s="52"/>
      <c r="C695" s="1046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35"/>
      <c r="AF695" s="28" t="str">
        <f t="shared" si="10"/>
        <v>c</v>
      </c>
    </row>
    <row r="696" spans="1:32" ht="15.75" customHeight="1" x14ac:dyDescent="0.3">
      <c r="A696" s="107"/>
      <c r="B696" s="52"/>
      <c r="C696" s="1046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3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5640</v>
      </c>
      <c r="C697" s="1042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33"/>
      <c r="AF697" s="28" t="str">
        <f t="shared" si="10"/>
        <v>s</v>
      </c>
    </row>
    <row r="698" spans="1:32" ht="15.75" customHeight="1" x14ac:dyDescent="0.3">
      <c r="A698" s="107"/>
      <c r="B698" s="52"/>
      <c r="C698" s="1043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34"/>
      <c r="AF698" s="28" t="str">
        <f t="shared" si="10"/>
        <v>s</v>
      </c>
    </row>
    <row r="699" spans="1:32" ht="15.75" customHeight="1" x14ac:dyDescent="0.3">
      <c r="A699" s="107"/>
      <c r="B699" s="52"/>
      <c r="C699" s="1046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35"/>
      <c r="AF699" s="28" t="str">
        <f t="shared" si="10"/>
        <v>c</v>
      </c>
    </row>
    <row r="700" spans="1:32" ht="15.75" customHeight="1" x14ac:dyDescent="0.3">
      <c r="A700" s="107"/>
      <c r="B700" s="52"/>
      <c r="C700" s="1046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3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5641</v>
      </c>
      <c r="C701" s="1042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33"/>
      <c r="AF701" s="28" t="str">
        <f t="shared" si="10"/>
        <v>s</v>
      </c>
    </row>
    <row r="702" spans="1:32" ht="15.75" customHeight="1" x14ac:dyDescent="0.3">
      <c r="A702" s="107"/>
      <c r="B702" s="52"/>
      <c r="C702" s="1043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34"/>
      <c r="AF702" s="28" t="str">
        <f t="shared" si="10"/>
        <v>s</v>
      </c>
    </row>
    <row r="703" spans="1:32" ht="15.75" customHeight="1" x14ac:dyDescent="0.3">
      <c r="A703" s="107"/>
      <c r="B703" s="52"/>
      <c r="C703" s="1046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35"/>
      <c r="AF703" s="28" t="str">
        <f t="shared" si="10"/>
        <v>c</v>
      </c>
    </row>
    <row r="704" spans="1:32" ht="15.75" customHeight="1" x14ac:dyDescent="0.3">
      <c r="A704" s="106"/>
      <c r="B704" s="54"/>
      <c r="C704" s="1047"/>
      <c r="D704" s="40"/>
      <c r="E704" s="350"/>
      <c r="F704" s="350"/>
      <c r="G704" s="376"/>
      <c r="H704" s="40"/>
      <c r="I704" s="42"/>
      <c r="J704" s="42"/>
      <c r="K704" s="108"/>
      <c r="L704" s="40"/>
      <c r="M704" s="42"/>
      <c r="N704" s="42"/>
      <c r="O704" s="108"/>
      <c r="P704" s="377"/>
      <c r="Q704" s="378"/>
      <c r="R704" s="37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36"/>
      <c r="AF704" s="28" t="str">
        <f t="shared" si="10"/>
        <v>c</v>
      </c>
    </row>
    <row r="705" spans="1:32" ht="15.75" customHeight="1" x14ac:dyDescent="0.3">
      <c r="A705" s="105"/>
      <c r="B705" s="51"/>
      <c r="C705" s="1042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33"/>
      <c r="AF705" s="28">
        <f t="shared" si="10"/>
        <v>0</v>
      </c>
    </row>
    <row r="706" spans="1:32" ht="15.75" customHeight="1" x14ac:dyDescent="0.3">
      <c r="A706" s="107"/>
      <c r="B706" s="52"/>
      <c r="C706" s="1043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34"/>
      <c r="AF706" s="28">
        <f t="shared" si="10"/>
        <v>0</v>
      </c>
    </row>
    <row r="707" spans="1:32" ht="15.75" customHeight="1" x14ac:dyDescent="0.3">
      <c r="A707" s="107"/>
      <c r="B707" s="52"/>
      <c r="C707" s="1046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35"/>
      <c r="AF707" s="28">
        <f t="shared" si="10"/>
        <v>0</v>
      </c>
    </row>
    <row r="708" spans="1:32" ht="15.75" customHeight="1" x14ac:dyDescent="0.3">
      <c r="A708" s="107"/>
      <c r="B708" s="52"/>
      <c r="C708" s="1046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36"/>
      <c r="AF708" s="28">
        <f t="shared" si="10"/>
        <v>0</v>
      </c>
    </row>
    <row r="709" spans="1:32" ht="15.75" customHeight="1" x14ac:dyDescent="0.3">
      <c r="A709" s="105"/>
      <c r="B709" s="51"/>
      <c r="C709" s="1042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33"/>
      <c r="AF709" s="28">
        <f>IF(C709=0,C708,C709)</f>
        <v>0</v>
      </c>
    </row>
    <row r="710" spans="1:32" ht="15.75" customHeight="1" x14ac:dyDescent="0.3">
      <c r="A710" s="107"/>
      <c r="B710" s="52"/>
      <c r="C710" s="1043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34"/>
      <c r="AF710" s="28">
        <f>IF(C710=0,C709,C710)</f>
        <v>0</v>
      </c>
    </row>
    <row r="711" spans="1:32" ht="15.75" customHeight="1" x14ac:dyDescent="0.3">
      <c r="A711" s="107"/>
      <c r="B711" s="52"/>
      <c r="C711" s="1046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35"/>
      <c r="AF711" s="28">
        <f>IF(C711=0,C710,C711)</f>
        <v>0</v>
      </c>
    </row>
    <row r="712" spans="1:32" ht="15.75" customHeight="1" x14ac:dyDescent="0.3">
      <c r="A712" s="107"/>
      <c r="B712" s="52"/>
      <c r="C712" s="1046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36"/>
    </row>
    <row r="713" spans="1:32" ht="15.75" customHeight="1" x14ac:dyDescent="0.3">
      <c r="A713" s="105"/>
      <c r="B713" s="51"/>
      <c r="C713" s="1042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33"/>
    </row>
    <row r="714" spans="1:32" ht="15.75" customHeight="1" x14ac:dyDescent="0.3">
      <c r="A714" s="107"/>
      <c r="B714" s="52"/>
      <c r="C714" s="1043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34"/>
    </row>
    <row r="715" spans="1:32" ht="15.75" customHeight="1" x14ac:dyDescent="0.3">
      <c r="A715" s="107"/>
      <c r="B715" s="52"/>
      <c r="C715" s="1046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35"/>
    </row>
    <row r="716" spans="1:32" ht="15.75" customHeight="1" x14ac:dyDescent="0.3">
      <c r="A716" s="106"/>
      <c r="B716" s="54"/>
      <c r="C716" s="1047"/>
      <c r="D716" s="40"/>
      <c r="E716" s="350"/>
      <c r="F716" s="350"/>
      <c r="G716" s="376"/>
      <c r="H716" s="40"/>
      <c r="I716" s="42"/>
      <c r="J716" s="42"/>
      <c r="K716" s="108"/>
      <c r="L716" s="40"/>
      <c r="M716" s="42"/>
      <c r="N716" s="42"/>
      <c r="O716" s="108"/>
      <c r="P716" s="377"/>
      <c r="Q716" s="378"/>
      <c r="R716" s="37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3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7074"/>
  <sheetViews>
    <sheetView topLeftCell="A4845" workbookViewId="0">
      <selection activeCell="A5569" sqref="A5569:XFD5569"/>
    </sheetView>
  </sheetViews>
  <sheetFormatPr defaultRowHeight="15.75" x14ac:dyDescent="0.25"/>
  <cols>
    <col min="1" max="1" width="16.42578125" style="267" customWidth="1"/>
    <col min="2" max="2" width="52.85546875" style="989" customWidth="1"/>
    <col min="3" max="3" width="9.140625" style="990" customWidth="1"/>
    <col min="5" max="5" width="24.7109375" customWidth="1"/>
  </cols>
  <sheetData>
    <row r="1" spans="1:3" x14ac:dyDescent="0.25">
      <c r="A1" s="267" t="s">
        <v>871</v>
      </c>
      <c r="B1" s="928" t="s">
        <v>872</v>
      </c>
      <c r="C1" s="929" t="s">
        <v>646</v>
      </c>
    </row>
    <row r="2" spans="1:3" x14ac:dyDescent="0.25">
      <c r="A2" s="395" t="s">
        <v>873</v>
      </c>
      <c r="B2" s="396" t="s">
        <v>874</v>
      </c>
      <c r="C2" s="280">
        <v>30</v>
      </c>
    </row>
    <row r="3" spans="1:3" x14ac:dyDescent="0.25">
      <c r="A3" s="395" t="s">
        <v>875</v>
      </c>
      <c r="B3" s="396" t="s">
        <v>876</v>
      </c>
      <c r="C3" s="280">
        <v>15</v>
      </c>
    </row>
    <row r="4" spans="1:3" x14ac:dyDescent="0.25">
      <c r="A4" s="395" t="s">
        <v>877</v>
      </c>
      <c r="B4" s="396" t="s">
        <v>878</v>
      </c>
      <c r="C4" s="280">
        <v>30</v>
      </c>
    </row>
    <row r="5" spans="1:3" x14ac:dyDescent="0.25">
      <c r="A5" s="395" t="s">
        <v>879</v>
      </c>
      <c r="B5" s="396" t="s">
        <v>7165</v>
      </c>
      <c r="C5" s="280">
        <v>45</v>
      </c>
    </row>
    <row r="6" spans="1:3" x14ac:dyDescent="0.25">
      <c r="A6" s="395" t="s">
        <v>880</v>
      </c>
      <c r="B6" s="396" t="s">
        <v>881</v>
      </c>
      <c r="C6" s="280">
        <v>30</v>
      </c>
    </row>
    <row r="7" spans="1:3" x14ac:dyDescent="0.25">
      <c r="A7" s="395" t="s">
        <v>882</v>
      </c>
      <c r="B7" s="396" t="s">
        <v>883</v>
      </c>
      <c r="C7" s="280">
        <v>60</v>
      </c>
    </row>
    <row r="8" spans="1:3" x14ac:dyDescent="0.25">
      <c r="A8" s="395" t="s">
        <v>884</v>
      </c>
      <c r="B8" s="396" t="s">
        <v>885</v>
      </c>
      <c r="C8" s="280">
        <v>30</v>
      </c>
    </row>
    <row r="9" spans="1:3" x14ac:dyDescent="0.25">
      <c r="A9" s="395" t="s">
        <v>886</v>
      </c>
      <c r="B9" s="396" t="s">
        <v>887</v>
      </c>
      <c r="C9" s="280">
        <v>30</v>
      </c>
    </row>
    <row r="10" spans="1:3" x14ac:dyDescent="0.25">
      <c r="A10" s="395" t="s">
        <v>10188</v>
      </c>
      <c r="B10" s="396" t="s">
        <v>888</v>
      </c>
      <c r="C10" s="280">
        <v>30</v>
      </c>
    </row>
    <row r="11" spans="1:3" x14ac:dyDescent="0.25">
      <c r="A11" s="395" t="s">
        <v>889</v>
      </c>
      <c r="B11" s="396" t="s">
        <v>890</v>
      </c>
      <c r="C11" s="280">
        <v>30</v>
      </c>
    </row>
    <row r="12" spans="1:3" x14ac:dyDescent="0.25">
      <c r="A12" s="395" t="s">
        <v>891</v>
      </c>
      <c r="B12" s="396" t="s">
        <v>892</v>
      </c>
      <c r="C12" s="280">
        <v>30</v>
      </c>
    </row>
    <row r="13" spans="1:3" x14ac:dyDescent="0.25">
      <c r="A13" s="395" t="s">
        <v>893</v>
      </c>
      <c r="B13" s="396" t="s">
        <v>894</v>
      </c>
      <c r="C13" s="280">
        <v>60</v>
      </c>
    </row>
    <row r="14" spans="1:3" ht="31.5" x14ac:dyDescent="0.25">
      <c r="A14" s="395" t="s">
        <v>895</v>
      </c>
      <c r="B14" s="396" t="s">
        <v>896</v>
      </c>
      <c r="C14" s="280">
        <v>60</v>
      </c>
    </row>
    <row r="15" spans="1:3" x14ac:dyDescent="0.25">
      <c r="A15" s="395" t="s">
        <v>897</v>
      </c>
      <c r="B15" s="396" t="s">
        <v>898</v>
      </c>
      <c r="C15" s="280">
        <v>60</v>
      </c>
    </row>
    <row r="16" spans="1:3" x14ac:dyDescent="0.25">
      <c r="A16" s="395" t="s">
        <v>899</v>
      </c>
      <c r="B16" s="396" t="s">
        <v>900</v>
      </c>
      <c r="C16" s="280">
        <v>45</v>
      </c>
    </row>
    <row r="17" spans="1:3" x14ac:dyDescent="0.25">
      <c r="A17" s="395" t="s">
        <v>901</v>
      </c>
      <c r="B17" s="396" t="s">
        <v>902</v>
      </c>
      <c r="C17" s="280">
        <v>270</v>
      </c>
    </row>
    <row r="18" spans="1:3" x14ac:dyDescent="0.25">
      <c r="A18" s="395" t="s">
        <v>903</v>
      </c>
      <c r="B18" s="396" t="s">
        <v>904</v>
      </c>
      <c r="C18" s="280">
        <v>150</v>
      </c>
    </row>
    <row r="19" spans="1:3" x14ac:dyDescent="0.25">
      <c r="A19" s="395" t="s">
        <v>905</v>
      </c>
      <c r="B19" s="396" t="s">
        <v>906</v>
      </c>
      <c r="C19" s="280">
        <v>90</v>
      </c>
    </row>
    <row r="20" spans="1:3" x14ac:dyDescent="0.25">
      <c r="A20" s="395" t="s">
        <v>907</v>
      </c>
      <c r="B20" s="396" t="s">
        <v>7166</v>
      </c>
      <c r="C20" s="280">
        <v>60</v>
      </c>
    </row>
    <row r="21" spans="1:3" x14ac:dyDescent="0.25">
      <c r="A21" s="395" t="s">
        <v>908</v>
      </c>
      <c r="B21" s="396" t="s">
        <v>909</v>
      </c>
      <c r="C21" s="280">
        <v>180</v>
      </c>
    </row>
    <row r="22" spans="1:3" x14ac:dyDescent="0.25">
      <c r="A22" s="395" t="s">
        <v>910</v>
      </c>
      <c r="B22" s="396" t="s">
        <v>874</v>
      </c>
      <c r="C22" s="280">
        <v>30</v>
      </c>
    </row>
    <row r="23" spans="1:3" x14ac:dyDescent="0.25">
      <c r="A23" s="395" t="s">
        <v>911</v>
      </c>
      <c r="B23" s="396" t="s">
        <v>876</v>
      </c>
      <c r="C23" s="280">
        <v>15</v>
      </c>
    </row>
    <row r="24" spans="1:3" x14ac:dyDescent="0.25">
      <c r="A24" s="395" t="s">
        <v>912</v>
      </c>
      <c r="B24" s="396" t="s">
        <v>878</v>
      </c>
      <c r="C24" s="280">
        <v>30</v>
      </c>
    </row>
    <row r="25" spans="1:3" x14ac:dyDescent="0.25">
      <c r="A25" s="395" t="s">
        <v>913</v>
      </c>
      <c r="B25" s="396" t="s">
        <v>7165</v>
      </c>
      <c r="C25" s="280">
        <v>45</v>
      </c>
    </row>
    <row r="26" spans="1:3" x14ac:dyDescent="0.25">
      <c r="A26" s="395" t="s">
        <v>914</v>
      </c>
      <c r="B26" s="396" t="s">
        <v>881</v>
      </c>
      <c r="C26" s="280">
        <v>30</v>
      </c>
    </row>
    <row r="27" spans="1:3" x14ac:dyDescent="0.25">
      <c r="A27" s="395" t="s">
        <v>915</v>
      </c>
      <c r="B27" s="396" t="s">
        <v>883</v>
      </c>
      <c r="C27" s="280">
        <v>60</v>
      </c>
    </row>
    <row r="28" spans="1:3" x14ac:dyDescent="0.25">
      <c r="A28" s="395" t="s">
        <v>916</v>
      </c>
      <c r="B28" s="396" t="s">
        <v>917</v>
      </c>
      <c r="C28" s="280">
        <v>30</v>
      </c>
    </row>
    <row r="29" spans="1:3" x14ac:dyDescent="0.25">
      <c r="A29" s="395" t="s">
        <v>918</v>
      </c>
      <c r="B29" s="396" t="s">
        <v>919</v>
      </c>
      <c r="C29" s="280">
        <v>30</v>
      </c>
    </row>
    <row r="30" spans="1:3" x14ac:dyDescent="0.25">
      <c r="A30" s="395" t="s">
        <v>10189</v>
      </c>
      <c r="B30" s="396" t="s">
        <v>920</v>
      </c>
      <c r="C30" s="280">
        <v>75</v>
      </c>
    </row>
    <row r="31" spans="1:3" x14ac:dyDescent="0.25">
      <c r="A31" s="395" t="s">
        <v>921</v>
      </c>
      <c r="B31" s="396" t="s">
        <v>922</v>
      </c>
      <c r="C31" s="280">
        <v>30</v>
      </c>
    </row>
    <row r="32" spans="1:3" x14ac:dyDescent="0.25">
      <c r="A32" s="395" t="s">
        <v>923</v>
      </c>
      <c r="B32" s="396" t="s">
        <v>924</v>
      </c>
      <c r="C32" s="280">
        <v>30</v>
      </c>
    </row>
    <row r="33" spans="1:3" x14ac:dyDescent="0.25">
      <c r="A33" s="395" t="s">
        <v>925</v>
      </c>
      <c r="B33" s="396" t="s">
        <v>926</v>
      </c>
      <c r="C33" s="280">
        <v>30</v>
      </c>
    </row>
    <row r="34" spans="1:3" x14ac:dyDescent="0.25">
      <c r="A34" s="395" t="s">
        <v>927</v>
      </c>
      <c r="B34" s="396" t="s">
        <v>928</v>
      </c>
      <c r="C34" s="280">
        <v>45</v>
      </c>
    </row>
    <row r="35" spans="1:3" x14ac:dyDescent="0.25">
      <c r="A35" s="395" t="s">
        <v>929</v>
      </c>
      <c r="B35" s="396" t="s">
        <v>930</v>
      </c>
      <c r="C35" s="280">
        <v>90</v>
      </c>
    </row>
    <row r="36" spans="1:3" x14ac:dyDescent="0.25">
      <c r="A36" s="395" t="s">
        <v>931</v>
      </c>
      <c r="B36" s="396" t="s">
        <v>932</v>
      </c>
      <c r="C36" s="280">
        <v>60</v>
      </c>
    </row>
    <row r="37" spans="1:3" x14ac:dyDescent="0.25">
      <c r="A37" s="395" t="s">
        <v>933</v>
      </c>
      <c r="B37" s="396" t="s">
        <v>934</v>
      </c>
      <c r="C37" s="280">
        <v>60</v>
      </c>
    </row>
    <row r="38" spans="1:3" x14ac:dyDescent="0.25">
      <c r="A38" s="395" t="s">
        <v>935</v>
      </c>
      <c r="B38" s="396" t="s">
        <v>936</v>
      </c>
      <c r="C38" s="280">
        <v>90</v>
      </c>
    </row>
    <row r="39" spans="1:3" x14ac:dyDescent="0.25">
      <c r="A39" s="395" t="s">
        <v>937</v>
      </c>
      <c r="B39" s="396" t="s">
        <v>938</v>
      </c>
      <c r="C39" s="280">
        <v>120</v>
      </c>
    </row>
    <row r="40" spans="1:3" x14ac:dyDescent="0.25">
      <c r="A40" s="395" t="s">
        <v>939</v>
      </c>
      <c r="B40" s="396" t="s">
        <v>940</v>
      </c>
      <c r="C40" s="280">
        <v>45</v>
      </c>
    </row>
    <row r="41" spans="1:3" x14ac:dyDescent="0.25">
      <c r="A41" s="395" t="s">
        <v>941</v>
      </c>
      <c r="B41" s="396" t="s">
        <v>942</v>
      </c>
      <c r="C41" s="280">
        <v>60</v>
      </c>
    </row>
    <row r="42" spans="1:3" x14ac:dyDescent="0.25">
      <c r="A42" s="395" t="s">
        <v>943</v>
      </c>
      <c r="B42" s="396" t="s">
        <v>944</v>
      </c>
      <c r="C42" s="280">
        <v>60</v>
      </c>
    </row>
    <row r="43" spans="1:3" x14ac:dyDescent="0.25">
      <c r="A43" s="395" t="s">
        <v>945</v>
      </c>
      <c r="B43" s="396" t="s">
        <v>946</v>
      </c>
      <c r="C43" s="280">
        <v>60</v>
      </c>
    </row>
    <row r="44" spans="1:3" x14ac:dyDescent="0.25">
      <c r="A44" s="395" t="s">
        <v>947</v>
      </c>
      <c r="B44" s="396" t="s">
        <v>948</v>
      </c>
      <c r="C44" s="280">
        <v>60</v>
      </c>
    </row>
    <row r="45" spans="1:3" x14ac:dyDescent="0.25">
      <c r="A45" s="395" t="s">
        <v>949</v>
      </c>
      <c r="B45" s="396" t="s">
        <v>950</v>
      </c>
      <c r="C45" s="280">
        <v>60</v>
      </c>
    </row>
    <row r="46" spans="1:3" x14ac:dyDescent="0.25">
      <c r="A46" s="395" t="s">
        <v>951</v>
      </c>
      <c r="B46" s="396" t="s">
        <v>952</v>
      </c>
      <c r="C46" s="280">
        <v>60</v>
      </c>
    </row>
    <row r="47" spans="1:3" x14ac:dyDescent="0.25">
      <c r="A47" s="395" t="s">
        <v>953</v>
      </c>
      <c r="B47" s="396" t="s">
        <v>954</v>
      </c>
      <c r="C47" s="280">
        <v>120</v>
      </c>
    </row>
    <row r="48" spans="1:3" x14ac:dyDescent="0.25">
      <c r="A48" s="395" t="s">
        <v>955</v>
      </c>
      <c r="B48" s="396" t="s">
        <v>956</v>
      </c>
      <c r="C48" s="280">
        <v>60</v>
      </c>
    </row>
    <row r="49" spans="1:3" x14ac:dyDescent="0.25">
      <c r="A49" s="395" t="s">
        <v>957</v>
      </c>
      <c r="B49" s="396" t="s">
        <v>909</v>
      </c>
      <c r="C49" s="280">
        <v>450</v>
      </c>
    </row>
    <row r="50" spans="1:3" x14ac:dyDescent="0.25">
      <c r="A50" s="395" t="s">
        <v>958</v>
      </c>
      <c r="B50" s="396" t="s">
        <v>874</v>
      </c>
      <c r="C50" s="281">
        <v>30</v>
      </c>
    </row>
    <row r="51" spans="1:3" x14ac:dyDescent="0.25">
      <c r="A51" s="395" t="s">
        <v>959</v>
      </c>
      <c r="B51" s="396" t="s">
        <v>876</v>
      </c>
      <c r="C51" s="281">
        <v>15</v>
      </c>
    </row>
    <row r="52" spans="1:3" x14ac:dyDescent="0.25">
      <c r="A52" s="395" t="s">
        <v>960</v>
      </c>
      <c r="B52" s="397" t="s">
        <v>961</v>
      </c>
      <c r="C52" s="281">
        <v>30</v>
      </c>
    </row>
    <row r="53" spans="1:3" x14ac:dyDescent="0.25">
      <c r="A53" s="395" t="s">
        <v>962</v>
      </c>
      <c r="B53" s="396" t="s">
        <v>7165</v>
      </c>
      <c r="C53" s="281">
        <v>45</v>
      </c>
    </row>
    <row r="54" spans="1:3" x14ac:dyDescent="0.25">
      <c r="A54" s="395" t="s">
        <v>963</v>
      </c>
      <c r="B54" s="397" t="s">
        <v>881</v>
      </c>
      <c r="C54" s="281">
        <v>30</v>
      </c>
    </row>
    <row r="55" spans="1:3" x14ac:dyDescent="0.25">
      <c r="A55" s="395" t="s">
        <v>964</v>
      </c>
      <c r="B55" s="396" t="s">
        <v>883</v>
      </c>
      <c r="C55" s="281">
        <v>60</v>
      </c>
    </row>
    <row r="56" spans="1:3" x14ac:dyDescent="0.25">
      <c r="A56" s="395" t="s">
        <v>965</v>
      </c>
      <c r="B56" s="397" t="s">
        <v>917</v>
      </c>
      <c r="C56" s="281">
        <v>30</v>
      </c>
    </row>
    <row r="57" spans="1:3" x14ac:dyDescent="0.25">
      <c r="A57" s="395" t="s">
        <v>966</v>
      </c>
      <c r="B57" s="397" t="s">
        <v>967</v>
      </c>
      <c r="C57" s="281">
        <v>90</v>
      </c>
    </row>
    <row r="58" spans="1:3" x14ac:dyDescent="0.25">
      <c r="A58" s="395" t="s">
        <v>10190</v>
      </c>
      <c r="B58" s="397" t="s">
        <v>968</v>
      </c>
      <c r="C58" s="281">
        <v>30</v>
      </c>
    </row>
    <row r="59" spans="1:3" x14ac:dyDescent="0.25">
      <c r="A59" s="395" t="s">
        <v>969</v>
      </c>
      <c r="B59" s="397" t="s">
        <v>970</v>
      </c>
      <c r="C59" s="281">
        <v>30</v>
      </c>
    </row>
    <row r="60" spans="1:3" x14ac:dyDescent="0.25">
      <c r="A60" s="395" t="s">
        <v>971</v>
      </c>
      <c r="B60" s="397" t="s">
        <v>972</v>
      </c>
      <c r="C60" s="281">
        <v>180</v>
      </c>
    </row>
    <row r="61" spans="1:3" x14ac:dyDescent="0.25">
      <c r="A61" s="395" t="s">
        <v>973</v>
      </c>
      <c r="B61" s="397" t="s">
        <v>974</v>
      </c>
      <c r="C61" s="281">
        <v>60</v>
      </c>
    </row>
    <row r="62" spans="1:3" x14ac:dyDescent="0.25">
      <c r="A62" s="395" t="s">
        <v>975</v>
      </c>
      <c r="B62" s="397" t="s">
        <v>976</v>
      </c>
      <c r="C62" s="281">
        <v>180</v>
      </c>
    </row>
    <row r="63" spans="1:3" x14ac:dyDescent="0.25">
      <c r="A63" s="395" t="s">
        <v>977</v>
      </c>
      <c r="B63" s="397" t="s">
        <v>978</v>
      </c>
      <c r="C63" s="281">
        <v>60</v>
      </c>
    </row>
    <row r="64" spans="1:3" x14ac:dyDescent="0.25">
      <c r="A64" s="395" t="s">
        <v>979</v>
      </c>
      <c r="B64" s="397" t="s">
        <v>980</v>
      </c>
      <c r="C64" s="281">
        <v>90</v>
      </c>
    </row>
    <row r="65" spans="1:3" x14ac:dyDescent="0.25">
      <c r="A65" s="395" t="s">
        <v>981</v>
      </c>
      <c r="B65" s="397" t="s">
        <v>5613</v>
      </c>
      <c r="C65" s="281">
        <v>90</v>
      </c>
    </row>
    <row r="66" spans="1:3" x14ac:dyDescent="0.25">
      <c r="A66" s="395" t="s">
        <v>982</v>
      </c>
      <c r="B66" s="397" t="s">
        <v>983</v>
      </c>
      <c r="C66" s="281">
        <v>150</v>
      </c>
    </row>
    <row r="67" spans="1:3" x14ac:dyDescent="0.25">
      <c r="A67" s="395" t="s">
        <v>984</v>
      </c>
      <c r="B67" s="397" t="s">
        <v>985</v>
      </c>
      <c r="C67" s="281">
        <v>90</v>
      </c>
    </row>
    <row r="68" spans="1:3" x14ac:dyDescent="0.25">
      <c r="A68" s="395" t="s">
        <v>986</v>
      </c>
      <c r="B68" s="397" t="s">
        <v>987</v>
      </c>
      <c r="C68" s="281">
        <v>60</v>
      </c>
    </row>
    <row r="69" spans="1:3" x14ac:dyDescent="0.25">
      <c r="A69" s="395" t="s">
        <v>988</v>
      </c>
      <c r="B69" s="397" t="s">
        <v>989</v>
      </c>
      <c r="C69" s="281">
        <v>90</v>
      </c>
    </row>
    <row r="70" spans="1:3" x14ac:dyDescent="0.25">
      <c r="A70" s="395" t="s">
        <v>990</v>
      </c>
      <c r="B70" s="397" t="s">
        <v>991</v>
      </c>
      <c r="C70" s="281">
        <v>150</v>
      </c>
    </row>
    <row r="71" spans="1:3" x14ac:dyDescent="0.25">
      <c r="A71" s="395" t="s">
        <v>992</v>
      </c>
      <c r="B71" s="397" t="s">
        <v>993</v>
      </c>
      <c r="C71" s="281">
        <v>150</v>
      </c>
    </row>
    <row r="72" spans="1:3" x14ac:dyDescent="0.25">
      <c r="A72" s="395" t="s">
        <v>994</v>
      </c>
      <c r="B72" s="397" t="s">
        <v>995</v>
      </c>
      <c r="C72" s="281">
        <v>150</v>
      </c>
    </row>
    <row r="73" spans="1:3" x14ac:dyDescent="0.25">
      <c r="A73" s="395" t="s">
        <v>996</v>
      </c>
      <c r="B73" s="397" t="s">
        <v>997</v>
      </c>
      <c r="C73" s="281">
        <v>60</v>
      </c>
    </row>
    <row r="74" spans="1:3" x14ac:dyDescent="0.25">
      <c r="A74" s="395" t="s">
        <v>998</v>
      </c>
      <c r="B74" s="397" t="s">
        <v>999</v>
      </c>
      <c r="C74" s="281">
        <v>60</v>
      </c>
    </row>
    <row r="75" spans="1:3" x14ac:dyDescent="0.25">
      <c r="A75" s="395" t="s">
        <v>1000</v>
      </c>
      <c r="B75" s="397" t="s">
        <v>1001</v>
      </c>
      <c r="C75" s="281">
        <v>120</v>
      </c>
    </row>
    <row r="76" spans="1:3" x14ac:dyDescent="0.25">
      <c r="A76" s="395" t="s">
        <v>1002</v>
      </c>
      <c r="B76" s="397" t="s">
        <v>1003</v>
      </c>
      <c r="C76" s="281">
        <v>270</v>
      </c>
    </row>
    <row r="77" spans="1:3" x14ac:dyDescent="0.25">
      <c r="A77" s="395" t="s">
        <v>1004</v>
      </c>
      <c r="B77" s="396" t="s">
        <v>909</v>
      </c>
      <c r="C77" s="281">
        <v>270</v>
      </c>
    </row>
    <row r="78" spans="1:3" x14ac:dyDescent="0.25">
      <c r="A78" s="395" t="s">
        <v>1005</v>
      </c>
      <c r="B78" s="396" t="s">
        <v>874</v>
      </c>
      <c r="C78" s="280">
        <v>30</v>
      </c>
    </row>
    <row r="79" spans="1:3" x14ac:dyDescent="0.25">
      <c r="A79" s="395" t="s">
        <v>1006</v>
      </c>
      <c r="B79" s="396" t="s">
        <v>876</v>
      </c>
      <c r="C79" s="280">
        <v>30</v>
      </c>
    </row>
    <row r="80" spans="1:3" x14ac:dyDescent="0.25">
      <c r="A80" s="395" t="s">
        <v>1007</v>
      </c>
      <c r="B80" s="396" t="s">
        <v>878</v>
      </c>
      <c r="C80" s="280">
        <v>30</v>
      </c>
    </row>
    <row r="81" spans="1:3" x14ac:dyDescent="0.25">
      <c r="A81" s="395" t="s">
        <v>1008</v>
      </c>
      <c r="B81" s="396" t="s">
        <v>7165</v>
      </c>
      <c r="C81" s="280">
        <v>45</v>
      </c>
    </row>
    <row r="82" spans="1:3" x14ac:dyDescent="0.25">
      <c r="A82" s="395" t="s">
        <v>1009</v>
      </c>
      <c r="B82" s="396" t="s">
        <v>881</v>
      </c>
      <c r="C82" s="280">
        <v>30</v>
      </c>
    </row>
    <row r="83" spans="1:3" x14ac:dyDescent="0.25">
      <c r="A83" s="395" t="s">
        <v>1010</v>
      </c>
      <c r="B83" s="396" t="s">
        <v>883</v>
      </c>
      <c r="C83" s="280">
        <v>60</v>
      </c>
    </row>
    <row r="84" spans="1:3" x14ac:dyDescent="0.25">
      <c r="A84" s="395" t="s">
        <v>1011</v>
      </c>
      <c r="B84" s="396" t="s">
        <v>885</v>
      </c>
      <c r="C84" s="280">
        <v>30</v>
      </c>
    </row>
    <row r="85" spans="1:3" x14ac:dyDescent="0.25">
      <c r="A85" s="395" t="s">
        <v>1012</v>
      </c>
      <c r="B85" s="396" t="s">
        <v>1013</v>
      </c>
      <c r="C85" s="280">
        <v>30</v>
      </c>
    </row>
    <row r="86" spans="1:3" x14ac:dyDescent="0.25">
      <c r="A86" s="395" t="s">
        <v>10191</v>
      </c>
      <c r="B86" s="396" t="s">
        <v>1014</v>
      </c>
      <c r="C86" s="280">
        <v>45</v>
      </c>
    </row>
    <row r="87" spans="1:3" x14ac:dyDescent="0.25">
      <c r="A87" s="395" t="s">
        <v>1015</v>
      </c>
      <c r="B87" s="396" t="s">
        <v>1016</v>
      </c>
      <c r="C87" s="280">
        <v>30</v>
      </c>
    </row>
    <row r="88" spans="1:3" x14ac:dyDescent="0.25">
      <c r="A88" s="395" t="s">
        <v>1017</v>
      </c>
      <c r="B88" s="396" t="s">
        <v>1018</v>
      </c>
      <c r="C88" s="280">
        <v>30</v>
      </c>
    </row>
    <row r="89" spans="1:3" x14ac:dyDescent="0.25">
      <c r="A89" s="395" t="s">
        <v>1019</v>
      </c>
      <c r="B89" s="396" t="s">
        <v>1020</v>
      </c>
      <c r="C89" s="280">
        <v>30</v>
      </c>
    </row>
    <row r="90" spans="1:3" x14ac:dyDescent="0.25">
      <c r="A90" s="395" t="s">
        <v>1021</v>
      </c>
      <c r="B90" s="396" t="s">
        <v>1022</v>
      </c>
      <c r="C90" s="280">
        <v>90</v>
      </c>
    </row>
    <row r="91" spans="1:3" x14ac:dyDescent="0.25">
      <c r="A91" s="395" t="s">
        <v>1023</v>
      </c>
      <c r="B91" s="396" t="s">
        <v>1024</v>
      </c>
      <c r="C91" s="280">
        <v>60</v>
      </c>
    </row>
    <row r="92" spans="1:3" x14ac:dyDescent="0.25">
      <c r="A92" s="395" t="s">
        <v>1025</v>
      </c>
      <c r="B92" s="396" t="s">
        <v>7167</v>
      </c>
      <c r="C92" s="280">
        <v>30</v>
      </c>
    </row>
    <row r="93" spans="1:3" x14ac:dyDescent="0.25">
      <c r="A93" s="395" t="s">
        <v>1026</v>
      </c>
      <c r="B93" s="396" t="s">
        <v>1027</v>
      </c>
      <c r="C93" s="280">
        <v>60</v>
      </c>
    </row>
    <row r="94" spans="1:3" ht="31.5" x14ac:dyDescent="0.25">
      <c r="A94" s="395" t="s">
        <v>1028</v>
      </c>
      <c r="B94" s="396" t="s">
        <v>7168</v>
      </c>
      <c r="C94" s="280">
        <v>120</v>
      </c>
    </row>
    <row r="95" spans="1:3" x14ac:dyDescent="0.25">
      <c r="A95" s="395" t="s">
        <v>1029</v>
      </c>
      <c r="B95" s="396" t="s">
        <v>1030</v>
      </c>
      <c r="C95" s="280">
        <v>60</v>
      </c>
    </row>
    <row r="96" spans="1:3" ht="31.5" x14ac:dyDescent="0.25">
      <c r="A96" s="395" t="s">
        <v>1031</v>
      </c>
      <c r="B96" s="396" t="s">
        <v>1032</v>
      </c>
      <c r="C96" s="280">
        <v>60</v>
      </c>
    </row>
    <row r="97" spans="1:3" ht="31.5" x14ac:dyDescent="0.25">
      <c r="A97" s="395" t="s">
        <v>1033</v>
      </c>
      <c r="B97" s="396" t="s">
        <v>1034</v>
      </c>
      <c r="C97" s="280">
        <v>60</v>
      </c>
    </row>
    <row r="98" spans="1:3" ht="31.5" x14ac:dyDescent="0.25">
      <c r="A98" s="395" t="s">
        <v>1035</v>
      </c>
      <c r="B98" s="396" t="s">
        <v>1036</v>
      </c>
      <c r="C98" s="280">
        <v>60</v>
      </c>
    </row>
    <row r="99" spans="1:3" x14ac:dyDescent="0.25">
      <c r="A99" s="395" t="s">
        <v>1037</v>
      </c>
      <c r="B99" s="396" t="s">
        <v>1038</v>
      </c>
      <c r="C99" s="280">
        <v>120</v>
      </c>
    </row>
    <row r="100" spans="1:3" x14ac:dyDescent="0.25">
      <c r="A100" s="395" t="s">
        <v>1039</v>
      </c>
      <c r="B100" s="396" t="s">
        <v>1040</v>
      </c>
      <c r="C100" s="280">
        <v>60</v>
      </c>
    </row>
    <row r="101" spans="1:3" x14ac:dyDescent="0.25">
      <c r="A101" s="395" t="s">
        <v>1041</v>
      </c>
      <c r="B101" s="396" t="s">
        <v>1042</v>
      </c>
      <c r="C101" s="280">
        <v>60</v>
      </c>
    </row>
    <row r="102" spans="1:3" x14ac:dyDescent="0.25">
      <c r="A102" s="395" t="s">
        <v>1043</v>
      </c>
      <c r="B102" s="396" t="s">
        <v>1044</v>
      </c>
      <c r="C102" s="280">
        <v>60</v>
      </c>
    </row>
    <row r="103" spans="1:3" x14ac:dyDescent="0.25">
      <c r="A103" s="395" t="s">
        <v>1045</v>
      </c>
      <c r="B103" s="396" t="s">
        <v>1046</v>
      </c>
      <c r="C103" s="280">
        <v>90</v>
      </c>
    </row>
    <row r="104" spans="1:3" ht="31.5" x14ac:dyDescent="0.25">
      <c r="A104" s="395" t="s">
        <v>1047</v>
      </c>
      <c r="B104" s="396" t="s">
        <v>7169</v>
      </c>
      <c r="C104" s="280">
        <v>60</v>
      </c>
    </row>
    <row r="105" spans="1:3" x14ac:dyDescent="0.25">
      <c r="A105" s="395" t="s">
        <v>1048</v>
      </c>
      <c r="B105" s="396" t="s">
        <v>1049</v>
      </c>
      <c r="C105" s="280">
        <v>60</v>
      </c>
    </row>
    <row r="106" spans="1:3" x14ac:dyDescent="0.25">
      <c r="A106" s="395" t="s">
        <v>1050</v>
      </c>
      <c r="B106" s="396" t="s">
        <v>1051</v>
      </c>
      <c r="C106" s="280">
        <v>90</v>
      </c>
    </row>
    <row r="107" spans="1:3" x14ac:dyDescent="0.25">
      <c r="A107" s="395" t="s">
        <v>1052</v>
      </c>
      <c r="B107" s="396" t="s">
        <v>1053</v>
      </c>
      <c r="C107" s="280">
        <v>60</v>
      </c>
    </row>
    <row r="108" spans="1:3" x14ac:dyDescent="0.25">
      <c r="A108" s="395" t="s">
        <v>1054</v>
      </c>
      <c r="B108" s="396" t="s">
        <v>909</v>
      </c>
      <c r="C108" s="280">
        <v>232</v>
      </c>
    </row>
    <row r="109" spans="1:3" x14ac:dyDescent="0.25">
      <c r="A109" s="395" t="s">
        <v>1055</v>
      </c>
      <c r="B109" s="396" t="s">
        <v>874</v>
      </c>
      <c r="C109" s="280">
        <v>30</v>
      </c>
    </row>
    <row r="110" spans="1:3" x14ac:dyDescent="0.25">
      <c r="A110" s="395" t="s">
        <v>1056</v>
      </c>
      <c r="B110" s="396" t="s">
        <v>876</v>
      </c>
      <c r="C110" s="280">
        <v>15</v>
      </c>
    </row>
    <row r="111" spans="1:3" x14ac:dyDescent="0.25">
      <c r="A111" s="395" t="s">
        <v>1057</v>
      </c>
      <c r="B111" s="396" t="s">
        <v>878</v>
      </c>
      <c r="C111" s="280">
        <v>30</v>
      </c>
    </row>
    <row r="112" spans="1:3" x14ac:dyDescent="0.25">
      <c r="A112" s="395" t="s">
        <v>1058</v>
      </c>
      <c r="B112" s="396" t="s">
        <v>7165</v>
      </c>
      <c r="C112" s="280">
        <v>45</v>
      </c>
    </row>
    <row r="113" spans="1:3" x14ac:dyDescent="0.25">
      <c r="A113" s="395" t="s">
        <v>1059</v>
      </c>
      <c r="B113" s="396" t="s">
        <v>881</v>
      </c>
      <c r="C113" s="280">
        <v>30</v>
      </c>
    </row>
    <row r="114" spans="1:3" x14ac:dyDescent="0.25">
      <c r="A114" s="395" t="s">
        <v>1060</v>
      </c>
      <c r="B114" s="396" t="s">
        <v>883</v>
      </c>
      <c r="C114" s="280">
        <v>60</v>
      </c>
    </row>
    <row r="115" spans="1:3" x14ac:dyDescent="0.25">
      <c r="A115" s="395" t="s">
        <v>1061</v>
      </c>
      <c r="B115" s="396" t="s">
        <v>1062</v>
      </c>
      <c r="C115" s="280">
        <v>30</v>
      </c>
    </row>
    <row r="116" spans="1:3" x14ac:dyDescent="0.25">
      <c r="A116" s="395" t="s">
        <v>1063</v>
      </c>
      <c r="B116" s="396" t="s">
        <v>1064</v>
      </c>
      <c r="C116" s="280">
        <v>30</v>
      </c>
    </row>
    <row r="117" spans="1:3" x14ac:dyDescent="0.25">
      <c r="A117" s="395" t="s">
        <v>10192</v>
      </c>
      <c r="B117" s="396" t="s">
        <v>1065</v>
      </c>
      <c r="C117" s="280">
        <v>45</v>
      </c>
    </row>
    <row r="118" spans="1:3" x14ac:dyDescent="0.25">
      <c r="A118" s="395" t="s">
        <v>1066</v>
      </c>
      <c r="B118" s="396" t="s">
        <v>1067</v>
      </c>
      <c r="C118" s="280">
        <v>45</v>
      </c>
    </row>
    <row r="119" spans="1:3" x14ac:dyDescent="0.25">
      <c r="A119" s="395" t="s">
        <v>1068</v>
      </c>
      <c r="B119" s="396" t="s">
        <v>1069</v>
      </c>
      <c r="C119" s="280">
        <v>30</v>
      </c>
    </row>
    <row r="120" spans="1:3" x14ac:dyDescent="0.25">
      <c r="A120" s="395" t="s">
        <v>1070</v>
      </c>
      <c r="B120" s="396" t="s">
        <v>7170</v>
      </c>
      <c r="C120" s="280">
        <v>30</v>
      </c>
    </row>
    <row r="121" spans="1:3" x14ac:dyDescent="0.25">
      <c r="A121" s="395" t="s">
        <v>1071</v>
      </c>
      <c r="B121" s="396" t="s">
        <v>1072</v>
      </c>
      <c r="C121" s="280">
        <v>30</v>
      </c>
    </row>
    <row r="122" spans="1:3" x14ac:dyDescent="0.25">
      <c r="A122" s="395" t="s">
        <v>1073</v>
      </c>
      <c r="B122" s="396" t="s">
        <v>1074</v>
      </c>
      <c r="C122" s="280">
        <v>150</v>
      </c>
    </row>
    <row r="123" spans="1:3" x14ac:dyDescent="0.25">
      <c r="A123" s="395" t="s">
        <v>1075</v>
      </c>
      <c r="B123" s="396" t="s">
        <v>1076</v>
      </c>
      <c r="C123" s="280">
        <v>120</v>
      </c>
    </row>
    <row r="124" spans="1:3" x14ac:dyDescent="0.25">
      <c r="A124" s="395" t="s">
        <v>1077</v>
      </c>
      <c r="B124" s="398" t="s">
        <v>1078</v>
      </c>
      <c r="C124" s="280">
        <v>90</v>
      </c>
    </row>
    <row r="125" spans="1:3" x14ac:dyDescent="0.25">
      <c r="A125" s="395" t="s">
        <v>1079</v>
      </c>
      <c r="B125" s="396" t="s">
        <v>1080</v>
      </c>
      <c r="C125" s="280">
        <v>60</v>
      </c>
    </row>
    <row r="126" spans="1:3" x14ac:dyDescent="0.25">
      <c r="A126" s="395" t="s">
        <v>1081</v>
      </c>
      <c r="B126" s="399" t="s">
        <v>7171</v>
      </c>
      <c r="C126" s="280">
        <v>45</v>
      </c>
    </row>
    <row r="127" spans="1:3" x14ac:dyDescent="0.25">
      <c r="A127" s="395" t="s">
        <v>1082</v>
      </c>
      <c r="B127" s="396" t="s">
        <v>1083</v>
      </c>
      <c r="C127" s="280">
        <v>150</v>
      </c>
    </row>
    <row r="128" spans="1:3" x14ac:dyDescent="0.25">
      <c r="A128" s="395" t="s">
        <v>1084</v>
      </c>
      <c r="B128" s="396" t="s">
        <v>1085</v>
      </c>
      <c r="C128" s="280">
        <v>30</v>
      </c>
    </row>
    <row r="129" spans="1:3" x14ac:dyDescent="0.25">
      <c r="A129" s="395" t="s">
        <v>1086</v>
      </c>
      <c r="B129" s="396" t="s">
        <v>1087</v>
      </c>
      <c r="C129" s="280">
        <v>120</v>
      </c>
    </row>
    <row r="130" spans="1:3" x14ac:dyDescent="0.25">
      <c r="A130" s="395" t="s">
        <v>1088</v>
      </c>
      <c r="B130" s="396" t="s">
        <v>1089</v>
      </c>
      <c r="C130" s="280">
        <v>180</v>
      </c>
    </row>
    <row r="131" spans="1:3" x14ac:dyDescent="0.25">
      <c r="A131" s="395" t="s">
        <v>1090</v>
      </c>
      <c r="B131" s="396" t="s">
        <v>1091</v>
      </c>
      <c r="C131" s="280">
        <v>45</v>
      </c>
    </row>
    <row r="132" spans="1:3" x14ac:dyDescent="0.25">
      <c r="A132" s="395" t="s">
        <v>1092</v>
      </c>
      <c r="B132" s="396" t="s">
        <v>1093</v>
      </c>
      <c r="C132" s="280">
        <v>30</v>
      </c>
    </row>
    <row r="133" spans="1:3" x14ac:dyDescent="0.25">
      <c r="A133" s="395" t="s">
        <v>1094</v>
      </c>
      <c r="B133" s="396" t="s">
        <v>909</v>
      </c>
      <c r="C133" s="280">
        <v>370</v>
      </c>
    </row>
    <row r="134" spans="1:3" x14ac:dyDescent="0.25">
      <c r="A134" s="395" t="s">
        <v>1095</v>
      </c>
      <c r="B134" s="396" t="s">
        <v>874</v>
      </c>
      <c r="C134" s="280">
        <v>30</v>
      </c>
    </row>
    <row r="135" spans="1:3" x14ac:dyDescent="0.25">
      <c r="A135" s="395" t="s">
        <v>1096</v>
      </c>
      <c r="B135" s="396" t="s">
        <v>876</v>
      </c>
      <c r="C135" s="280">
        <v>15</v>
      </c>
    </row>
    <row r="136" spans="1:3" x14ac:dyDescent="0.25">
      <c r="A136" s="395" t="s">
        <v>1097</v>
      </c>
      <c r="B136" s="396" t="s">
        <v>878</v>
      </c>
      <c r="C136" s="280">
        <v>30</v>
      </c>
    </row>
    <row r="137" spans="1:3" x14ac:dyDescent="0.25">
      <c r="A137" s="395" t="s">
        <v>1098</v>
      </c>
      <c r="B137" s="396" t="s">
        <v>7165</v>
      </c>
      <c r="C137" s="280">
        <v>45</v>
      </c>
    </row>
    <row r="138" spans="1:3" x14ac:dyDescent="0.25">
      <c r="A138" s="395" t="s">
        <v>1099</v>
      </c>
      <c r="B138" s="396" t="s">
        <v>881</v>
      </c>
      <c r="C138" s="280">
        <v>30</v>
      </c>
    </row>
    <row r="139" spans="1:3" x14ac:dyDescent="0.25">
      <c r="A139" s="395" t="s">
        <v>1100</v>
      </c>
      <c r="B139" s="396" t="s">
        <v>883</v>
      </c>
      <c r="C139" s="280">
        <v>60</v>
      </c>
    </row>
    <row r="140" spans="1:3" x14ac:dyDescent="0.25">
      <c r="A140" s="395" t="s">
        <v>1101</v>
      </c>
      <c r="B140" s="396" t="s">
        <v>917</v>
      </c>
      <c r="C140" s="280">
        <v>30</v>
      </c>
    </row>
    <row r="141" spans="1:3" x14ac:dyDescent="0.25">
      <c r="A141" s="395" t="s">
        <v>1102</v>
      </c>
      <c r="B141" s="396" t="s">
        <v>919</v>
      </c>
      <c r="C141" s="280">
        <v>30</v>
      </c>
    </row>
    <row r="142" spans="1:3" x14ac:dyDescent="0.25">
      <c r="A142" s="395" t="s">
        <v>10193</v>
      </c>
      <c r="B142" s="396" t="s">
        <v>920</v>
      </c>
      <c r="C142" s="280">
        <v>60</v>
      </c>
    </row>
    <row r="143" spans="1:3" x14ac:dyDescent="0.25">
      <c r="A143" s="395" t="s">
        <v>1103</v>
      </c>
      <c r="B143" s="396" t="s">
        <v>922</v>
      </c>
      <c r="C143" s="280">
        <v>30</v>
      </c>
    </row>
    <row r="144" spans="1:3" x14ac:dyDescent="0.25">
      <c r="A144" s="395" t="s">
        <v>1104</v>
      </c>
      <c r="B144" s="396" t="s">
        <v>924</v>
      </c>
      <c r="C144" s="280">
        <v>30</v>
      </c>
    </row>
    <row r="145" spans="1:3" x14ac:dyDescent="0.25">
      <c r="A145" s="395" t="s">
        <v>1105</v>
      </c>
      <c r="B145" s="396" t="s">
        <v>926</v>
      </c>
      <c r="C145" s="280">
        <v>30</v>
      </c>
    </row>
    <row r="146" spans="1:3" x14ac:dyDescent="0.25">
      <c r="A146" s="395" t="s">
        <v>1106</v>
      </c>
      <c r="B146" s="396" t="s">
        <v>1107</v>
      </c>
      <c r="C146" s="280">
        <v>60</v>
      </c>
    </row>
    <row r="147" spans="1:3" x14ac:dyDescent="0.25">
      <c r="A147" s="395" t="s">
        <v>1108</v>
      </c>
      <c r="B147" s="396" t="s">
        <v>930</v>
      </c>
      <c r="C147" s="280">
        <v>120</v>
      </c>
    </row>
    <row r="148" spans="1:3" x14ac:dyDescent="0.25">
      <c r="A148" s="395" t="s">
        <v>1109</v>
      </c>
      <c r="B148" s="396" t="s">
        <v>932</v>
      </c>
      <c r="C148" s="280">
        <v>90</v>
      </c>
    </row>
    <row r="149" spans="1:3" x14ac:dyDescent="0.25">
      <c r="A149" s="395" t="s">
        <v>1110</v>
      </c>
      <c r="B149" s="396" t="s">
        <v>1111</v>
      </c>
      <c r="C149" s="280">
        <v>180</v>
      </c>
    </row>
    <row r="150" spans="1:3" x14ac:dyDescent="0.25">
      <c r="A150" s="395" t="s">
        <v>1112</v>
      </c>
      <c r="B150" s="396" t="s">
        <v>1113</v>
      </c>
      <c r="C150" s="281">
        <v>90</v>
      </c>
    </row>
    <row r="151" spans="1:3" x14ac:dyDescent="0.25">
      <c r="A151" s="395" t="s">
        <v>1114</v>
      </c>
      <c r="B151" s="396" t="s">
        <v>1115</v>
      </c>
      <c r="C151" s="280">
        <v>60</v>
      </c>
    </row>
    <row r="152" spans="1:3" x14ac:dyDescent="0.25">
      <c r="A152" s="395" t="s">
        <v>1116</v>
      </c>
      <c r="B152" s="396" t="s">
        <v>1117</v>
      </c>
      <c r="C152" s="280">
        <v>60</v>
      </c>
    </row>
    <row r="153" spans="1:3" x14ac:dyDescent="0.25">
      <c r="A153" s="395" t="s">
        <v>1118</v>
      </c>
      <c r="B153" s="396" t="s">
        <v>1119</v>
      </c>
      <c r="C153" s="280">
        <v>90</v>
      </c>
    </row>
    <row r="154" spans="1:3" x14ac:dyDescent="0.25">
      <c r="A154" s="395" t="s">
        <v>1120</v>
      </c>
      <c r="B154" s="396" t="s">
        <v>1121</v>
      </c>
      <c r="C154" s="280">
        <v>180</v>
      </c>
    </row>
    <row r="155" spans="1:3" x14ac:dyDescent="0.25">
      <c r="A155" s="395" t="s">
        <v>1122</v>
      </c>
      <c r="B155" s="396" t="s">
        <v>1123</v>
      </c>
      <c r="C155" s="280">
        <v>180</v>
      </c>
    </row>
    <row r="156" spans="1:3" x14ac:dyDescent="0.25">
      <c r="A156" s="395" t="s">
        <v>1124</v>
      </c>
      <c r="B156" s="396" t="s">
        <v>1125</v>
      </c>
      <c r="C156" s="280">
        <v>150</v>
      </c>
    </row>
    <row r="157" spans="1:3" x14ac:dyDescent="0.25">
      <c r="A157" s="395" t="s">
        <v>1126</v>
      </c>
      <c r="B157" s="396" t="s">
        <v>1127</v>
      </c>
      <c r="C157" s="280">
        <v>120</v>
      </c>
    </row>
    <row r="158" spans="1:3" x14ac:dyDescent="0.25">
      <c r="A158" s="395" t="s">
        <v>1128</v>
      </c>
      <c r="B158" s="396" t="s">
        <v>1129</v>
      </c>
      <c r="C158" s="280">
        <v>120</v>
      </c>
    </row>
    <row r="159" spans="1:3" x14ac:dyDescent="0.25">
      <c r="A159" s="395" t="s">
        <v>1130</v>
      </c>
      <c r="B159" s="396" t="s">
        <v>1131</v>
      </c>
      <c r="C159" s="280">
        <v>60</v>
      </c>
    </row>
    <row r="160" spans="1:3" x14ac:dyDescent="0.25">
      <c r="A160" s="395" t="s">
        <v>1132</v>
      </c>
      <c r="B160" s="396" t="s">
        <v>1133</v>
      </c>
      <c r="C160" s="280">
        <v>120</v>
      </c>
    </row>
    <row r="161" spans="1:3" x14ac:dyDescent="0.25">
      <c r="A161" s="395" t="s">
        <v>1134</v>
      </c>
      <c r="B161" s="396" t="s">
        <v>909</v>
      </c>
      <c r="C161" s="280">
        <v>450</v>
      </c>
    </row>
    <row r="162" spans="1:3" x14ac:dyDescent="0.25">
      <c r="A162" s="395" t="s">
        <v>1135</v>
      </c>
      <c r="B162" s="396" t="s">
        <v>874</v>
      </c>
      <c r="C162" s="280">
        <v>30</v>
      </c>
    </row>
    <row r="163" spans="1:3" x14ac:dyDescent="0.25">
      <c r="A163" s="395" t="s">
        <v>1136</v>
      </c>
      <c r="B163" s="396" t="s">
        <v>876</v>
      </c>
      <c r="C163" s="280">
        <v>15</v>
      </c>
    </row>
    <row r="164" spans="1:3" x14ac:dyDescent="0.25">
      <c r="A164" s="395" t="s">
        <v>1137</v>
      </c>
      <c r="B164" s="396" t="s">
        <v>878</v>
      </c>
      <c r="C164" s="280">
        <v>30</v>
      </c>
    </row>
    <row r="165" spans="1:3" x14ac:dyDescent="0.25">
      <c r="A165" s="395" t="s">
        <v>1138</v>
      </c>
      <c r="B165" s="396" t="s">
        <v>7165</v>
      </c>
      <c r="C165" s="280">
        <v>45</v>
      </c>
    </row>
    <row r="166" spans="1:3" x14ac:dyDescent="0.25">
      <c r="A166" s="395" t="s">
        <v>1139</v>
      </c>
      <c r="B166" s="396" t="s">
        <v>881</v>
      </c>
      <c r="C166" s="280">
        <v>30</v>
      </c>
    </row>
    <row r="167" spans="1:3" x14ac:dyDescent="0.25">
      <c r="A167" s="395" t="s">
        <v>1140</v>
      </c>
      <c r="B167" s="396" t="s">
        <v>883</v>
      </c>
      <c r="C167" s="280">
        <v>60</v>
      </c>
    </row>
    <row r="168" spans="1:3" x14ac:dyDescent="0.25">
      <c r="A168" s="395" t="s">
        <v>1141</v>
      </c>
      <c r="B168" s="396" t="s">
        <v>1062</v>
      </c>
      <c r="C168" s="280">
        <v>60</v>
      </c>
    </row>
    <row r="169" spans="1:3" x14ac:dyDescent="0.25">
      <c r="A169" s="395" t="s">
        <v>1142</v>
      </c>
      <c r="B169" s="396" t="s">
        <v>1143</v>
      </c>
      <c r="C169" s="280">
        <v>45</v>
      </c>
    </row>
    <row r="170" spans="1:3" x14ac:dyDescent="0.25">
      <c r="A170" s="395" t="s">
        <v>10194</v>
      </c>
      <c r="B170" s="396" t="s">
        <v>1144</v>
      </c>
      <c r="C170" s="280">
        <v>60</v>
      </c>
    </row>
    <row r="171" spans="1:3" x14ac:dyDescent="0.25">
      <c r="A171" s="395" t="s">
        <v>1145</v>
      </c>
      <c r="B171" s="396" t="s">
        <v>1146</v>
      </c>
      <c r="C171" s="280">
        <v>45</v>
      </c>
    </row>
    <row r="172" spans="1:3" x14ac:dyDescent="0.25">
      <c r="A172" s="395" t="s">
        <v>1147</v>
      </c>
      <c r="B172" s="396" t="s">
        <v>1148</v>
      </c>
      <c r="C172" s="280">
        <v>60</v>
      </c>
    </row>
    <row r="173" spans="1:3" x14ac:dyDescent="0.25">
      <c r="A173" s="395" t="s">
        <v>1149</v>
      </c>
      <c r="B173" s="399" t="s">
        <v>1150</v>
      </c>
      <c r="C173" s="280">
        <v>45</v>
      </c>
    </row>
    <row r="174" spans="1:3" x14ac:dyDescent="0.25">
      <c r="A174" s="395" t="s">
        <v>1151</v>
      </c>
      <c r="B174" s="396" t="s">
        <v>1152</v>
      </c>
      <c r="C174" s="280">
        <v>30</v>
      </c>
    </row>
    <row r="175" spans="1:3" x14ac:dyDescent="0.25">
      <c r="A175" s="395" t="s">
        <v>1153</v>
      </c>
      <c r="B175" s="396" t="s">
        <v>1154</v>
      </c>
      <c r="C175" s="280">
        <v>30</v>
      </c>
    </row>
    <row r="176" spans="1:3" x14ac:dyDescent="0.25">
      <c r="A176" s="395" t="s">
        <v>1155</v>
      </c>
      <c r="B176" s="396" t="s">
        <v>1156</v>
      </c>
      <c r="C176" s="280">
        <v>90</v>
      </c>
    </row>
    <row r="177" spans="1:3" x14ac:dyDescent="0.25">
      <c r="A177" s="395" t="s">
        <v>1157</v>
      </c>
      <c r="B177" s="396" t="s">
        <v>1158</v>
      </c>
      <c r="C177" s="280">
        <v>120</v>
      </c>
    </row>
    <row r="178" spans="1:3" x14ac:dyDescent="0.25">
      <c r="A178" s="395" t="s">
        <v>1159</v>
      </c>
      <c r="B178" s="396" t="s">
        <v>1160</v>
      </c>
      <c r="C178" s="280">
        <v>90</v>
      </c>
    </row>
    <row r="179" spans="1:3" x14ac:dyDescent="0.25">
      <c r="A179" s="395" t="s">
        <v>1161</v>
      </c>
      <c r="B179" s="396" t="s">
        <v>7172</v>
      </c>
      <c r="C179" s="280">
        <v>150</v>
      </c>
    </row>
    <row r="180" spans="1:3" x14ac:dyDescent="0.25">
      <c r="A180" s="395" t="s">
        <v>1162</v>
      </c>
      <c r="B180" s="396" t="s">
        <v>1163</v>
      </c>
      <c r="C180" s="280">
        <v>60</v>
      </c>
    </row>
    <row r="181" spans="1:3" x14ac:dyDescent="0.25">
      <c r="A181" s="395" t="s">
        <v>1164</v>
      </c>
      <c r="B181" s="396" t="s">
        <v>1165</v>
      </c>
      <c r="C181" s="280">
        <v>60</v>
      </c>
    </row>
    <row r="182" spans="1:3" x14ac:dyDescent="0.25">
      <c r="A182" s="395" t="s">
        <v>1166</v>
      </c>
      <c r="B182" s="396" t="s">
        <v>7173</v>
      </c>
      <c r="C182" s="280">
        <v>60</v>
      </c>
    </row>
    <row r="183" spans="1:3" x14ac:dyDescent="0.25">
      <c r="A183" s="395" t="s">
        <v>1167</v>
      </c>
      <c r="B183" s="396" t="s">
        <v>1168</v>
      </c>
      <c r="C183" s="280">
        <v>90</v>
      </c>
    </row>
    <row r="184" spans="1:3" x14ac:dyDescent="0.25">
      <c r="A184" s="395" t="s">
        <v>1169</v>
      </c>
      <c r="B184" s="396" t="s">
        <v>1170</v>
      </c>
      <c r="C184" s="280">
        <v>120</v>
      </c>
    </row>
    <row r="185" spans="1:3" x14ac:dyDescent="0.25">
      <c r="A185" s="395" t="s">
        <v>1171</v>
      </c>
      <c r="B185" s="396" t="s">
        <v>1172</v>
      </c>
      <c r="C185" s="280">
        <v>150</v>
      </c>
    </row>
    <row r="186" spans="1:3" x14ac:dyDescent="0.25">
      <c r="A186" s="395" t="s">
        <v>1173</v>
      </c>
      <c r="B186" s="396" t="s">
        <v>1174</v>
      </c>
      <c r="C186" s="280">
        <v>180</v>
      </c>
    </row>
    <row r="187" spans="1:3" x14ac:dyDescent="0.25">
      <c r="A187" s="395" t="s">
        <v>1175</v>
      </c>
      <c r="B187" s="396" t="s">
        <v>1176</v>
      </c>
      <c r="C187" s="280">
        <v>90</v>
      </c>
    </row>
    <row r="188" spans="1:3" x14ac:dyDescent="0.25">
      <c r="A188" s="395" t="s">
        <v>1177</v>
      </c>
      <c r="B188" s="396" t="s">
        <v>1178</v>
      </c>
      <c r="C188" s="280">
        <v>90</v>
      </c>
    </row>
    <row r="189" spans="1:3" x14ac:dyDescent="0.25">
      <c r="A189" s="395" t="s">
        <v>1179</v>
      </c>
      <c r="B189" s="396" t="s">
        <v>1180</v>
      </c>
      <c r="C189" s="280">
        <v>60</v>
      </c>
    </row>
    <row r="190" spans="1:3" x14ac:dyDescent="0.25">
      <c r="A190" s="395" t="s">
        <v>1181</v>
      </c>
      <c r="B190" s="396" t="s">
        <v>1182</v>
      </c>
      <c r="C190" s="280">
        <v>120</v>
      </c>
    </row>
    <row r="191" spans="1:3" x14ac:dyDescent="0.25">
      <c r="A191" s="395" t="s">
        <v>1183</v>
      </c>
      <c r="B191" s="396" t="s">
        <v>1184</v>
      </c>
      <c r="C191" s="280">
        <v>60</v>
      </c>
    </row>
    <row r="192" spans="1:3" x14ac:dyDescent="0.25">
      <c r="A192" s="395" t="s">
        <v>1185</v>
      </c>
      <c r="B192" s="396" t="s">
        <v>1186</v>
      </c>
      <c r="C192" s="280">
        <v>90</v>
      </c>
    </row>
    <row r="193" spans="1:3" x14ac:dyDescent="0.25">
      <c r="A193" s="395" t="s">
        <v>1187</v>
      </c>
      <c r="B193" s="396" t="s">
        <v>909</v>
      </c>
      <c r="C193" s="280">
        <v>270</v>
      </c>
    </row>
    <row r="194" spans="1:3" x14ac:dyDescent="0.25">
      <c r="A194" s="395" t="s">
        <v>1135</v>
      </c>
      <c r="B194" s="396" t="s">
        <v>874</v>
      </c>
      <c r="C194" s="280">
        <v>30</v>
      </c>
    </row>
    <row r="195" spans="1:3" x14ac:dyDescent="0.25">
      <c r="A195" s="395" t="s">
        <v>1136</v>
      </c>
      <c r="B195" s="396" t="s">
        <v>876</v>
      </c>
      <c r="C195" s="280">
        <v>15</v>
      </c>
    </row>
    <row r="196" spans="1:3" x14ac:dyDescent="0.25">
      <c r="A196" s="395" t="s">
        <v>1137</v>
      </c>
      <c r="B196" s="396" t="s">
        <v>1188</v>
      </c>
      <c r="C196" s="280">
        <v>30</v>
      </c>
    </row>
    <row r="197" spans="1:3" x14ac:dyDescent="0.25">
      <c r="A197" s="395" t="s">
        <v>1138</v>
      </c>
      <c r="B197" s="396" t="s">
        <v>7165</v>
      </c>
      <c r="C197" s="280">
        <v>45</v>
      </c>
    </row>
    <row r="198" spans="1:3" x14ac:dyDescent="0.25">
      <c r="A198" s="395" t="s">
        <v>1139</v>
      </c>
      <c r="B198" s="396" t="s">
        <v>881</v>
      </c>
      <c r="C198" s="280">
        <v>30</v>
      </c>
    </row>
    <row r="199" spans="1:3" x14ac:dyDescent="0.25">
      <c r="A199" s="395" t="s">
        <v>1140</v>
      </c>
      <c r="B199" s="396" t="s">
        <v>883</v>
      </c>
      <c r="C199" s="280">
        <v>60</v>
      </c>
    </row>
    <row r="200" spans="1:3" x14ac:dyDescent="0.25">
      <c r="A200" s="395" t="s">
        <v>1141</v>
      </c>
      <c r="B200" s="396" t="s">
        <v>917</v>
      </c>
      <c r="C200" s="280">
        <v>30</v>
      </c>
    </row>
    <row r="201" spans="1:3" x14ac:dyDescent="0.25">
      <c r="A201" s="395" t="s">
        <v>1142</v>
      </c>
      <c r="B201" s="396" t="s">
        <v>1189</v>
      </c>
      <c r="C201" s="280">
        <v>75</v>
      </c>
    </row>
    <row r="202" spans="1:3" x14ac:dyDescent="0.25">
      <c r="A202" s="395" t="s">
        <v>10194</v>
      </c>
      <c r="B202" s="396" t="s">
        <v>1190</v>
      </c>
      <c r="C202" s="280">
        <v>45</v>
      </c>
    </row>
    <row r="203" spans="1:3" x14ac:dyDescent="0.25">
      <c r="A203" s="395" t="s">
        <v>1145</v>
      </c>
      <c r="B203" s="396" t="s">
        <v>1191</v>
      </c>
      <c r="C203" s="280">
        <v>45</v>
      </c>
    </row>
    <row r="204" spans="1:3" x14ac:dyDescent="0.25">
      <c r="A204" s="395" t="s">
        <v>1147</v>
      </c>
      <c r="B204" s="396" t="s">
        <v>1192</v>
      </c>
      <c r="C204" s="280">
        <v>60</v>
      </c>
    </row>
    <row r="205" spans="1:3" x14ac:dyDescent="0.25">
      <c r="A205" s="395" t="s">
        <v>1149</v>
      </c>
      <c r="B205" s="399" t="s">
        <v>1150</v>
      </c>
      <c r="C205" s="280">
        <v>45</v>
      </c>
    </row>
    <row r="206" spans="1:3" x14ac:dyDescent="0.25">
      <c r="A206" s="395" t="s">
        <v>1151</v>
      </c>
      <c r="B206" s="396" t="s">
        <v>1152</v>
      </c>
      <c r="C206" s="280">
        <v>30</v>
      </c>
    </row>
    <row r="207" spans="1:3" x14ac:dyDescent="0.25">
      <c r="A207" s="395" t="s">
        <v>1193</v>
      </c>
      <c r="B207" s="396" t="s">
        <v>1194</v>
      </c>
      <c r="C207" s="280">
        <v>150</v>
      </c>
    </row>
    <row r="208" spans="1:3" x14ac:dyDescent="0.25">
      <c r="A208" s="395" t="s">
        <v>1155</v>
      </c>
      <c r="B208" s="396" t="s">
        <v>1195</v>
      </c>
      <c r="C208" s="280">
        <v>180</v>
      </c>
    </row>
    <row r="209" spans="1:3" x14ac:dyDescent="0.25">
      <c r="A209" s="395" t="s">
        <v>1157</v>
      </c>
      <c r="B209" s="396" t="s">
        <v>1196</v>
      </c>
      <c r="C209" s="280">
        <v>150</v>
      </c>
    </row>
    <row r="210" spans="1:3" x14ac:dyDescent="0.25">
      <c r="A210" s="395" t="s">
        <v>1159</v>
      </c>
      <c r="B210" s="396" t="s">
        <v>1197</v>
      </c>
      <c r="C210" s="280">
        <v>120</v>
      </c>
    </row>
    <row r="211" spans="1:3" x14ac:dyDescent="0.25">
      <c r="A211" s="395" t="s">
        <v>1162</v>
      </c>
      <c r="B211" s="396" t="s">
        <v>1198</v>
      </c>
      <c r="C211" s="280">
        <v>120</v>
      </c>
    </row>
    <row r="212" spans="1:3" x14ac:dyDescent="0.25">
      <c r="A212" s="395" t="s">
        <v>1166</v>
      </c>
      <c r="B212" s="396" t="s">
        <v>1199</v>
      </c>
      <c r="C212" s="280">
        <v>60</v>
      </c>
    </row>
    <row r="213" spans="1:3" x14ac:dyDescent="0.25">
      <c r="A213" s="395" t="s">
        <v>1169</v>
      </c>
      <c r="B213" s="396" t="s">
        <v>1200</v>
      </c>
      <c r="C213" s="280">
        <v>60</v>
      </c>
    </row>
    <row r="214" spans="1:3" x14ac:dyDescent="0.25">
      <c r="A214" s="395" t="s">
        <v>1201</v>
      </c>
      <c r="B214" s="396" t="s">
        <v>1202</v>
      </c>
      <c r="C214" s="280">
        <v>45</v>
      </c>
    </row>
    <row r="215" spans="1:3" x14ac:dyDescent="0.25">
      <c r="A215" s="395" t="s">
        <v>1183</v>
      </c>
      <c r="B215" s="396" t="s">
        <v>1203</v>
      </c>
      <c r="C215" s="280">
        <v>60</v>
      </c>
    </row>
    <row r="216" spans="1:3" x14ac:dyDescent="0.25">
      <c r="A216" s="395" t="s">
        <v>1204</v>
      </c>
      <c r="B216" s="396" t="s">
        <v>1205</v>
      </c>
      <c r="C216" s="280">
        <v>60</v>
      </c>
    </row>
    <row r="217" spans="1:3" x14ac:dyDescent="0.25">
      <c r="A217" s="395" t="s">
        <v>1206</v>
      </c>
      <c r="B217" s="396" t="s">
        <v>1207</v>
      </c>
      <c r="C217" s="280">
        <v>60</v>
      </c>
    </row>
    <row r="218" spans="1:3" x14ac:dyDescent="0.25">
      <c r="A218" s="395" t="s">
        <v>1187</v>
      </c>
      <c r="B218" s="396" t="s">
        <v>909</v>
      </c>
      <c r="C218" s="280">
        <v>270</v>
      </c>
    </row>
    <row r="219" spans="1:3" x14ac:dyDescent="0.25">
      <c r="A219" s="395" t="s">
        <v>1208</v>
      </c>
      <c r="B219" s="396" t="s">
        <v>874</v>
      </c>
      <c r="C219" s="400">
        <v>30</v>
      </c>
    </row>
    <row r="220" spans="1:3" x14ac:dyDescent="0.25">
      <c r="A220" s="395" t="s">
        <v>1209</v>
      </c>
      <c r="B220" s="396" t="s">
        <v>876</v>
      </c>
      <c r="C220" s="400">
        <v>30</v>
      </c>
    </row>
    <row r="221" spans="1:3" x14ac:dyDescent="0.25">
      <c r="A221" s="395" t="s">
        <v>1210</v>
      </c>
      <c r="B221" s="396" t="s">
        <v>878</v>
      </c>
      <c r="C221" s="400">
        <v>30</v>
      </c>
    </row>
    <row r="222" spans="1:3" x14ac:dyDescent="0.25">
      <c r="A222" s="395" t="s">
        <v>1211</v>
      </c>
      <c r="B222" s="396" t="s">
        <v>7165</v>
      </c>
      <c r="C222" s="400">
        <v>45</v>
      </c>
    </row>
    <row r="223" spans="1:3" x14ac:dyDescent="0.25">
      <c r="A223" s="395" t="s">
        <v>1212</v>
      </c>
      <c r="B223" s="396" t="s">
        <v>881</v>
      </c>
      <c r="C223" s="400">
        <v>30</v>
      </c>
    </row>
    <row r="224" spans="1:3" x14ac:dyDescent="0.25">
      <c r="A224" s="395" t="s">
        <v>1213</v>
      </c>
      <c r="B224" s="396" t="s">
        <v>883</v>
      </c>
      <c r="C224" s="400">
        <v>60</v>
      </c>
    </row>
    <row r="225" spans="1:3" x14ac:dyDescent="0.25">
      <c r="A225" s="395" t="s">
        <v>1214</v>
      </c>
      <c r="B225" s="396" t="s">
        <v>1062</v>
      </c>
      <c r="C225" s="400">
        <v>75</v>
      </c>
    </row>
    <row r="226" spans="1:3" x14ac:dyDescent="0.25">
      <c r="A226" s="395" t="s">
        <v>1215</v>
      </c>
      <c r="B226" s="396" t="s">
        <v>1216</v>
      </c>
      <c r="C226" s="400">
        <v>30</v>
      </c>
    </row>
    <row r="227" spans="1:3" x14ac:dyDescent="0.25">
      <c r="A227" s="395" t="s">
        <v>10195</v>
      </c>
      <c r="B227" s="396" t="s">
        <v>1217</v>
      </c>
      <c r="C227" s="400">
        <v>30</v>
      </c>
    </row>
    <row r="228" spans="1:3" x14ac:dyDescent="0.25">
      <c r="A228" s="395" t="s">
        <v>1218</v>
      </c>
      <c r="B228" s="396" t="s">
        <v>1219</v>
      </c>
      <c r="C228" s="400">
        <v>30</v>
      </c>
    </row>
    <row r="229" spans="1:3" x14ac:dyDescent="0.25">
      <c r="A229" s="395" t="s">
        <v>1220</v>
      </c>
      <c r="B229" s="396" t="s">
        <v>1221</v>
      </c>
      <c r="C229" s="400">
        <v>30</v>
      </c>
    </row>
    <row r="230" spans="1:3" x14ac:dyDescent="0.25">
      <c r="A230" s="395" t="s">
        <v>1222</v>
      </c>
      <c r="B230" s="396" t="s">
        <v>1223</v>
      </c>
      <c r="C230" s="400">
        <v>30</v>
      </c>
    </row>
    <row r="231" spans="1:3" x14ac:dyDescent="0.25">
      <c r="A231" s="395" t="s">
        <v>1224</v>
      </c>
      <c r="B231" s="396" t="s">
        <v>1225</v>
      </c>
      <c r="C231" s="400">
        <v>60</v>
      </c>
    </row>
    <row r="232" spans="1:3" x14ac:dyDescent="0.25">
      <c r="A232" s="395" t="s">
        <v>1226</v>
      </c>
      <c r="B232" s="396" t="s">
        <v>1227</v>
      </c>
      <c r="C232" s="400">
        <v>150</v>
      </c>
    </row>
    <row r="233" spans="1:3" x14ac:dyDescent="0.25">
      <c r="A233" s="395" t="s">
        <v>1228</v>
      </c>
      <c r="B233" s="396" t="s">
        <v>1229</v>
      </c>
      <c r="C233" s="400">
        <v>120</v>
      </c>
    </row>
    <row r="234" spans="1:3" x14ac:dyDescent="0.25">
      <c r="A234" s="395" t="s">
        <v>1230</v>
      </c>
      <c r="B234" s="396" t="s">
        <v>1231</v>
      </c>
      <c r="C234" s="400">
        <v>60</v>
      </c>
    </row>
    <row r="235" spans="1:3" x14ac:dyDescent="0.25">
      <c r="A235" s="395" t="s">
        <v>1232</v>
      </c>
      <c r="B235" s="396" t="s">
        <v>1233</v>
      </c>
      <c r="C235" s="400">
        <v>150</v>
      </c>
    </row>
    <row r="236" spans="1:3" x14ac:dyDescent="0.25">
      <c r="A236" s="395" t="s">
        <v>1234</v>
      </c>
      <c r="B236" s="396" t="s">
        <v>1235</v>
      </c>
      <c r="C236" s="400">
        <v>120</v>
      </c>
    </row>
    <row r="237" spans="1:3" x14ac:dyDescent="0.25">
      <c r="A237" s="395" t="s">
        <v>1236</v>
      </c>
      <c r="B237" s="396" t="s">
        <v>1237</v>
      </c>
      <c r="C237" s="400">
        <v>90</v>
      </c>
    </row>
    <row r="238" spans="1:3" x14ac:dyDescent="0.25">
      <c r="A238" s="395" t="s">
        <v>1238</v>
      </c>
      <c r="B238" s="396" t="s">
        <v>1239</v>
      </c>
      <c r="C238" s="400">
        <v>60</v>
      </c>
    </row>
    <row r="239" spans="1:3" x14ac:dyDescent="0.25">
      <c r="A239" s="395" t="s">
        <v>1240</v>
      </c>
      <c r="B239" s="396" t="s">
        <v>1241</v>
      </c>
      <c r="C239" s="400">
        <v>90</v>
      </c>
    </row>
    <row r="240" spans="1:3" x14ac:dyDescent="0.25">
      <c r="A240" s="395" t="s">
        <v>1242</v>
      </c>
      <c r="B240" s="396" t="s">
        <v>1243</v>
      </c>
      <c r="C240" s="400">
        <v>60</v>
      </c>
    </row>
    <row r="241" spans="1:3" x14ac:dyDescent="0.25">
      <c r="A241" s="395" t="s">
        <v>1244</v>
      </c>
      <c r="B241" s="396" t="s">
        <v>1245</v>
      </c>
      <c r="C241" s="400">
        <v>60</v>
      </c>
    </row>
    <row r="242" spans="1:3" x14ac:dyDescent="0.25">
      <c r="A242" s="395" t="s">
        <v>1246</v>
      </c>
      <c r="B242" s="396" t="s">
        <v>1247</v>
      </c>
      <c r="C242" s="400">
        <v>120</v>
      </c>
    </row>
    <row r="243" spans="1:3" x14ac:dyDescent="0.25">
      <c r="A243" s="395" t="s">
        <v>1248</v>
      </c>
      <c r="B243" s="396" t="s">
        <v>1249</v>
      </c>
      <c r="C243" s="400">
        <v>90</v>
      </c>
    </row>
    <row r="244" spans="1:3" x14ac:dyDescent="0.25">
      <c r="A244" s="395" t="s">
        <v>1250</v>
      </c>
      <c r="B244" s="396" t="s">
        <v>1251</v>
      </c>
      <c r="C244" s="400">
        <v>60</v>
      </c>
    </row>
    <row r="245" spans="1:3" x14ac:dyDescent="0.25">
      <c r="A245" s="395" t="s">
        <v>1252</v>
      </c>
      <c r="B245" s="396" t="s">
        <v>1253</v>
      </c>
      <c r="C245" s="400">
        <v>180</v>
      </c>
    </row>
    <row r="246" spans="1:3" x14ac:dyDescent="0.25">
      <c r="A246" s="395" t="s">
        <v>1254</v>
      </c>
      <c r="B246" s="396" t="s">
        <v>874</v>
      </c>
      <c r="C246" s="280">
        <v>30</v>
      </c>
    </row>
    <row r="247" spans="1:3" x14ac:dyDescent="0.25">
      <c r="A247" s="395" t="s">
        <v>1255</v>
      </c>
      <c r="B247" s="396" t="s">
        <v>876</v>
      </c>
      <c r="C247" s="280">
        <v>30</v>
      </c>
    </row>
    <row r="248" spans="1:3" x14ac:dyDescent="0.25">
      <c r="A248" s="395" t="s">
        <v>1256</v>
      </c>
      <c r="B248" s="396" t="s">
        <v>878</v>
      </c>
      <c r="C248" s="280">
        <v>30</v>
      </c>
    </row>
    <row r="249" spans="1:3" x14ac:dyDescent="0.25">
      <c r="A249" s="395" t="s">
        <v>1257</v>
      </c>
      <c r="B249" s="396" t="s">
        <v>7165</v>
      </c>
      <c r="C249" s="280">
        <v>45</v>
      </c>
    </row>
    <row r="250" spans="1:3" x14ac:dyDescent="0.25">
      <c r="A250" s="395" t="s">
        <v>1258</v>
      </c>
      <c r="B250" s="396" t="s">
        <v>881</v>
      </c>
      <c r="C250" s="280">
        <v>30</v>
      </c>
    </row>
    <row r="251" spans="1:3" x14ac:dyDescent="0.25">
      <c r="A251" s="395" t="s">
        <v>1259</v>
      </c>
      <c r="B251" s="396" t="s">
        <v>883</v>
      </c>
      <c r="C251" s="280">
        <v>60</v>
      </c>
    </row>
    <row r="252" spans="1:3" x14ac:dyDescent="0.25">
      <c r="A252" s="395" t="s">
        <v>1260</v>
      </c>
      <c r="B252" s="396" t="s">
        <v>1062</v>
      </c>
      <c r="C252" s="280">
        <v>60</v>
      </c>
    </row>
    <row r="253" spans="1:3" x14ac:dyDescent="0.25">
      <c r="A253" s="395" t="s">
        <v>1261</v>
      </c>
      <c r="B253" s="396" t="s">
        <v>1216</v>
      </c>
      <c r="C253" s="280">
        <v>30</v>
      </c>
    </row>
    <row r="254" spans="1:3" x14ac:dyDescent="0.25">
      <c r="A254" s="395" t="s">
        <v>10196</v>
      </c>
      <c r="B254" s="396" t="s">
        <v>1217</v>
      </c>
      <c r="C254" s="280">
        <v>30</v>
      </c>
    </row>
    <row r="255" spans="1:3" x14ac:dyDescent="0.25">
      <c r="A255" s="395" t="s">
        <v>1262</v>
      </c>
      <c r="B255" s="396" t="s">
        <v>1219</v>
      </c>
      <c r="C255" s="280">
        <v>30</v>
      </c>
    </row>
    <row r="256" spans="1:3" x14ac:dyDescent="0.25">
      <c r="A256" s="395" t="s">
        <v>1263</v>
      </c>
      <c r="B256" s="396" t="s">
        <v>1264</v>
      </c>
      <c r="C256" s="280">
        <v>30</v>
      </c>
    </row>
    <row r="257" spans="1:3" x14ac:dyDescent="0.25">
      <c r="A257" s="395" t="s">
        <v>1265</v>
      </c>
      <c r="B257" s="396" t="s">
        <v>1266</v>
      </c>
      <c r="C257" s="280">
        <v>60</v>
      </c>
    </row>
    <row r="258" spans="1:3" x14ac:dyDescent="0.25">
      <c r="A258" s="395" t="s">
        <v>1267</v>
      </c>
      <c r="B258" s="396" t="s">
        <v>1268</v>
      </c>
      <c r="C258" s="280">
        <v>60</v>
      </c>
    </row>
    <row r="259" spans="1:3" x14ac:dyDescent="0.25">
      <c r="A259" s="395" t="s">
        <v>1269</v>
      </c>
      <c r="B259" s="396" t="s">
        <v>1270</v>
      </c>
      <c r="C259" s="280">
        <v>60</v>
      </c>
    </row>
    <row r="260" spans="1:3" x14ac:dyDescent="0.25">
      <c r="A260" s="395" t="s">
        <v>1271</v>
      </c>
      <c r="B260" s="396" t="s">
        <v>1272</v>
      </c>
      <c r="C260" s="280">
        <v>120</v>
      </c>
    </row>
    <row r="261" spans="1:3" x14ac:dyDescent="0.25">
      <c r="A261" s="395" t="s">
        <v>1273</v>
      </c>
      <c r="B261" s="396" t="s">
        <v>1274</v>
      </c>
      <c r="C261" s="280">
        <v>60</v>
      </c>
    </row>
    <row r="262" spans="1:3" x14ac:dyDescent="0.25">
      <c r="A262" s="395" t="s">
        <v>1275</v>
      </c>
      <c r="B262" s="396" t="s">
        <v>1276</v>
      </c>
      <c r="C262" s="280">
        <v>120</v>
      </c>
    </row>
    <row r="263" spans="1:3" x14ac:dyDescent="0.25">
      <c r="A263" s="395" t="s">
        <v>1277</v>
      </c>
      <c r="B263" s="396" t="s">
        <v>1278</v>
      </c>
      <c r="C263" s="280">
        <v>60</v>
      </c>
    </row>
    <row r="264" spans="1:3" x14ac:dyDescent="0.25">
      <c r="A264" s="395" t="s">
        <v>1279</v>
      </c>
      <c r="B264" s="396" t="s">
        <v>1280</v>
      </c>
      <c r="C264" s="280">
        <v>90</v>
      </c>
    </row>
    <row r="265" spans="1:3" x14ac:dyDescent="0.25">
      <c r="A265" s="395" t="s">
        <v>1281</v>
      </c>
      <c r="B265" s="396" t="s">
        <v>1282</v>
      </c>
      <c r="C265" s="280">
        <v>90</v>
      </c>
    </row>
    <row r="266" spans="1:3" x14ac:dyDescent="0.25">
      <c r="A266" s="395" t="s">
        <v>1283</v>
      </c>
      <c r="B266" s="396" t="s">
        <v>1284</v>
      </c>
      <c r="C266" s="280">
        <v>60</v>
      </c>
    </row>
    <row r="267" spans="1:3" x14ac:dyDescent="0.25">
      <c r="A267" s="395" t="s">
        <v>1285</v>
      </c>
      <c r="B267" s="396" t="s">
        <v>1286</v>
      </c>
      <c r="C267" s="280">
        <v>150</v>
      </c>
    </row>
    <row r="268" spans="1:3" x14ac:dyDescent="0.25">
      <c r="A268" s="395" t="s">
        <v>1287</v>
      </c>
      <c r="B268" s="396" t="s">
        <v>874</v>
      </c>
      <c r="C268" s="280">
        <v>30</v>
      </c>
    </row>
    <row r="269" spans="1:3" x14ac:dyDescent="0.25">
      <c r="A269" s="395" t="s">
        <v>1288</v>
      </c>
      <c r="B269" s="396" t="s">
        <v>876</v>
      </c>
      <c r="C269" s="280">
        <v>30</v>
      </c>
    </row>
    <row r="270" spans="1:3" x14ac:dyDescent="0.25">
      <c r="A270" s="395" t="s">
        <v>1289</v>
      </c>
      <c r="B270" s="396" t="s">
        <v>878</v>
      </c>
      <c r="C270" s="280">
        <v>30</v>
      </c>
    </row>
    <row r="271" spans="1:3" x14ac:dyDescent="0.25">
      <c r="A271" s="395" t="s">
        <v>1290</v>
      </c>
      <c r="B271" s="396" t="s">
        <v>7165</v>
      </c>
      <c r="C271" s="280">
        <v>45</v>
      </c>
    </row>
    <row r="272" spans="1:3" x14ac:dyDescent="0.25">
      <c r="A272" s="395" t="s">
        <v>1291</v>
      </c>
      <c r="B272" s="396" t="s">
        <v>881</v>
      </c>
      <c r="C272" s="280">
        <v>30</v>
      </c>
    </row>
    <row r="273" spans="1:3" x14ac:dyDescent="0.25">
      <c r="A273" s="395" t="s">
        <v>1292</v>
      </c>
      <c r="B273" s="396" t="s">
        <v>883</v>
      </c>
      <c r="C273" s="280">
        <v>60</v>
      </c>
    </row>
    <row r="274" spans="1:3" x14ac:dyDescent="0.25">
      <c r="A274" s="395" t="s">
        <v>1293</v>
      </c>
      <c r="B274" s="396" t="s">
        <v>1062</v>
      </c>
      <c r="C274" s="280">
        <v>75</v>
      </c>
    </row>
    <row r="275" spans="1:3" x14ac:dyDescent="0.25">
      <c r="A275" s="395" t="s">
        <v>1294</v>
      </c>
      <c r="B275" s="396" t="s">
        <v>1295</v>
      </c>
      <c r="C275" s="280">
        <v>45</v>
      </c>
    </row>
    <row r="276" spans="1:3" x14ac:dyDescent="0.25">
      <c r="A276" s="395" t="s">
        <v>10197</v>
      </c>
      <c r="B276" s="396" t="s">
        <v>1296</v>
      </c>
      <c r="C276" s="280">
        <v>60</v>
      </c>
    </row>
    <row r="277" spans="1:3" x14ac:dyDescent="0.25">
      <c r="A277" s="395" t="s">
        <v>1297</v>
      </c>
      <c r="B277" s="396" t="s">
        <v>1298</v>
      </c>
      <c r="C277" s="280">
        <v>30</v>
      </c>
    </row>
    <row r="278" spans="1:3" x14ac:dyDescent="0.25">
      <c r="A278" s="395" t="s">
        <v>1299</v>
      </c>
      <c r="B278" s="396" t="s">
        <v>1300</v>
      </c>
      <c r="C278" s="280">
        <v>60</v>
      </c>
    </row>
    <row r="279" spans="1:3" x14ac:dyDescent="0.25">
      <c r="A279" s="395" t="s">
        <v>1301</v>
      </c>
      <c r="B279" s="396" t="s">
        <v>1302</v>
      </c>
      <c r="C279" s="280">
        <v>45</v>
      </c>
    </row>
    <row r="280" spans="1:3" x14ac:dyDescent="0.25">
      <c r="A280" s="395" t="s">
        <v>1303</v>
      </c>
      <c r="B280" s="396" t="s">
        <v>1304</v>
      </c>
      <c r="C280" s="280">
        <v>60</v>
      </c>
    </row>
    <row r="281" spans="1:3" x14ac:dyDescent="0.25">
      <c r="A281" s="395" t="s">
        <v>1305</v>
      </c>
      <c r="B281" s="396" t="s">
        <v>1154</v>
      </c>
      <c r="C281" s="280">
        <v>30</v>
      </c>
    </row>
    <row r="282" spans="1:3" x14ac:dyDescent="0.25">
      <c r="A282" s="395" t="s">
        <v>1306</v>
      </c>
      <c r="B282" s="396" t="s">
        <v>1307</v>
      </c>
      <c r="C282" s="280">
        <v>60</v>
      </c>
    </row>
    <row r="283" spans="1:3" x14ac:dyDescent="0.25">
      <c r="A283" s="395" t="s">
        <v>1308</v>
      </c>
      <c r="B283" s="396" t="s">
        <v>1309</v>
      </c>
      <c r="C283" s="280">
        <v>60</v>
      </c>
    </row>
    <row r="284" spans="1:3" x14ac:dyDescent="0.25">
      <c r="A284" s="395" t="s">
        <v>1310</v>
      </c>
      <c r="B284" s="396" t="s">
        <v>1311</v>
      </c>
      <c r="C284" s="280">
        <v>60</v>
      </c>
    </row>
    <row r="285" spans="1:3" x14ac:dyDescent="0.25">
      <c r="A285" s="395" t="s">
        <v>1312</v>
      </c>
      <c r="B285" s="396" t="s">
        <v>1313</v>
      </c>
      <c r="C285" s="280">
        <v>60</v>
      </c>
    </row>
    <row r="286" spans="1:3" x14ac:dyDescent="0.25">
      <c r="A286" s="395" t="s">
        <v>1314</v>
      </c>
      <c r="B286" s="396" t="s">
        <v>1315</v>
      </c>
      <c r="C286" s="280">
        <v>120</v>
      </c>
    </row>
    <row r="287" spans="1:3" x14ac:dyDescent="0.25">
      <c r="A287" s="395" t="s">
        <v>1316</v>
      </c>
      <c r="B287" s="396" t="s">
        <v>1317</v>
      </c>
      <c r="C287" s="280">
        <v>60</v>
      </c>
    </row>
    <row r="288" spans="1:3" x14ac:dyDescent="0.25">
      <c r="A288" s="395" t="s">
        <v>1318</v>
      </c>
      <c r="B288" s="396" t="s">
        <v>1319</v>
      </c>
      <c r="C288" s="280">
        <v>60</v>
      </c>
    </row>
    <row r="289" spans="1:3" x14ac:dyDescent="0.25">
      <c r="A289" s="395" t="s">
        <v>1320</v>
      </c>
      <c r="B289" s="396" t="s">
        <v>1321</v>
      </c>
      <c r="C289" s="280">
        <v>60</v>
      </c>
    </row>
    <row r="290" spans="1:3" x14ac:dyDescent="0.25">
      <c r="A290" s="395" t="s">
        <v>1322</v>
      </c>
      <c r="B290" s="396" t="s">
        <v>1323</v>
      </c>
      <c r="C290" s="280">
        <v>120</v>
      </c>
    </row>
    <row r="291" spans="1:3" x14ac:dyDescent="0.25">
      <c r="A291" s="395" t="s">
        <v>1324</v>
      </c>
      <c r="B291" s="396" t="s">
        <v>1325</v>
      </c>
      <c r="C291" s="280">
        <v>90</v>
      </c>
    </row>
    <row r="292" spans="1:3" ht="31.5" x14ac:dyDescent="0.25">
      <c r="A292" s="395" t="s">
        <v>1326</v>
      </c>
      <c r="B292" s="396" t="s">
        <v>1327</v>
      </c>
      <c r="C292" s="280">
        <v>60</v>
      </c>
    </row>
    <row r="293" spans="1:3" ht="31.5" x14ac:dyDescent="0.25">
      <c r="A293" s="395" t="s">
        <v>1328</v>
      </c>
      <c r="B293" s="396" t="s">
        <v>1329</v>
      </c>
      <c r="C293" s="280">
        <v>60</v>
      </c>
    </row>
    <row r="294" spans="1:3" x14ac:dyDescent="0.25">
      <c r="A294" s="395" t="s">
        <v>1330</v>
      </c>
      <c r="B294" s="396" t="s">
        <v>1331</v>
      </c>
      <c r="C294" s="280">
        <v>60</v>
      </c>
    </row>
    <row r="295" spans="1:3" x14ac:dyDescent="0.25">
      <c r="A295" s="395" t="s">
        <v>1332</v>
      </c>
      <c r="B295" s="396" t="s">
        <v>1333</v>
      </c>
      <c r="C295" s="280">
        <v>60</v>
      </c>
    </row>
    <row r="296" spans="1:3" x14ac:dyDescent="0.25">
      <c r="A296" s="395" t="s">
        <v>1334</v>
      </c>
      <c r="B296" s="396" t="s">
        <v>1335</v>
      </c>
      <c r="C296" s="280">
        <v>60</v>
      </c>
    </row>
    <row r="297" spans="1:3" x14ac:dyDescent="0.25">
      <c r="A297" s="395" t="s">
        <v>1336</v>
      </c>
      <c r="B297" s="396" t="s">
        <v>1337</v>
      </c>
      <c r="C297" s="280">
        <v>90</v>
      </c>
    </row>
    <row r="298" spans="1:3" x14ac:dyDescent="0.25">
      <c r="A298" s="395" t="s">
        <v>1338</v>
      </c>
      <c r="B298" s="396" t="s">
        <v>1339</v>
      </c>
      <c r="C298" s="280">
        <v>90</v>
      </c>
    </row>
    <row r="299" spans="1:3" x14ac:dyDescent="0.25">
      <c r="A299" s="395" t="s">
        <v>1340</v>
      </c>
      <c r="B299" s="396" t="s">
        <v>1341</v>
      </c>
      <c r="C299" s="280">
        <v>150</v>
      </c>
    </row>
    <row r="300" spans="1:3" x14ac:dyDescent="0.25">
      <c r="A300" s="395" t="s">
        <v>1342</v>
      </c>
      <c r="B300" s="396" t="s">
        <v>7174</v>
      </c>
      <c r="C300" s="280">
        <v>75</v>
      </c>
    </row>
    <row r="301" spans="1:3" x14ac:dyDescent="0.25">
      <c r="A301" s="395" t="s">
        <v>1343</v>
      </c>
      <c r="B301" s="396" t="s">
        <v>1344</v>
      </c>
      <c r="C301" s="280">
        <v>90</v>
      </c>
    </row>
    <row r="302" spans="1:3" x14ac:dyDescent="0.25">
      <c r="A302" s="395" t="s">
        <v>1345</v>
      </c>
      <c r="B302" s="396" t="s">
        <v>878</v>
      </c>
      <c r="C302" s="280">
        <v>60</v>
      </c>
    </row>
    <row r="303" spans="1:3" x14ac:dyDescent="0.25">
      <c r="A303" s="395" t="s">
        <v>1346</v>
      </c>
      <c r="B303" s="396" t="s">
        <v>1347</v>
      </c>
      <c r="C303" s="280">
        <v>60</v>
      </c>
    </row>
    <row r="304" spans="1:3" x14ac:dyDescent="0.25">
      <c r="A304" s="395" t="s">
        <v>1348</v>
      </c>
      <c r="B304" s="396" t="s">
        <v>1349</v>
      </c>
      <c r="C304" s="280">
        <v>90</v>
      </c>
    </row>
    <row r="305" spans="1:3" x14ac:dyDescent="0.25">
      <c r="A305" s="395" t="s">
        <v>1350</v>
      </c>
      <c r="B305" s="396" t="s">
        <v>1351</v>
      </c>
      <c r="C305" s="280">
        <v>30</v>
      </c>
    </row>
    <row r="306" spans="1:3" x14ac:dyDescent="0.25">
      <c r="A306" s="395" t="s">
        <v>1352</v>
      </c>
      <c r="B306" s="396" t="s">
        <v>1353</v>
      </c>
      <c r="C306" s="280">
        <v>30</v>
      </c>
    </row>
    <row r="307" spans="1:3" x14ac:dyDescent="0.25">
      <c r="A307" s="395" t="s">
        <v>1354</v>
      </c>
      <c r="B307" s="396" t="s">
        <v>1355</v>
      </c>
      <c r="C307" s="280">
        <v>75</v>
      </c>
    </row>
    <row r="308" spans="1:3" x14ac:dyDescent="0.25">
      <c r="A308" s="395" t="s">
        <v>10198</v>
      </c>
      <c r="B308" s="396" t="s">
        <v>1356</v>
      </c>
      <c r="C308" s="280">
        <v>75</v>
      </c>
    </row>
    <row r="309" spans="1:3" x14ac:dyDescent="0.25">
      <c r="A309" s="395" t="s">
        <v>1357</v>
      </c>
      <c r="B309" s="396" t="s">
        <v>1358</v>
      </c>
      <c r="C309" s="280">
        <v>45</v>
      </c>
    </row>
    <row r="310" spans="1:3" x14ac:dyDescent="0.25">
      <c r="A310" s="395" t="s">
        <v>1359</v>
      </c>
      <c r="B310" s="396" t="s">
        <v>1360</v>
      </c>
      <c r="C310" s="280">
        <v>75</v>
      </c>
    </row>
    <row r="311" spans="1:3" x14ac:dyDescent="0.25">
      <c r="A311" s="395" t="s">
        <v>1361</v>
      </c>
      <c r="B311" s="396" t="s">
        <v>1362</v>
      </c>
      <c r="C311" s="280">
        <v>75</v>
      </c>
    </row>
    <row r="312" spans="1:3" x14ac:dyDescent="0.25">
      <c r="A312" s="395" t="s">
        <v>1363</v>
      </c>
      <c r="B312" s="396" t="s">
        <v>1364</v>
      </c>
      <c r="C312" s="280">
        <v>60</v>
      </c>
    </row>
    <row r="313" spans="1:3" x14ac:dyDescent="0.25">
      <c r="A313" s="395" t="s">
        <v>1365</v>
      </c>
      <c r="B313" s="396" t="s">
        <v>1366</v>
      </c>
      <c r="C313" s="280">
        <v>60</v>
      </c>
    </row>
    <row r="314" spans="1:3" x14ac:dyDescent="0.25">
      <c r="A314" s="395" t="s">
        <v>1367</v>
      </c>
      <c r="B314" s="396" t="s">
        <v>1368</v>
      </c>
      <c r="C314" s="280">
        <v>75</v>
      </c>
    </row>
    <row r="315" spans="1:3" x14ac:dyDescent="0.25">
      <c r="A315" s="395" t="s">
        <v>1369</v>
      </c>
      <c r="B315" s="396" t="s">
        <v>1370</v>
      </c>
      <c r="C315" s="280">
        <v>60</v>
      </c>
    </row>
    <row r="316" spans="1:3" x14ac:dyDescent="0.25">
      <c r="A316" s="395" t="s">
        <v>1371</v>
      </c>
      <c r="B316" s="396" t="s">
        <v>7175</v>
      </c>
      <c r="C316" s="280">
        <v>30</v>
      </c>
    </row>
    <row r="317" spans="1:3" x14ac:dyDescent="0.25">
      <c r="A317" s="395" t="s">
        <v>1372</v>
      </c>
      <c r="B317" s="396" t="s">
        <v>1373</v>
      </c>
      <c r="C317" s="280">
        <v>30</v>
      </c>
    </row>
    <row r="318" spans="1:3" x14ac:dyDescent="0.25">
      <c r="A318" s="395" t="s">
        <v>1374</v>
      </c>
      <c r="B318" s="396" t="s">
        <v>1375</v>
      </c>
      <c r="C318" s="280">
        <v>30</v>
      </c>
    </row>
    <row r="319" spans="1:3" x14ac:dyDescent="0.25">
      <c r="A319" s="395" t="s">
        <v>1376</v>
      </c>
      <c r="B319" s="396" t="s">
        <v>7176</v>
      </c>
      <c r="C319" s="280">
        <v>30</v>
      </c>
    </row>
    <row r="320" spans="1:3" x14ac:dyDescent="0.25">
      <c r="A320" s="395" t="s">
        <v>1377</v>
      </c>
      <c r="B320" s="396" t="s">
        <v>1378</v>
      </c>
      <c r="C320" s="280">
        <v>90</v>
      </c>
    </row>
    <row r="321" spans="1:3" x14ac:dyDescent="0.25">
      <c r="A321" s="395" t="s">
        <v>1379</v>
      </c>
      <c r="B321" s="396" t="s">
        <v>1380</v>
      </c>
      <c r="C321" s="280">
        <v>90</v>
      </c>
    </row>
    <row r="322" spans="1:3" x14ac:dyDescent="0.25">
      <c r="A322" s="395" t="s">
        <v>1381</v>
      </c>
      <c r="B322" s="396" t="s">
        <v>1382</v>
      </c>
      <c r="C322" s="280">
        <v>90</v>
      </c>
    </row>
    <row r="323" spans="1:3" x14ac:dyDescent="0.25">
      <c r="A323" s="395" t="s">
        <v>1383</v>
      </c>
      <c r="B323" s="396" t="s">
        <v>1384</v>
      </c>
      <c r="C323" s="280">
        <v>120</v>
      </c>
    </row>
    <row r="324" spans="1:3" x14ac:dyDescent="0.25">
      <c r="A324" s="395" t="s">
        <v>1385</v>
      </c>
      <c r="B324" s="396" t="s">
        <v>1386</v>
      </c>
      <c r="C324" s="280">
        <v>150</v>
      </c>
    </row>
    <row r="325" spans="1:3" x14ac:dyDescent="0.25">
      <c r="A325" s="395" t="s">
        <v>1387</v>
      </c>
      <c r="B325" s="396" t="s">
        <v>1388</v>
      </c>
      <c r="C325" s="280">
        <v>120</v>
      </c>
    </row>
    <row r="326" spans="1:3" x14ac:dyDescent="0.25">
      <c r="A326" s="395" t="s">
        <v>1389</v>
      </c>
      <c r="B326" s="396" t="s">
        <v>1390</v>
      </c>
      <c r="C326" s="280">
        <v>120</v>
      </c>
    </row>
    <row r="327" spans="1:3" x14ac:dyDescent="0.25">
      <c r="A327" s="395" t="s">
        <v>1391</v>
      </c>
      <c r="B327" s="396" t="s">
        <v>1392</v>
      </c>
      <c r="C327" s="280">
        <v>60</v>
      </c>
    </row>
    <row r="328" spans="1:3" x14ac:dyDescent="0.25">
      <c r="A328" s="395" t="s">
        <v>1393</v>
      </c>
      <c r="B328" s="396" t="s">
        <v>1394</v>
      </c>
      <c r="C328" s="280">
        <v>90</v>
      </c>
    </row>
    <row r="329" spans="1:3" x14ac:dyDescent="0.25">
      <c r="A329" s="395" t="s">
        <v>1395</v>
      </c>
      <c r="B329" s="396" t="s">
        <v>1396</v>
      </c>
      <c r="C329" s="280">
        <v>60</v>
      </c>
    </row>
    <row r="330" spans="1:3" x14ac:dyDescent="0.25">
      <c r="A330" s="395" t="s">
        <v>1397</v>
      </c>
      <c r="B330" s="396" t="s">
        <v>1398</v>
      </c>
      <c r="C330" s="280">
        <v>180</v>
      </c>
    </row>
    <row r="331" spans="1:3" x14ac:dyDescent="0.25">
      <c r="A331" s="395" t="s">
        <v>1399</v>
      </c>
      <c r="B331" s="396" t="s">
        <v>909</v>
      </c>
      <c r="C331" s="280">
        <v>180</v>
      </c>
    </row>
    <row r="332" spans="1:3" x14ac:dyDescent="0.25">
      <c r="A332" s="395" t="s">
        <v>1400</v>
      </c>
      <c r="B332" s="396" t="s">
        <v>874</v>
      </c>
      <c r="C332" s="400">
        <v>30</v>
      </c>
    </row>
    <row r="333" spans="1:3" x14ac:dyDescent="0.25">
      <c r="A333" s="395" t="s">
        <v>1401</v>
      </c>
      <c r="B333" s="396" t="s">
        <v>876</v>
      </c>
      <c r="C333" s="400">
        <v>15</v>
      </c>
    </row>
    <row r="334" spans="1:3" x14ac:dyDescent="0.25">
      <c r="A334" s="395" t="s">
        <v>1402</v>
      </c>
      <c r="B334" s="401" t="s">
        <v>878</v>
      </c>
      <c r="C334" s="400">
        <v>30</v>
      </c>
    </row>
    <row r="335" spans="1:3" x14ac:dyDescent="0.25">
      <c r="A335" s="395" t="s">
        <v>1403</v>
      </c>
      <c r="B335" s="396" t="s">
        <v>7165</v>
      </c>
      <c r="C335" s="400">
        <v>45</v>
      </c>
    </row>
    <row r="336" spans="1:3" x14ac:dyDescent="0.25">
      <c r="A336" s="395" t="s">
        <v>1404</v>
      </c>
      <c r="B336" s="401" t="s">
        <v>881</v>
      </c>
      <c r="C336" s="400">
        <v>30</v>
      </c>
    </row>
    <row r="337" spans="1:3" x14ac:dyDescent="0.25">
      <c r="A337" s="395" t="s">
        <v>1405</v>
      </c>
      <c r="B337" s="396" t="s">
        <v>883</v>
      </c>
      <c r="C337" s="400">
        <v>60</v>
      </c>
    </row>
    <row r="338" spans="1:3" x14ac:dyDescent="0.25">
      <c r="A338" s="395" t="s">
        <v>1406</v>
      </c>
      <c r="B338" s="401" t="s">
        <v>1407</v>
      </c>
      <c r="C338" s="400">
        <v>30</v>
      </c>
    </row>
    <row r="339" spans="1:3" x14ac:dyDescent="0.25">
      <c r="A339" s="395" t="s">
        <v>1408</v>
      </c>
      <c r="B339" s="401" t="s">
        <v>1409</v>
      </c>
      <c r="C339" s="400">
        <v>30</v>
      </c>
    </row>
    <row r="340" spans="1:3" x14ac:dyDescent="0.25">
      <c r="A340" s="395" t="s">
        <v>10199</v>
      </c>
      <c r="B340" s="401" t="s">
        <v>1410</v>
      </c>
      <c r="C340" s="400">
        <v>60</v>
      </c>
    </row>
    <row r="341" spans="1:3" x14ac:dyDescent="0.25">
      <c r="A341" s="395" t="s">
        <v>1411</v>
      </c>
      <c r="B341" s="401" t="s">
        <v>1412</v>
      </c>
      <c r="C341" s="400">
        <v>45</v>
      </c>
    </row>
    <row r="342" spans="1:3" x14ac:dyDescent="0.25">
      <c r="A342" s="395" t="s">
        <v>1413</v>
      </c>
      <c r="B342" s="401" t="s">
        <v>1414</v>
      </c>
      <c r="C342" s="400">
        <v>60</v>
      </c>
    </row>
    <row r="343" spans="1:3" x14ac:dyDescent="0.25">
      <c r="A343" s="395" t="s">
        <v>1415</v>
      </c>
      <c r="B343" s="401" t="s">
        <v>1416</v>
      </c>
      <c r="C343" s="400">
        <v>60</v>
      </c>
    </row>
    <row r="344" spans="1:3" x14ac:dyDescent="0.25">
      <c r="A344" s="395" t="s">
        <v>1417</v>
      </c>
      <c r="B344" s="396" t="s">
        <v>1072</v>
      </c>
      <c r="C344" s="400">
        <v>30</v>
      </c>
    </row>
    <row r="345" spans="1:3" x14ac:dyDescent="0.25">
      <c r="A345" s="395" t="s">
        <v>1418</v>
      </c>
      <c r="B345" s="401" t="s">
        <v>1419</v>
      </c>
      <c r="C345" s="400">
        <v>45</v>
      </c>
    </row>
    <row r="346" spans="1:3" x14ac:dyDescent="0.25">
      <c r="A346" s="395" t="s">
        <v>1420</v>
      </c>
      <c r="B346" s="401" t="s">
        <v>1421</v>
      </c>
      <c r="C346" s="400">
        <v>45</v>
      </c>
    </row>
    <row r="347" spans="1:3" x14ac:dyDescent="0.25">
      <c r="A347" s="395" t="s">
        <v>1422</v>
      </c>
      <c r="B347" s="401" t="s">
        <v>1423</v>
      </c>
      <c r="C347" s="400">
        <v>45</v>
      </c>
    </row>
    <row r="348" spans="1:3" x14ac:dyDescent="0.25">
      <c r="A348" s="395" t="s">
        <v>1424</v>
      </c>
      <c r="B348" s="401" t="s">
        <v>1425</v>
      </c>
      <c r="C348" s="400">
        <v>45</v>
      </c>
    </row>
    <row r="349" spans="1:3" x14ac:dyDescent="0.25">
      <c r="A349" s="395" t="s">
        <v>1426</v>
      </c>
      <c r="B349" s="401" t="s">
        <v>1427</v>
      </c>
      <c r="C349" s="400">
        <v>60</v>
      </c>
    </row>
    <row r="350" spans="1:3" x14ac:dyDescent="0.25">
      <c r="A350" s="395" t="s">
        <v>1428</v>
      </c>
      <c r="B350" s="396" t="s">
        <v>1429</v>
      </c>
      <c r="C350" s="400">
        <v>60</v>
      </c>
    </row>
    <row r="351" spans="1:3" x14ac:dyDescent="0.25">
      <c r="A351" s="395" t="s">
        <v>1430</v>
      </c>
      <c r="B351" s="396" t="s">
        <v>1431</v>
      </c>
      <c r="C351" s="400">
        <v>45</v>
      </c>
    </row>
    <row r="352" spans="1:3" x14ac:dyDescent="0.25">
      <c r="A352" s="395" t="s">
        <v>1432</v>
      </c>
      <c r="B352" s="401" t="s">
        <v>1433</v>
      </c>
      <c r="C352" s="400">
        <v>60</v>
      </c>
    </row>
    <row r="353" spans="1:3" x14ac:dyDescent="0.25">
      <c r="A353" s="395" t="s">
        <v>1434</v>
      </c>
      <c r="B353" s="401" t="s">
        <v>1435</v>
      </c>
      <c r="C353" s="400">
        <v>75</v>
      </c>
    </row>
    <row r="354" spans="1:3" x14ac:dyDescent="0.25">
      <c r="A354" s="395" t="s">
        <v>1436</v>
      </c>
      <c r="B354" s="401" t="s">
        <v>1437</v>
      </c>
      <c r="C354" s="400">
        <v>120</v>
      </c>
    </row>
    <row r="355" spans="1:3" x14ac:dyDescent="0.25">
      <c r="A355" s="395" t="s">
        <v>1438</v>
      </c>
      <c r="B355" s="401" t="s">
        <v>1439</v>
      </c>
      <c r="C355" s="400">
        <v>120</v>
      </c>
    </row>
    <row r="356" spans="1:3" x14ac:dyDescent="0.25">
      <c r="A356" s="395" t="s">
        <v>1440</v>
      </c>
      <c r="B356" s="401" t="s">
        <v>1441</v>
      </c>
      <c r="C356" s="400">
        <v>120</v>
      </c>
    </row>
    <row r="357" spans="1:3" x14ac:dyDescent="0.25">
      <c r="A357" s="395" t="s">
        <v>1442</v>
      </c>
      <c r="B357" s="401" t="s">
        <v>1443</v>
      </c>
      <c r="C357" s="400">
        <v>120</v>
      </c>
    </row>
    <row r="358" spans="1:3" x14ac:dyDescent="0.25">
      <c r="A358" s="395" t="s">
        <v>1444</v>
      </c>
      <c r="B358" s="401" t="s">
        <v>1445</v>
      </c>
      <c r="C358" s="400">
        <v>60</v>
      </c>
    </row>
    <row r="359" spans="1:3" x14ac:dyDescent="0.25">
      <c r="A359" s="395" t="s">
        <v>1446</v>
      </c>
      <c r="B359" s="396" t="s">
        <v>1447</v>
      </c>
      <c r="C359" s="400">
        <v>60</v>
      </c>
    </row>
    <row r="360" spans="1:3" x14ac:dyDescent="0.25">
      <c r="A360" s="395" t="s">
        <v>1448</v>
      </c>
      <c r="B360" s="396" t="s">
        <v>1449</v>
      </c>
      <c r="C360" s="400">
        <v>30</v>
      </c>
    </row>
    <row r="361" spans="1:3" x14ac:dyDescent="0.25">
      <c r="A361" s="395" t="s">
        <v>1450</v>
      </c>
      <c r="B361" s="401" t="s">
        <v>1451</v>
      </c>
      <c r="C361" s="400">
        <v>135</v>
      </c>
    </row>
    <row r="362" spans="1:3" x14ac:dyDescent="0.25">
      <c r="A362" s="395" t="s">
        <v>1452</v>
      </c>
      <c r="B362" s="396" t="s">
        <v>909</v>
      </c>
      <c r="C362" s="400">
        <v>225</v>
      </c>
    </row>
    <row r="363" spans="1:3" x14ac:dyDescent="0.25">
      <c r="A363" s="395" t="s">
        <v>1453</v>
      </c>
      <c r="B363" s="396" t="s">
        <v>874</v>
      </c>
      <c r="C363" s="280">
        <v>30</v>
      </c>
    </row>
    <row r="364" spans="1:3" x14ac:dyDescent="0.25">
      <c r="A364" s="395" t="s">
        <v>1454</v>
      </c>
      <c r="B364" s="396" t="s">
        <v>876</v>
      </c>
      <c r="C364" s="280">
        <v>15</v>
      </c>
    </row>
    <row r="365" spans="1:3" x14ac:dyDescent="0.25">
      <c r="A365" s="395" t="s">
        <v>1455</v>
      </c>
      <c r="B365" s="396" t="s">
        <v>878</v>
      </c>
      <c r="C365" s="280">
        <v>30</v>
      </c>
    </row>
    <row r="366" spans="1:3" x14ac:dyDescent="0.25">
      <c r="A366" s="395" t="s">
        <v>1456</v>
      </c>
      <c r="B366" s="396" t="s">
        <v>7165</v>
      </c>
      <c r="C366" s="280">
        <v>45</v>
      </c>
    </row>
    <row r="367" spans="1:3" x14ac:dyDescent="0.25">
      <c r="A367" s="395" t="s">
        <v>1457</v>
      </c>
      <c r="B367" s="396" t="s">
        <v>1458</v>
      </c>
      <c r="C367" s="280">
        <v>30</v>
      </c>
    </row>
    <row r="368" spans="1:3" x14ac:dyDescent="0.25">
      <c r="A368" s="395" t="s">
        <v>1459</v>
      </c>
      <c r="B368" s="396" t="s">
        <v>883</v>
      </c>
      <c r="C368" s="280">
        <v>60</v>
      </c>
    </row>
    <row r="369" spans="1:3" x14ac:dyDescent="0.25">
      <c r="A369" s="395" t="s">
        <v>1460</v>
      </c>
      <c r="B369" s="396" t="s">
        <v>1461</v>
      </c>
      <c r="C369" s="280">
        <v>30</v>
      </c>
    </row>
    <row r="370" spans="1:3" x14ac:dyDescent="0.25">
      <c r="A370" s="395" t="s">
        <v>1462</v>
      </c>
      <c r="B370" s="396" t="s">
        <v>1463</v>
      </c>
      <c r="C370" s="280">
        <v>30</v>
      </c>
    </row>
    <row r="371" spans="1:3" x14ac:dyDescent="0.25">
      <c r="A371" s="395" t="s">
        <v>10200</v>
      </c>
      <c r="B371" s="399" t="s">
        <v>1464</v>
      </c>
      <c r="C371" s="280">
        <v>30</v>
      </c>
    </row>
    <row r="372" spans="1:3" x14ac:dyDescent="0.25">
      <c r="A372" s="395" t="s">
        <v>1465</v>
      </c>
      <c r="B372" s="396" t="s">
        <v>1466</v>
      </c>
      <c r="C372" s="280">
        <v>30</v>
      </c>
    </row>
    <row r="373" spans="1:3" x14ac:dyDescent="0.25">
      <c r="A373" s="395" t="s">
        <v>1467</v>
      </c>
      <c r="B373" s="396" t="s">
        <v>1468</v>
      </c>
      <c r="C373" s="280">
        <v>30</v>
      </c>
    </row>
    <row r="374" spans="1:3" x14ac:dyDescent="0.25">
      <c r="A374" s="395" t="s">
        <v>1469</v>
      </c>
      <c r="B374" s="396" t="s">
        <v>1470</v>
      </c>
      <c r="C374" s="280">
        <v>120</v>
      </c>
    </row>
    <row r="375" spans="1:3" x14ac:dyDescent="0.25">
      <c r="A375" s="395" t="s">
        <v>1471</v>
      </c>
      <c r="B375" s="396" t="s">
        <v>1472</v>
      </c>
      <c r="C375" s="280">
        <v>60</v>
      </c>
    </row>
    <row r="376" spans="1:3" x14ac:dyDescent="0.25">
      <c r="A376" s="395" t="s">
        <v>1473</v>
      </c>
      <c r="B376" s="396" t="s">
        <v>7177</v>
      </c>
      <c r="C376" s="280">
        <v>180</v>
      </c>
    </row>
    <row r="377" spans="1:3" x14ac:dyDescent="0.25">
      <c r="A377" s="395" t="s">
        <v>1474</v>
      </c>
      <c r="B377" s="396" t="s">
        <v>1475</v>
      </c>
      <c r="C377" s="280">
        <v>30</v>
      </c>
    </row>
    <row r="378" spans="1:3" x14ac:dyDescent="0.25">
      <c r="A378" s="395" t="s">
        <v>1476</v>
      </c>
      <c r="B378" s="396" t="s">
        <v>1477</v>
      </c>
      <c r="C378" s="280">
        <v>180</v>
      </c>
    </row>
    <row r="379" spans="1:3" x14ac:dyDescent="0.25">
      <c r="A379" s="395" t="s">
        <v>1478</v>
      </c>
      <c r="B379" s="396" t="s">
        <v>1479</v>
      </c>
      <c r="C379" s="280">
        <v>30</v>
      </c>
    </row>
    <row r="380" spans="1:3" x14ac:dyDescent="0.25">
      <c r="A380" s="395" t="s">
        <v>1480</v>
      </c>
      <c r="B380" s="396" t="s">
        <v>1481</v>
      </c>
      <c r="C380" s="280">
        <v>180</v>
      </c>
    </row>
    <row r="381" spans="1:3" x14ac:dyDescent="0.25">
      <c r="A381" s="395" t="s">
        <v>1482</v>
      </c>
      <c r="B381" s="396" t="s">
        <v>1483</v>
      </c>
      <c r="C381" s="280">
        <v>30</v>
      </c>
    </row>
    <row r="382" spans="1:3" x14ac:dyDescent="0.25">
      <c r="A382" s="395" t="s">
        <v>1484</v>
      </c>
      <c r="B382" s="396" t="s">
        <v>1485</v>
      </c>
      <c r="C382" s="280">
        <v>30</v>
      </c>
    </row>
    <row r="383" spans="1:3" x14ac:dyDescent="0.25">
      <c r="A383" s="395" t="s">
        <v>1486</v>
      </c>
      <c r="B383" s="396" t="s">
        <v>1487</v>
      </c>
      <c r="C383" s="280">
        <v>60</v>
      </c>
    </row>
    <row r="384" spans="1:3" x14ac:dyDescent="0.25">
      <c r="A384" s="395" t="s">
        <v>1488</v>
      </c>
      <c r="B384" s="396" t="s">
        <v>7178</v>
      </c>
      <c r="C384" s="280">
        <v>90</v>
      </c>
    </row>
    <row r="385" spans="1:3" x14ac:dyDescent="0.25">
      <c r="A385" s="395" t="s">
        <v>1489</v>
      </c>
      <c r="B385" s="396" t="s">
        <v>1490</v>
      </c>
      <c r="C385" s="280">
        <v>60</v>
      </c>
    </row>
    <row r="386" spans="1:3" x14ac:dyDescent="0.25">
      <c r="A386" s="395" t="s">
        <v>1491</v>
      </c>
      <c r="B386" s="396" t="s">
        <v>1492</v>
      </c>
      <c r="C386" s="280">
        <v>30</v>
      </c>
    </row>
    <row r="387" spans="1:3" x14ac:dyDescent="0.25">
      <c r="A387" s="395" t="s">
        <v>1493</v>
      </c>
      <c r="B387" s="396" t="s">
        <v>1494</v>
      </c>
      <c r="C387" s="280">
        <v>30</v>
      </c>
    </row>
    <row r="388" spans="1:3" x14ac:dyDescent="0.25">
      <c r="A388" s="395" t="s">
        <v>1495</v>
      </c>
      <c r="B388" s="396" t="s">
        <v>1496</v>
      </c>
      <c r="C388" s="280">
        <v>30</v>
      </c>
    </row>
    <row r="389" spans="1:3" x14ac:dyDescent="0.25">
      <c r="A389" s="395" t="s">
        <v>1497</v>
      </c>
      <c r="B389" s="396" t="s">
        <v>1498</v>
      </c>
      <c r="C389" s="280">
        <v>30</v>
      </c>
    </row>
    <row r="390" spans="1:3" x14ac:dyDescent="0.25">
      <c r="A390" s="395" t="s">
        <v>1499</v>
      </c>
      <c r="B390" s="396" t="s">
        <v>1500</v>
      </c>
      <c r="C390" s="280">
        <v>75</v>
      </c>
    </row>
    <row r="391" spans="1:3" x14ac:dyDescent="0.25">
      <c r="A391" s="395" t="s">
        <v>1501</v>
      </c>
      <c r="B391" s="396" t="s">
        <v>1502</v>
      </c>
      <c r="C391" s="280">
        <v>135</v>
      </c>
    </row>
    <row r="392" spans="1:3" x14ac:dyDescent="0.25">
      <c r="A392" s="395" t="s">
        <v>1503</v>
      </c>
      <c r="B392" s="396" t="s">
        <v>909</v>
      </c>
      <c r="C392" s="280">
        <v>180</v>
      </c>
    </row>
    <row r="393" spans="1:3" x14ac:dyDescent="0.25">
      <c r="A393" s="395" t="s">
        <v>1504</v>
      </c>
      <c r="B393" s="396" t="s">
        <v>874</v>
      </c>
      <c r="C393" s="281">
        <v>30</v>
      </c>
    </row>
    <row r="394" spans="1:3" x14ac:dyDescent="0.25">
      <c r="A394" s="395" t="s">
        <v>1505</v>
      </c>
      <c r="B394" s="396" t="s">
        <v>876</v>
      </c>
      <c r="C394" s="281">
        <v>15</v>
      </c>
    </row>
    <row r="395" spans="1:3" x14ac:dyDescent="0.25">
      <c r="A395" s="395" t="s">
        <v>1506</v>
      </c>
      <c r="B395" s="397" t="s">
        <v>878</v>
      </c>
      <c r="C395" s="281">
        <v>30</v>
      </c>
    </row>
    <row r="396" spans="1:3" x14ac:dyDescent="0.25">
      <c r="A396" s="395" t="s">
        <v>1507</v>
      </c>
      <c r="B396" s="396" t="s">
        <v>7165</v>
      </c>
      <c r="C396" s="281">
        <v>120</v>
      </c>
    </row>
    <row r="397" spans="1:3" x14ac:dyDescent="0.25">
      <c r="A397" s="395" t="s">
        <v>1508</v>
      </c>
      <c r="B397" s="397" t="s">
        <v>881</v>
      </c>
      <c r="C397" s="281">
        <v>30</v>
      </c>
    </row>
    <row r="398" spans="1:3" x14ac:dyDescent="0.25">
      <c r="A398" s="395" t="s">
        <v>1509</v>
      </c>
      <c r="B398" s="396" t="s">
        <v>883</v>
      </c>
      <c r="C398" s="281">
        <v>60</v>
      </c>
    </row>
    <row r="399" spans="1:3" x14ac:dyDescent="0.25">
      <c r="A399" s="395" t="s">
        <v>1510</v>
      </c>
      <c r="B399" s="397" t="s">
        <v>917</v>
      </c>
      <c r="C399" s="281">
        <v>30</v>
      </c>
    </row>
    <row r="400" spans="1:3" x14ac:dyDescent="0.25">
      <c r="A400" s="395" t="s">
        <v>1511</v>
      </c>
      <c r="B400" s="397" t="s">
        <v>1512</v>
      </c>
      <c r="C400" s="281">
        <v>90</v>
      </c>
    </row>
    <row r="401" spans="1:3" x14ac:dyDescent="0.25">
      <c r="A401" s="395" t="s">
        <v>10201</v>
      </c>
      <c r="B401" s="399" t="s">
        <v>7179</v>
      </c>
      <c r="C401" s="281">
        <v>90</v>
      </c>
    </row>
    <row r="402" spans="1:3" x14ac:dyDescent="0.25">
      <c r="A402" s="395" t="s">
        <v>1513</v>
      </c>
      <c r="B402" s="397" t="s">
        <v>1514</v>
      </c>
      <c r="C402" s="281">
        <v>60</v>
      </c>
    </row>
    <row r="403" spans="1:3" x14ac:dyDescent="0.25">
      <c r="A403" s="395" t="s">
        <v>1515</v>
      </c>
      <c r="B403" s="397" t="s">
        <v>1516</v>
      </c>
      <c r="C403" s="281">
        <v>60</v>
      </c>
    </row>
    <row r="404" spans="1:3" x14ac:dyDescent="0.25">
      <c r="A404" s="395" t="s">
        <v>1517</v>
      </c>
      <c r="B404" s="397" t="s">
        <v>1518</v>
      </c>
      <c r="C404" s="281">
        <v>30</v>
      </c>
    </row>
    <row r="405" spans="1:3" x14ac:dyDescent="0.25">
      <c r="A405" s="395" t="s">
        <v>1519</v>
      </c>
      <c r="B405" s="397" t="s">
        <v>1520</v>
      </c>
      <c r="C405" s="281">
        <v>90</v>
      </c>
    </row>
    <row r="406" spans="1:3" x14ac:dyDescent="0.25">
      <c r="A406" s="395" t="s">
        <v>1521</v>
      </c>
      <c r="B406" s="397" t="s">
        <v>1522</v>
      </c>
      <c r="C406" s="281">
        <v>60</v>
      </c>
    </row>
    <row r="407" spans="1:3" x14ac:dyDescent="0.25">
      <c r="A407" s="395" t="s">
        <v>1523</v>
      </c>
      <c r="B407" s="397" t="s">
        <v>1524</v>
      </c>
      <c r="C407" s="281">
        <v>60</v>
      </c>
    </row>
    <row r="408" spans="1:3" x14ac:dyDescent="0.25">
      <c r="A408" s="395" t="s">
        <v>1525</v>
      </c>
      <c r="B408" s="397" t="s">
        <v>1526</v>
      </c>
      <c r="C408" s="281">
        <v>60</v>
      </c>
    </row>
    <row r="409" spans="1:3" x14ac:dyDescent="0.25">
      <c r="A409" s="395" t="s">
        <v>1527</v>
      </c>
      <c r="B409" s="397" t="s">
        <v>1528</v>
      </c>
      <c r="C409" s="281">
        <v>60</v>
      </c>
    </row>
    <row r="410" spans="1:3" x14ac:dyDescent="0.25">
      <c r="A410" s="395" t="s">
        <v>1529</v>
      </c>
      <c r="B410" s="397" t="s">
        <v>1530</v>
      </c>
      <c r="C410" s="281">
        <v>60</v>
      </c>
    </row>
    <row r="411" spans="1:3" x14ac:dyDescent="0.25">
      <c r="A411" s="395" t="s">
        <v>1531</v>
      </c>
      <c r="B411" s="397" t="s">
        <v>1532</v>
      </c>
      <c r="C411" s="281">
        <v>45</v>
      </c>
    </row>
    <row r="412" spans="1:3" x14ac:dyDescent="0.25">
      <c r="A412" s="395" t="s">
        <v>1533</v>
      </c>
      <c r="B412" s="397" t="s">
        <v>1534</v>
      </c>
      <c r="C412" s="281">
        <v>75</v>
      </c>
    </row>
    <row r="413" spans="1:3" x14ac:dyDescent="0.25">
      <c r="A413" s="395" t="s">
        <v>1535</v>
      </c>
      <c r="B413" s="397" t="s">
        <v>1536</v>
      </c>
      <c r="C413" s="281">
        <v>90</v>
      </c>
    </row>
    <row r="414" spans="1:3" x14ac:dyDescent="0.25">
      <c r="A414" s="395" t="s">
        <v>1537</v>
      </c>
      <c r="B414" s="397" t="s">
        <v>1538</v>
      </c>
      <c r="C414" s="281">
        <v>90</v>
      </c>
    </row>
    <row r="415" spans="1:3" x14ac:dyDescent="0.25">
      <c r="A415" s="395" t="s">
        <v>1539</v>
      </c>
      <c r="B415" s="397" t="s">
        <v>1540</v>
      </c>
      <c r="C415" s="281">
        <v>60</v>
      </c>
    </row>
    <row r="416" spans="1:3" x14ac:dyDescent="0.25">
      <c r="A416" s="395" t="s">
        <v>1541</v>
      </c>
      <c r="B416" s="397" t="s">
        <v>1542</v>
      </c>
      <c r="C416" s="281">
        <v>60</v>
      </c>
    </row>
    <row r="417" spans="1:3" x14ac:dyDescent="0.25">
      <c r="A417" s="395" t="s">
        <v>1543</v>
      </c>
      <c r="B417" s="397" t="s">
        <v>1544</v>
      </c>
      <c r="C417" s="281">
        <v>60</v>
      </c>
    </row>
    <row r="418" spans="1:3" x14ac:dyDescent="0.25">
      <c r="A418" s="395" t="s">
        <v>1545</v>
      </c>
      <c r="B418" s="399" t="s">
        <v>1546</v>
      </c>
      <c r="C418" s="281">
        <v>60</v>
      </c>
    </row>
    <row r="419" spans="1:3" x14ac:dyDescent="0.25">
      <c r="A419" s="395" t="s">
        <v>1547</v>
      </c>
      <c r="B419" s="397" t="s">
        <v>1548</v>
      </c>
      <c r="C419" s="281">
        <v>60</v>
      </c>
    </row>
    <row r="420" spans="1:3" x14ac:dyDescent="0.25">
      <c r="A420" s="395" t="s">
        <v>1549</v>
      </c>
      <c r="B420" s="396" t="s">
        <v>909</v>
      </c>
      <c r="C420" s="281">
        <v>270</v>
      </c>
    </row>
    <row r="421" spans="1:3" x14ac:dyDescent="0.25">
      <c r="A421" s="395" t="s">
        <v>1550</v>
      </c>
      <c r="B421" s="396" t="s">
        <v>874</v>
      </c>
      <c r="C421" s="281">
        <v>30</v>
      </c>
    </row>
    <row r="422" spans="1:3" x14ac:dyDescent="0.25">
      <c r="A422" s="395" t="s">
        <v>1551</v>
      </c>
      <c r="B422" s="396" t="s">
        <v>876</v>
      </c>
      <c r="C422" s="281">
        <v>15</v>
      </c>
    </row>
    <row r="423" spans="1:3" x14ac:dyDescent="0.25">
      <c r="A423" s="395" t="s">
        <v>1552</v>
      </c>
      <c r="B423" s="397" t="s">
        <v>878</v>
      </c>
      <c r="C423" s="281">
        <v>30</v>
      </c>
    </row>
    <row r="424" spans="1:3" x14ac:dyDescent="0.25">
      <c r="A424" s="395" t="s">
        <v>1553</v>
      </c>
      <c r="B424" s="396" t="s">
        <v>7165</v>
      </c>
      <c r="C424" s="281">
        <v>45</v>
      </c>
    </row>
    <row r="425" spans="1:3" x14ac:dyDescent="0.25">
      <c r="A425" s="395" t="s">
        <v>1554</v>
      </c>
      <c r="B425" s="397" t="s">
        <v>881</v>
      </c>
      <c r="C425" s="281">
        <v>30</v>
      </c>
    </row>
    <row r="426" spans="1:3" x14ac:dyDescent="0.25">
      <c r="A426" s="395" t="s">
        <v>1555</v>
      </c>
      <c r="B426" s="396" t="s">
        <v>883</v>
      </c>
      <c r="C426" s="281">
        <v>60</v>
      </c>
    </row>
    <row r="427" spans="1:3" x14ac:dyDescent="0.25">
      <c r="A427" s="395" t="s">
        <v>1556</v>
      </c>
      <c r="B427" s="397" t="s">
        <v>917</v>
      </c>
      <c r="C427" s="281">
        <v>30</v>
      </c>
    </row>
    <row r="428" spans="1:3" x14ac:dyDescent="0.25">
      <c r="A428" s="395" t="s">
        <v>1557</v>
      </c>
      <c r="B428" s="397" t="s">
        <v>1558</v>
      </c>
      <c r="C428" s="281">
        <v>60</v>
      </c>
    </row>
    <row r="429" spans="1:3" x14ac:dyDescent="0.25">
      <c r="A429" s="395" t="s">
        <v>10202</v>
      </c>
      <c r="B429" s="399" t="s">
        <v>1559</v>
      </c>
      <c r="C429" s="281">
        <v>30</v>
      </c>
    </row>
    <row r="430" spans="1:3" x14ac:dyDescent="0.25">
      <c r="A430" s="395" t="s">
        <v>1560</v>
      </c>
      <c r="B430" s="397" t="s">
        <v>1561</v>
      </c>
      <c r="C430" s="281">
        <v>60</v>
      </c>
    </row>
    <row r="431" spans="1:3" x14ac:dyDescent="0.25">
      <c r="A431" s="395" t="s">
        <v>1562</v>
      </c>
      <c r="B431" s="397" t="s">
        <v>1563</v>
      </c>
      <c r="C431" s="281">
        <v>30</v>
      </c>
    </row>
    <row r="432" spans="1:3" x14ac:dyDescent="0.25">
      <c r="A432" s="395" t="s">
        <v>1564</v>
      </c>
      <c r="B432" s="397" t="s">
        <v>1565</v>
      </c>
      <c r="C432" s="281">
        <v>60</v>
      </c>
    </row>
    <row r="433" spans="1:3" x14ac:dyDescent="0.25">
      <c r="A433" s="395" t="s">
        <v>1566</v>
      </c>
      <c r="B433" s="397" t="s">
        <v>1567</v>
      </c>
      <c r="C433" s="281">
        <v>60</v>
      </c>
    </row>
    <row r="434" spans="1:3" x14ac:dyDescent="0.25">
      <c r="A434" s="395" t="s">
        <v>1568</v>
      </c>
      <c r="B434" s="397" t="s">
        <v>1569</v>
      </c>
      <c r="C434" s="281">
        <v>30</v>
      </c>
    </row>
    <row r="435" spans="1:3" x14ac:dyDescent="0.25">
      <c r="A435" s="395" t="s">
        <v>1570</v>
      </c>
      <c r="B435" s="397" t="s">
        <v>1571</v>
      </c>
      <c r="C435" s="281">
        <v>90</v>
      </c>
    </row>
    <row r="436" spans="1:3" x14ac:dyDescent="0.25">
      <c r="A436" s="395" t="s">
        <v>1572</v>
      </c>
      <c r="B436" s="397" t="s">
        <v>1573</v>
      </c>
      <c r="C436" s="281">
        <v>60</v>
      </c>
    </row>
    <row r="437" spans="1:3" x14ac:dyDescent="0.25">
      <c r="A437" s="395" t="s">
        <v>1574</v>
      </c>
      <c r="B437" s="397" t="s">
        <v>1575</v>
      </c>
      <c r="C437" s="281">
        <v>30</v>
      </c>
    </row>
    <row r="438" spans="1:3" x14ac:dyDescent="0.25">
      <c r="A438" s="395" t="s">
        <v>1576</v>
      </c>
      <c r="B438" s="397" t="s">
        <v>1577</v>
      </c>
      <c r="C438" s="281">
        <v>45</v>
      </c>
    </row>
    <row r="439" spans="1:3" x14ac:dyDescent="0.25">
      <c r="A439" s="395" t="s">
        <v>1578</v>
      </c>
      <c r="B439" s="397" t="s">
        <v>1579</v>
      </c>
      <c r="C439" s="281">
        <v>60</v>
      </c>
    </row>
    <row r="440" spans="1:3" x14ac:dyDescent="0.25">
      <c r="A440" s="395" t="s">
        <v>1580</v>
      </c>
      <c r="B440" s="397" t="s">
        <v>1581</v>
      </c>
      <c r="C440" s="281">
        <v>120</v>
      </c>
    </row>
    <row r="441" spans="1:3" x14ac:dyDescent="0.25">
      <c r="A441" s="395" t="s">
        <v>1582</v>
      </c>
      <c r="B441" s="397" t="s">
        <v>1583</v>
      </c>
      <c r="C441" s="281">
        <v>90</v>
      </c>
    </row>
    <row r="442" spans="1:3" x14ac:dyDescent="0.25">
      <c r="A442" s="395" t="s">
        <v>1584</v>
      </c>
      <c r="B442" s="397" t="s">
        <v>1585</v>
      </c>
      <c r="C442" s="281">
        <v>60</v>
      </c>
    </row>
    <row r="443" spans="1:3" x14ac:dyDescent="0.25">
      <c r="A443" s="395" t="s">
        <v>1586</v>
      </c>
      <c r="B443" s="397" t="s">
        <v>1587</v>
      </c>
      <c r="C443" s="281">
        <v>90</v>
      </c>
    </row>
    <row r="444" spans="1:3" x14ac:dyDescent="0.25">
      <c r="A444" s="395" t="s">
        <v>1588</v>
      </c>
      <c r="B444" s="397" t="s">
        <v>1589</v>
      </c>
      <c r="C444" s="281">
        <v>60</v>
      </c>
    </row>
    <row r="445" spans="1:3" x14ac:dyDescent="0.25">
      <c r="A445" s="395" t="s">
        <v>1590</v>
      </c>
      <c r="B445" s="397" t="s">
        <v>1591</v>
      </c>
      <c r="C445" s="281">
        <v>60</v>
      </c>
    </row>
    <row r="446" spans="1:3" x14ac:dyDescent="0.25">
      <c r="A446" s="395" t="s">
        <v>1592</v>
      </c>
      <c r="B446" s="397" t="s">
        <v>1593</v>
      </c>
      <c r="C446" s="281">
        <v>60</v>
      </c>
    </row>
    <row r="447" spans="1:3" x14ac:dyDescent="0.25">
      <c r="A447" s="395" t="s">
        <v>1594</v>
      </c>
      <c r="B447" s="397" t="s">
        <v>1595</v>
      </c>
      <c r="C447" s="281">
        <v>60</v>
      </c>
    </row>
    <row r="448" spans="1:3" x14ac:dyDescent="0.25">
      <c r="A448" s="395" t="s">
        <v>1596</v>
      </c>
      <c r="B448" s="397" t="s">
        <v>1597</v>
      </c>
      <c r="C448" s="281">
        <v>60</v>
      </c>
    </row>
    <row r="449" spans="1:3" x14ac:dyDescent="0.25">
      <c r="A449" s="395" t="s">
        <v>1598</v>
      </c>
      <c r="B449" s="397" t="s">
        <v>1599</v>
      </c>
      <c r="C449" s="281">
        <v>60</v>
      </c>
    </row>
    <row r="450" spans="1:3" x14ac:dyDescent="0.25">
      <c r="A450" s="395" t="s">
        <v>1600</v>
      </c>
      <c r="B450" s="396" t="s">
        <v>909</v>
      </c>
      <c r="C450" s="281">
        <v>270</v>
      </c>
    </row>
    <row r="451" spans="1:3" x14ac:dyDescent="0.25">
      <c r="A451" s="395" t="s">
        <v>1601</v>
      </c>
      <c r="B451" s="396" t="s">
        <v>874</v>
      </c>
      <c r="C451" s="281">
        <v>30</v>
      </c>
    </row>
    <row r="452" spans="1:3" x14ac:dyDescent="0.25">
      <c r="A452" s="395" t="s">
        <v>1602</v>
      </c>
      <c r="B452" s="396" t="s">
        <v>876</v>
      </c>
      <c r="C452" s="281">
        <v>15</v>
      </c>
    </row>
    <row r="453" spans="1:3" x14ac:dyDescent="0.25">
      <c r="A453" s="395" t="s">
        <v>1603</v>
      </c>
      <c r="B453" s="397" t="s">
        <v>878</v>
      </c>
      <c r="C453" s="281">
        <v>30</v>
      </c>
    </row>
    <row r="454" spans="1:3" x14ac:dyDescent="0.25">
      <c r="A454" s="395" t="s">
        <v>1604</v>
      </c>
      <c r="B454" s="396" t="s">
        <v>7165</v>
      </c>
      <c r="C454" s="281">
        <v>45</v>
      </c>
    </row>
    <row r="455" spans="1:3" x14ac:dyDescent="0.25">
      <c r="A455" s="395" t="s">
        <v>1605</v>
      </c>
      <c r="B455" s="397" t="s">
        <v>1349</v>
      </c>
      <c r="C455" s="281">
        <v>60</v>
      </c>
    </row>
    <row r="456" spans="1:3" x14ac:dyDescent="0.25">
      <c r="A456" s="395" t="s">
        <v>1606</v>
      </c>
      <c r="B456" s="397" t="s">
        <v>1607</v>
      </c>
      <c r="C456" s="281">
        <v>30</v>
      </c>
    </row>
    <row r="457" spans="1:3" x14ac:dyDescent="0.25">
      <c r="A457" s="395" t="s">
        <v>1608</v>
      </c>
      <c r="B457" s="397" t="s">
        <v>917</v>
      </c>
      <c r="C457" s="281">
        <v>30</v>
      </c>
    </row>
    <row r="458" spans="1:3" x14ac:dyDescent="0.25">
      <c r="A458" s="395" t="s">
        <v>1609</v>
      </c>
      <c r="B458" s="397" t="s">
        <v>1558</v>
      </c>
      <c r="C458" s="281">
        <v>90</v>
      </c>
    </row>
    <row r="459" spans="1:3" x14ac:dyDescent="0.25">
      <c r="A459" s="395" t="s">
        <v>10203</v>
      </c>
      <c r="B459" s="397" t="s">
        <v>1610</v>
      </c>
      <c r="C459" s="281">
        <v>60</v>
      </c>
    </row>
    <row r="460" spans="1:3" x14ac:dyDescent="0.25">
      <c r="A460" s="395" t="s">
        <v>1611</v>
      </c>
      <c r="B460" s="397" t="s">
        <v>1612</v>
      </c>
      <c r="C460" s="281">
        <v>60</v>
      </c>
    </row>
    <row r="461" spans="1:3" x14ac:dyDescent="0.25">
      <c r="A461" s="395" t="s">
        <v>1613</v>
      </c>
      <c r="B461" s="397" t="s">
        <v>1614</v>
      </c>
      <c r="C461" s="281">
        <v>60</v>
      </c>
    </row>
    <row r="462" spans="1:3" x14ac:dyDescent="0.25">
      <c r="A462" s="395" t="s">
        <v>1615</v>
      </c>
      <c r="B462" s="397" t="s">
        <v>1616</v>
      </c>
      <c r="C462" s="281">
        <v>60</v>
      </c>
    </row>
    <row r="463" spans="1:3" x14ac:dyDescent="0.25">
      <c r="A463" s="395" t="s">
        <v>1617</v>
      </c>
      <c r="B463" s="397" t="s">
        <v>1618</v>
      </c>
      <c r="C463" s="281">
        <v>60</v>
      </c>
    </row>
    <row r="464" spans="1:3" x14ac:dyDescent="0.25">
      <c r="A464" s="395" t="s">
        <v>1619</v>
      </c>
      <c r="B464" s="397" t="s">
        <v>1620</v>
      </c>
      <c r="C464" s="281">
        <v>30</v>
      </c>
    </row>
    <row r="465" spans="1:3" x14ac:dyDescent="0.25">
      <c r="A465" s="395" t="s">
        <v>1621</v>
      </c>
      <c r="B465" s="397" t="s">
        <v>1622</v>
      </c>
      <c r="C465" s="281">
        <v>90</v>
      </c>
    </row>
    <row r="466" spans="1:3" x14ac:dyDescent="0.25">
      <c r="A466" s="395" t="s">
        <v>1623</v>
      </c>
      <c r="B466" s="402" t="s">
        <v>1624</v>
      </c>
      <c r="C466" s="403">
        <v>60</v>
      </c>
    </row>
    <row r="467" spans="1:3" x14ac:dyDescent="0.25">
      <c r="A467" s="395" t="s">
        <v>1625</v>
      </c>
      <c r="B467" s="397" t="s">
        <v>1626</v>
      </c>
      <c r="C467" s="281">
        <v>120</v>
      </c>
    </row>
    <row r="468" spans="1:3" x14ac:dyDescent="0.25">
      <c r="A468" s="395" t="s">
        <v>1627</v>
      </c>
      <c r="B468" s="397" t="s">
        <v>1628</v>
      </c>
      <c r="C468" s="281">
        <v>120</v>
      </c>
    </row>
    <row r="469" spans="1:3" x14ac:dyDescent="0.25">
      <c r="A469" s="395" t="s">
        <v>1629</v>
      </c>
      <c r="B469" s="397" t="s">
        <v>1630</v>
      </c>
      <c r="C469" s="281">
        <v>90</v>
      </c>
    </row>
    <row r="470" spans="1:3" x14ac:dyDescent="0.25">
      <c r="A470" s="395" t="s">
        <v>1631</v>
      </c>
      <c r="B470" s="397" t="s">
        <v>1632</v>
      </c>
      <c r="C470" s="281">
        <v>60</v>
      </c>
    </row>
    <row r="471" spans="1:3" x14ac:dyDescent="0.25">
      <c r="A471" s="395" t="s">
        <v>1633</v>
      </c>
      <c r="B471" s="397" t="s">
        <v>1634</v>
      </c>
      <c r="C471" s="281">
        <v>60</v>
      </c>
    </row>
    <row r="472" spans="1:3" x14ac:dyDescent="0.25">
      <c r="A472" s="395" t="s">
        <v>1635</v>
      </c>
      <c r="B472" s="397" t="s">
        <v>1636</v>
      </c>
      <c r="C472" s="281">
        <v>90</v>
      </c>
    </row>
    <row r="473" spans="1:3" x14ac:dyDescent="0.25">
      <c r="A473" s="395" t="s">
        <v>1637</v>
      </c>
      <c r="B473" s="397" t="s">
        <v>1638</v>
      </c>
      <c r="C473" s="281">
        <v>90</v>
      </c>
    </row>
    <row r="474" spans="1:3" x14ac:dyDescent="0.25">
      <c r="A474" s="395" t="s">
        <v>1639</v>
      </c>
      <c r="B474" s="397" t="s">
        <v>1640</v>
      </c>
      <c r="C474" s="281">
        <v>90</v>
      </c>
    </row>
    <row r="475" spans="1:3" x14ac:dyDescent="0.25">
      <c r="A475" s="395" t="s">
        <v>1641</v>
      </c>
      <c r="B475" s="397" t="s">
        <v>1642</v>
      </c>
      <c r="C475" s="281">
        <v>90</v>
      </c>
    </row>
    <row r="476" spans="1:3" x14ac:dyDescent="0.25">
      <c r="A476" s="395" t="s">
        <v>1643</v>
      </c>
      <c r="B476" s="397" t="s">
        <v>1644</v>
      </c>
      <c r="C476" s="281">
        <v>60</v>
      </c>
    </row>
    <row r="477" spans="1:3" x14ac:dyDescent="0.25">
      <c r="A477" s="395" t="s">
        <v>1645</v>
      </c>
      <c r="B477" s="396" t="s">
        <v>909</v>
      </c>
      <c r="C477" s="403">
        <v>260</v>
      </c>
    </row>
    <row r="478" spans="1:3" x14ac:dyDescent="0.25">
      <c r="A478" s="395" t="s">
        <v>1646</v>
      </c>
      <c r="B478" s="396" t="s">
        <v>874</v>
      </c>
      <c r="C478" s="400">
        <v>30</v>
      </c>
    </row>
    <row r="479" spans="1:3" x14ac:dyDescent="0.25">
      <c r="A479" s="395" t="s">
        <v>1647</v>
      </c>
      <c r="B479" s="396" t="s">
        <v>876</v>
      </c>
      <c r="C479" s="400">
        <v>15</v>
      </c>
    </row>
    <row r="480" spans="1:3" x14ac:dyDescent="0.25">
      <c r="A480" s="395" t="s">
        <v>1648</v>
      </c>
      <c r="B480" s="401" t="s">
        <v>878</v>
      </c>
      <c r="C480" s="400">
        <v>30</v>
      </c>
    </row>
    <row r="481" spans="1:3" x14ac:dyDescent="0.25">
      <c r="A481" s="395" t="s">
        <v>1649</v>
      </c>
      <c r="B481" s="396" t="s">
        <v>7165</v>
      </c>
      <c r="C481" s="400">
        <v>45</v>
      </c>
    </row>
    <row r="482" spans="1:3" x14ac:dyDescent="0.25">
      <c r="A482" s="395" t="s">
        <v>1650</v>
      </c>
      <c r="B482" s="401" t="s">
        <v>1651</v>
      </c>
      <c r="C482" s="400">
        <v>75</v>
      </c>
    </row>
    <row r="483" spans="1:3" x14ac:dyDescent="0.25">
      <c r="A483" s="395" t="s">
        <v>1652</v>
      </c>
      <c r="B483" s="396" t="s">
        <v>883</v>
      </c>
      <c r="C483" s="400">
        <v>60</v>
      </c>
    </row>
    <row r="484" spans="1:3" x14ac:dyDescent="0.25">
      <c r="A484" s="395" t="s">
        <v>1653</v>
      </c>
      <c r="B484" s="401" t="s">
        <v>1654</v>
      </c>
      <c r="C484" s="400">
        <v>60</v>
      </c>
    </row>
    <row r="485" spans="1:3" x14ac:dyDescent="0.25">
      <c r="A485" s="395" t="s">
        <v>1655</v>
      </c>
      <c r="B485" s="396" t="s">
        <v>1656</v>
      </c>
      <c r="C485" s="400">
        <v>45</v>
      </c>
    </row>
    <row r="486" spans="1:3" x14ac:dyDescent="0.25">
      <c r="A486" s="395" t="s">
        <v>1657</v>
      </c>
      <c r="B486" s="396" t="s">
        <v>1658</v>
      </c>
      <c r="C486" s="400">
        <v>60</v>
      </c>
    </row>
    <row r="487" spans="1:3" x14ac:dyDescent="0.25">
      <c r="A487" s="395" t="s">
        <v>1659</v>
      </c>
      <c r="B487" s="396" t="s">
        <v>1660</v>
      </c>
      <c r="C487" s="400">
        <v>30</v>
      </c>
    </row>
    <row r="488" spans="1:3" x14ac:dyDescent="0.25">
      <c r="A488" s="395" t="s">
        <v>1661</v>
      </c>
      <c r="B488" s="396" t="s">
        <v>1662</v>
      </c>
      <c r="C488" s="400">
        <v>60</v>
      </c>
    </row>
    <row r="489" spans="1:3" x14ac:dyDescent="0.25">
      <c r="A489" s="395" t="s">
        <v>1663</v>
      </c>
      <c r="B489" s="396" t="s">
        <v>1664</v>
      </c>
      <c r="C489" s="400">
        <v>60</v>
      </c>
    </row>
    <row r="490" spans="1:3" x14ac:dyDescent="0.25">
      <c r="A490" s="395" t="s">
        <v>1665</v>
      </c>
      <c r="B490" s="401" t="s">
        <v>1666</v>
      </c>
      <c r="C490" s="400">
        <v>60</v>
      </c>
    </row>
    <row r="491" spans="1:3" x14ac:dyDescent="0.25">
      <c r="A491" s="395" t="s">
        <v>1667</v>
      </c>
      <c r="B491" s="401" t="s">
        <v>1668</v>
      </c>
      <c r="C491" s="400">
        <v>60</v>
      </c>
    </row>
    <row r="492" spans="1:3" x14ac:dyDescent="0.25">
      <c r="A492" s="395" t="s">
        <v>1669</v>
      </c>
      <c r="B492" s="401" t="s">
        <v>1670</v>
      </c>
      <c r="C492" s="400">
        <v>90</v>
      </c>
    </row>
    <row r="493" spans="1:3" x14ac:dyDescent="0.25">
      <c r="A493" s="395" t="s">
        <v>1671</v>
      </c>
      <c r="B493" s="401" t="s">
        <v>1672</v>
      </c>
      <c r="C493" s="400">
        <v>60</v>
      </c>
    </row>
    <row r="494" spans="1:3" x14ac:dyDescent="0.25">
      <c r="A494" s="395" t="s">
        <v>1673</v>
      </c>
      <c r="B494" s="401" t="s">
        <v>1674</v>
      </c>
      <c r="C494" s="400">
        <v>60</v>
      </c>
    </row>
    <row r="495" spans="1:3" x14ac:dyDescent="0.25">
      <c r="A495" s="395" t="s">
        <v>1675</v>
      </c>
      <c r="B495" s="401" t="s">
        <v>1676</v>
      </c>
      <c r="C495" s="400">
        <v>60</v>
      </c>
    </row>
    <row r="496" spans="1:3" x14ac:dyDescent="0.25">
      <c r="A496" s="395" t="s">
        <v>1677</v>
      </c>
      <c r="B496" s="401" t="s">
        <v>1678</v>
      </c>
      <c r="C496" s="400">
        <v>90</v>
      </c>
    </row>
    <row r="497" spans="1:3" x14ac:dyDescent="0.25">
      <c r="A497" s="395" t="s">
        <v>1679</v>
      </c>
      <c r="B497" s="401" t="s">
        <v>1680</v>
      </c>
      <c r="C497" s="400">
        <v>30</v>
      </c>
    </row>
    <row r="498" spans="1:3" x14ac:dyDescent="0.25">
      <c r="A498" s="395" t="s">
        <v>1681</v>
      </c>
      <c r="B498" s="401" t="s">
        <v>1682</v>
      </c>
      <c r="C498" s="400">
        <v>60</v>
      </c>
    </row>
    <row r="499" spans="1:3" x14ac:dyDescent="0.25">
      <c r="A499" s="395" t="s">
        <v>1683</v>
      </c>
      <c r="B499" s="401" t="s">
        <v>1684</v>
      </c>
      <c r="C499" s="400">
        <v>60</v>
      </c>
    </row>
    <row r="500" spans="1:3" x14ac:dyDescent="0.25">
      <c r="A500" s="395" t="s">
        <v>1685</v>
      </c>
      <c r="B500" s="401" t="s">
        <v>1686</v>
      </c>
      <c r="C500" s="400">
        <v>30</v>
      </c>
    </row>
    <row r="501" spans="1:3" x14ac:dyDescent="0.25">
      <c r="A501" s="395" t="s">
        <v>1687</v>
      </c>
      <c r="B501" s="399" t="s">
        <v>1688</v>
      </c>
      <c r="C501" s="400">
        <v>120</v>
      </c>
    </row>
    <row r="502" spans="1:3" x14ac:dyDescent="0.25">
      <c r="A502" s="395" t="s">
        <v>1689</v>
      </c>
      <c r="B502" s="401" t="s">
        <v>1690</v>
      </c>
      <c r="C502" s="400">
        <v>60</v>
      </c>
    </row>
    <row r="503" spans="1:3" x14ac:dyDescent="0.25">
      <c r="A503" s="395" t="s">
        <v>1691</v>
      </c>
      <c r="B503" s="396" t="s">
        <v>909</v>
      </c>
      <c r="C503" s="400">
        <v>270</v>
      </c>
    </row>
    <row r="504" spans="1:3" x14ac:dyDescent="0.25">
      <c r="A504" s="395" t="s">
        <v>1692</v>
      </c>
      <c r="B504" s="396" t="s">
        <v>874</v>
      </c>
      <c r="C504" s="404">
        <v>90</v>
      </c>
    </row>
    <row r="505" spans="1:3" x14ac:dyDescent="0.25">
      <c r="A505" s="395" t="s">
        <v>1693</v>
      </c>
      <c r="B505" s="396" t="s">
        <v>876</v>
      </c>
      <c r="C505" s="404">
        <v>30</v>
      </c>
    </row>
    <row r="506" spans="1:3" x14ac:dyDescent="0.25">
      <c r="A506" s="395" t="s">
        <v>1694</v>
      </c>
      <c r="B506" s="399" t="s">
        <v>878</v>
      </c>
      <c r="C506" s="404">
        <v>60</v>
      </c>
    </row>
    <row r="507" spans="1:3" x14ac:dyDescent="0.25">
      <c r="A507" s="395" t="s">
        <v>1695</v>
      </c>
      <c r="B507" s="396" t="s">
        <v>7165</v>
      </c>
      <c r="C507" s="404">
        <v>75</v>
      </c>
    </row>
    <row r="508" spans="1:3" x14ac:dyDescent="0.25">
      <c r="A508" s="395" t="s">
        <v>1696</v>
      </c>
      <c r="B508" s="399" t="s">
        <v>881</v>
      </c>
      <c r="C508" s="404">
        <v>75</v>
      </c>
    </row>
    <row r="509" spans="1:3" x14ac:dyDescent="0.25">
      <c r="A509" s="395" t="s">
        <v>1697</v>
      </c>
      <c r="B509" s="396" t="s">
        <v>883</v>
      </c>
      <c r="C509" s="404">
        <v>120</v>
      </c>
    </row>
    <row r="510" spans="1:3" x14ac:dyDescent="0.25">
      <c r="A510" s="395" t="s">
        <v>1698</v>
      </c>
      <c r="B510" s="399" t="s">
        <v>917</v>
      </c>
      <c r="C510" s="404">
        <v>30</v>
      </c>
    </row>
    <row r="511" spans="1:3" x14ac:dyDescent="0.25">
      <c r="A511" s="395" t="s">
        <v>1699</v>
      </c>
      <c r="B511" s="399" t="s">
        <v>967</v>
      </c>
      <c r="C511" s="404">
        <v>90</v>
      </c>
    </row>
    <row r="512" spans="1:3" x14ac:dyDescent="0.25">
      <c r="A512" s="395" t="s">
        <v>10204</v>
      </c>
      <c r="B512" s="399" t="s">
        <v>968</v>
      </c>
      <c r="C512" s="404">
        <v>30</v>
      </c>
    </row>
    <row r="513" spans="1:3" x14ac:dyDescent="0.25">
      <c r="A513" s="395" t="s">
        <v>1700</v>
      </c>
      <c r="B513" s="399" t="s">
        <v>1701</v>
      </c>
      <c r="C513" s="404">
        <v>30</v>
      </c>
    </row>
    <row r="514" spans="1:3" x14ac:dyDescent="0.25">
      <c r="A514" s="395" t="s">
        <v>1702</v>
      </c>
      <c r="B514" s="399" t="s">
        <v>1703</v>
      </c>
      <c r="C514" s="404">
        <v>60</v>
      </c>
    </row>
    <row r="515" spans="1:3" x14ac:dyDescent="0.25">
      <c r="A515" s="395" t="s">
        <v>1704</v>
      </c>
      <c r="B515" s="399" t="s">
        <v>1705</v>
      </c>
      <c r="C515" s="404">
        <v>90</v>
      </c>
    </row>
    <row r="516" spans="1:3" x14ac:dyDescent="0.25">
      <c r="A516" s="395" t="s">
        <v>1706</v>
      </c>
      <c r="B516" s="399" t="s">
        <v>1707</v>
      </c>
      <c r="C516" s="404">
        <v>60</v>
      </c>
    </row>
    <row r="517" spans="1:3" x14ac:dyDescent="0.25">
      <c r="A517" s="395" t="s">
        <v>1708</v>
      </c>
      <c r="B517" s="399" t="s">
        <v>1709</v>
      </c>
      <c r="C517" s="404">
        <v>90</v>
      </c>
    </row>
    <row r="518" spans="1:3" x14ac:dyDescent="0.25">
      <c r="A518" s="395" t="s">
        <v>1710</v>
      </c>
      <c r="B518" s="399" t="s">
        <v>1711</v>
      </c>
      <c r="C518" s="404">
        <v>120</v>
      </c>
    </row>
    <row r="519" spans="1:3" x14ac:dyDescent="0.25">
      <c r="A519" s="395" t="s">
        <v>1712</v>
      </c>
      <c r="B519" s="399" t="s">
        <v>1713</v>
      </c>
      <c r="C519" s="404">
        <v>90</v>
      </c>
    </row>
    <row r="520" spans="1:3" x14ac:dyDescent="0.25">
      <c r="A520" s="395" t="s">
        <v>1714</v>
      </c>
      <c r="B520" s="399" t="s">
        <v>1715</v>
      </c>
      <c r="C520" s="404">
        <v>90</v>
      </c>
    </row>
    <row r="521" spans="1:3" x14ac:dyDescent="0.25">
      <c r="A521" s="395" t="s">
        <v>1716</v>
      </c>
      <c r="B521" s="399" t="s">
        <v>1717</v>
      </c>
      <c r="C521" s="404">
        <v>45</v>
      </c>
    </row>
    <row r="522" spans="1:3" x14ac:dyDescent="0.25">
      <c r="A522" s="395" t="s">
        <v>1718</v>
      </c>
      <c r="B522" s="399" t="s">
        <v>5614</v>
      </c>
      <c r="C522" s="404">
        <v>150</v>
      </c>
    </row>
    <row r="523" spans="1:3" x14ac:dyDescent="0.25">
      <c r="A523" s="395" t="s">
        <v>1719</v>
      </c>
      <c r="B523" s="396" t="s">
        <v>942</v>
      </c>
      <c r="C523" s="404">
        <v>120</v>
      </c>
    </row>
    <row r="524" spans="1:3" x14ac:dyDescent="0.25">
      <c r="A524" s="395" t="s">
        <v>1720</v>
      </c>
      <c r="B524" s="399" t="s">
        <v>1721</v>
      </c>
      <c r="C524" s="404">
        <v>60</v>
      </c>
    </row>
    <row r="525" spans="1:3" x14ac:dyDescent="0.25">
      <c r="A525" s="395" t="s">
        <v>1722</v>
      </c>
      <c r="B525" s="399" t="s">
        <v>1723</v>
      </c>
      <c r="C525" s="404">
        <v>120</v>
      </c>
    </row>
    <row r="526" spans="1:3" x14ac:dyDescent="0.25">
      <c r="A526" s="395" t="s">
        <v>1724</v>
      </c>
      <c r="B526" s="399" t="s">
        <v>1725</v>
      </c>
      <c r="C526" s="404">
        <v>60</v>
      </c>
    </row>
    <row r="527" spans="1:3" x14ac:dyDescent="0.25">
      <c r="A527" s="395" t="s">
        <v>1726</v>
      </c>
      <c r="B527" s="399" t="s">
        <v>1727</v>
      </c>
      <c r="C527" s="404">
        <v>120</v>
      </c>
    </row>
    <row r="528" spans="1:3" x14ac:dyDescent="0.25">
      <c r="A528" s="395" t="s">
        <v>1728</v>
      </c>
      <c r="B528" s="399" t="s">
        <v>1729</v>
      </c>
      <c r="C528" s="404">
        <v>90</v>
      </c>
    </row>
    <row r="529" spans="1:3" x14ac:dyDescent="0.25">
      <c r="A529" s="395" t="s">
        <v>1730</v>
      </c>
      <c r="B529" s="399" t="s">
        <v>1731</v>
      </c>
      <c r="C529" s="404">
        <v>90</v>
      </c>
    </row>
    <row r="530" spans="1:3" x14ac:dyDescent="0.25">
      <c r="A530" s="395" t="s">
        <v>1732</v>
      </c>
      <c r="B530" s="399" t="s">
        <v>1733</v>
      </c>
      <c r="C530" s="404">
        <v>60</v>
      </c>
    </row>
    <row r="531" spans="1:3" x14ac:dyDescent="0.25">
      <c r="A531" s="395" t="s">
        <v>1734</v>
      </c>
      <c r="B531" s="399" t="s">
        <v>1735</v>
      </c>
      <c r="C531" s="404">
        <v>90</v>
      </c>
    </row>
    <row r="532" spans="1:3" x14ac:dyDescent="0.25">
      <c r="A532" s="395" t="s">
        <v>1736</v>
      </c>
      <c r="B532" s="399" t="s">
        <v>1737</v>
      </c>
      <c r="C532" s="404">
        <v>90</v>
      </c>
    </row>
    <row r="533" spans="1:3" x14ac:dyDescent="0.25">
      <c r="A533" s="395" t="s">
        <v>1738</v>
      </c>
      <c r="B533" s="399" t="s">
        <v>1739</v>
      </c>
      <c r="C533" s="404">
        <v>90</v>
      </c>
    </row>
    <row r="534" spans="1:3" x14ac:dyDescent="0.25">
      <c r="A534" s="395" t="s">
        <v>1740</v>
      </c>
      <c r="B534" s="399" t="s">
        <v>1741</v>
      </c>
      <c r="C534" s="404">
        <v>90</v>
      </c>
    </row>
    <row r="535" spans="1:3" x14ac:dyDescent="0.25">
      <c r="A535" s="395" t="s">
        <v>1742</v>
      </c>
      <c r="B535" s="396" t="s">
        <v>1341</v>
      </c>
      <c r="C535" s="404">
        <v>180</v>
      </c>
    </row>
    <row r="536" spans="1:3" x14ac:dyDescent="0.25">
      <c r="A536" s="395" t="s">
        <v>1743</v>
      </c>
      <c r="B536" s="396" t="s">
        <v>909</v>
      </c>
      <c r="C536" s="404">
        <v>270</v>
      </c>
    </row>
    <row r="537" spans="1:3" x14ac:dyDescent="0.25">
      <c r="A537" s="395" t="s">
        <v>1744</v>
      </c>
      <c r="B537" s="396" t="s">
        <v>874</v>
      </c>
      <c r="C537" s="404">
        <v>90</v>
      </c>
    </row>
    <row r="538" spans="1:3" x14ac:dyDescent="0.25">
      <c r="A538" s="395" t="s">
        <v>1745</v>
      </c>
      <c r="B538" s="396" t="s">
        <v>876</v>
      </c>
      <c r="C538" s="404">
        <v>30</v>
      </c>
    </row>
    <row r="539" spans="1:3" x14ac:dyDescent="0.25">
      <c r="A539" s="395" t="s">
        <v>1746</v>
      </c>
      <c r="B539" s="399" t="s">
        <v>878</v>
      </c>
      <c r="C539" s="404">
        <v>60</v>
      </c>
    </row>
    <row r="540" spans="1:3" x14ac:dyDescent="0.25">
      <c r="A540" s="395" t="s">
        <v>1747</v>
      </c>
      <c r="B540" s="396" t="s">
        <v>7165</v>
      </c>
      <c r="C540" s="404">
        <v>75</v>
      </c>
    </row>
    <row r="541" spans="1:3" x14ac:dyDescent="0.25">
      <c r="A541" s="395" t="s">
        <v>1748</v>
      </c>
      <c r="B541" s="399" t="s">
        <v>881</v>
      </c>
      <c r="C541" s="404">
        <v>75</v>
      </c>
    </row>
    <row r="542" spans="1:3" x14ac:dyDescent="0.25">
      <c r="A542" s="395" t="s">
        <v>1749</v>
      </c>
      <c r="B542" s="396" t="s">
        <v>883</v>
      </c>
      <c r="C542" s="404">
        <v>120</v>
      </c>
    </row>
    <row r="543" spans="1:3" x14ac:dyDescent="0.25">
      <c r="A543" s="395" t="s">
        <v>1750</v>
      </c>
      <c r="B543" s="399" t="s">
        <v>885</v>
      </c>
      <c r="C543" s="404">
        <v>45</v>
      </c>
    </row>
    <row r="544" spans="1:3" x14ac:dyDescent="0.25">
      <c r="A544" s="395" t="s">
        <v>1751</v>
      </c>
      <c r="B544" s="399" t="s">
        <v>1752</v>
      </c>
      <c r="C544" s="404">
        <v>45</v>
      </c>
    </row>
    <row r="545" spans="1:3" x14ac:dyDescent="0.25">
      <c r="A545" s="395" t="s">
        <v>10205</v>
      </c>
      <c r="B545" s="399" t="s">
        <v>1014</v>
      </c>
      <c r="C545" s="404">
        <v>60</v>
      </c>
    </row>
    <row r="546" spans="1:3" x14ac:dyDescent="0.25">
      <c r="A546" s="395" t="s">
        <v>1753</v>
      </c>
      <c r="B546" s="399" t="s">
        <v>1754</v>
      </c>
      <c r="C546" s="404">
        <v>45</v>
      </c>
    </row>
    <row r="547" spans="1:3" x14ac:dyDescent="0.25">
      <c r="A547" s="395" t="s">
        <v>1755</v>
      </c>
      <c r="B547" s="399" t="s">
        <v>1756</v>
      </c>
      <c r="C547" s="404">
        <v>45</v>
      </c>
    </row>
    <row r="548" spans="1:3" x14ac:dyDescent="0.25">
      <c r="A548" s="395" t="s">
        <v>1757</v>
      </c>
      <c r="B548" s="396" t="s">
        <v>1758</v>
      </c>
      <c r="C548" s="404">
        <v>45</v>
      </c>
    </row>
    <row r="549" spans="1:3" x14ac:dyDescent="0.25">
      <c r="A549" s="395" t="s">
        <v>1759</v>
      </c>
      <c r="B549" s="399" t="s">
        <v>7180</v>
      </c>
      <c r="C549" s="404">
        <v>45</v>
      </c>
    </row>
    <row r="550" spans="1:3" x14ac:dyDescent="0.25">
      <c r="A550" s="395" t="s">
        <v>1760</v>
      </c>
      <c r="B550" s="399" t="s">
        <v>1761</v>
      </c>
      <c r="C550" s="404">
        <v>30</v>
      </c>
    </row>
    <row r="551" spans="1:3" x14ac:dyDescent="0.25">
      <c r="A551" s="395" t="s">
        <v>1762</v>
      </c>
      <c r="B551" s="399" t="s">
        <v>1763</v>
      </c>
      <c r="C551" s="404">
        <v>30</v>
      </c>
    </row>
    <row r="552" spans="1:3" x14ac:dyDescent="0.25">
      <c r="A552" s="395" t="s">
        <v>1764</v>
      </c>
      <c r="B552" s="399" t="s">
        <v>1765</v>
      </c>
      <c r="C552" s="404">
        <v>30</v>
      </c>
    </row>
    <row r="553" spans="1:3" x14ac:dyDescent="0.25">
      <c r="A553" s="395" t="s">
        <v>1766</v>
      </c>
      <c r="B553" s="399" t="s">
        <v>1767</v>
      </c>
      <c r="C553" s="404">
        <v>30</v>
      </c>
    </row>
    <row r="554" spans="1:3" x14ac:dyDescent="0.25">
      <c r="A554" s="395" t="s">
        <v>854</v>
      </c>
      <c r="B554" s="399" t="s">
        <v>1768</v>
      </c>
      <c r="C554" s="404">
        <v>30</v>
      </c>
    </row>
    <row r="555" spans="1:3" x14ac:dyDescent="0.25">
      <c r="A555" s="395" t="s">
        <v>1769</v>
      </c>
      <c r="B555" s="399" t="s">
        <v>1770</v>
      </c>
      <c r="C555" s="404">
        <v>90</v>
      </c>
    </row>
    <row r="556" spans="1:3" x14ac:dyDescent="0.25">
      <c r="A556" s="395" t="s">
        <v>1771</v>
      </c>
      <c r="B556" s="399" t="s">
        <v>1772</v>
      </c>
      <c r="C556" s="404">
        <v>60</v>
      </c>
    </row>
    <row r="557" spans="1:3" x14ac:dyDescent="0.25">
      <c r="A557" s="395" t="s">
        <v>1773</v>
      </c>
      <c r="B557" s="399" t="s">
        <v>7181</v>
      </c>
      <c r="C557" s="404">
        <v>30</v>
      </c>
    </row>
    <row r="558" spans="1:3" x14ac:dyDescent="0.25">
      <c r="A558" s="395" t="s">
        <v>1774</v>
      </c>
      <c r="B558" s="399" t="s">
        <v>1775</v>
      </c>
      <c r="C558" s="404">
        <v>60</v>
      </c>
    </row>
    <row r="559" spans="1:3" x14ac:dyDescent="0.25">
      <c r="A559" s="395" t="s">
        <v>1776</v>
      </c>
      <c r="B559" s="399" t="s">
        <v>7182</v>
      </c>
      <c r="C559" s="404">
        <v>150</v>
      </c>
    </row>
    <row r="560" spans="1:3" x14ac:dyDescent="0.25">
      <c r="A560" s="395" t="s">
        <v>1777</v>
      </c>
      <c r="B560" s="399" t="s">
        <v>1778</v>
      </c>
      <c r="C560" s="404">
        <v>90</v>
      </c>
    </row>
    <row r="561" spans="1:3" x14ac:dyDescent="0.25">
      <c r="A561" s="395" t="s">
        <v>1779</v>
      </c>
      <c r="B561" s="399" t="s">
        <v>1780</v>
      </c>
      <c r="C561" s="404">
        <v>60</v>
      </c>
    </row>
    <row r="562" spans="1:3" x14ac:dyDescent="0.25">
      <c r="A562" s="395" t="s">
        <v>1781</v>
      </c>
      <c r="B562" s="399" t="s">
        <v>1782</v>
      </c>
      <c r="C562" s="404">
        <v>60</v>
      </c>
    </row>
    <row r="563" spans="1:3" x14ac:dyDescent="0.25">
      <c r="A563" s="395" t="s">
        <v>1783</v>
      </c>
      <c r="B563" s="399" t="s">
        <v>7183</v>
      </c>
      <c r="C563" s="404">
        <v>120</v>
      </c>
    </row>
    <row r="564" spans="1:3" x14ac:dyDescent="0.25">
      <c r="A564" s="395" t="s">
        <v>1784</v>
      </c>
      <c r="B564" s="399" t="s">
        <v>1785</v>
      </c>
      <c r="C564" s="404">
        <v>60</v>
      </c>
    </row>
    <row r="565" spans="1:3" x14ac:dyDescent="0.25">
      <c r="A565" s="395" t="s">
        <v>1786</v>
      </c>
      <c r="B565" s="399" t="s">
        <v>1787</v>
      </c>
      <c r="C565" s="404">
        <v>180</v>
      </c>
    </row>
    <row r="566" spans="1:3" x14ac:dyDescent="0.25">
      <c r="A566" s="395" t="s">
        <v>1788</v>
      </c>
      <c r="B566" s="399" t="s">
        <v>1789</v>
      </c>
      <c r="C566" s="404">
        <v>150</v>
      </c>
    </row>
    <row r="567" spans="1:3" x14ac:dyDescent="0.25">
      <c r="A567" s="395" t="s">
        <v>1790</v>
      </c>
      <c r="B567" s="399" t="s">
        <v>1791</v>
      </c>
      <c r="C567" s="404">
        <v>90</v>
      </c>
    </row>
    <row r="568" spans="1:3" x14ac:dyDescent="0.25">
      <c r="A568" s="395" t="s">
        <v>1792</v>
      </c>
      <c r="B568" s="399" t="s">
        <v>1793</v>
      </c>
      <c r="C568" s="404">
        <v>90</v>
      </c>
    </row>
    <row r="569" spans="1:3" x14ac:dyDescent="0.25">
      <c r="A569" s="395" t="s">
        <v>1794</v>
      </c>
      <c r="B569" s="399" t="s">
        <v>1795</v>
      </c>
      <c r="C569" s="404">
        <v>90</v>
      </c>
    </row>
    <row r="570" spans="1:3" x14ac:dyDescent="0.25">
      <c r="A570" s="395" t="s">
        <v>1796</v>
      </c>
      <c r="B570" s="399" t="s">
        <v>1797</v>
      </c>
      <c r="C570" s="404">
        <v>90</v>
      </c>
    </row>
    <row r="571" spans="1:3" x14ac:dyDescent="0.25">
      <c r="A571" s="395" t="s">
        <v>1798</v>
      </c>
      <c r="B571" s="399" t="s">
        <v>7184</v>
      </c>
      <c r="C571" s="404">
        <v>120</v>
      </c>
    </row>
    <row r="572" spans="1:3" x14ac:dyDescent="0.25">
      <c r="A572" s="395" t="s">
        <v>1799</v>
      </c>
      <c r="B572" s="399" t="s">
        <v>7185</v>
      </c>
      <c r="C572" s="404">
        <v>120</v>
      </c>
    </row>
    <row r="573" spans="1:3" x14ac:dyDescent="0.25">
      <c r="A573" s="395" t="s">
        <v>1800</v>
      </c>
      <c r="B573" s="399" t="s">
        <v>1801</v>
      </c>
      <c r="C573" s="404">
        <v>150</v>
      </c>
    </row>
    <row r="574" spans="1:3" x14ac:dyDescent="0.25">
      <c r="A574" s="395" t="s">
        <v>855</v>
      </c>
      <c r="B574" s="399" t="s">
        <v>1802</v>
      </c>
      <c r="C574" s="404">
        <v>90</v>
      </c>
    </row>
    <row r="575" spans="1:3" x14ac:dyDescent="0.25">
      <c r="A575" s="395" t="s">
        <v>1803</v>
      </c>
      <c r="B575" s="399" t="s">
        <v>1804</v>
      </c>
      <c r="C575" s="404">
        <v>150</v>
      </c>
    </row>
    <row r="576" spans="1:3" x14ac:dyDescent="0.25">
      <c r="A576" s="395" t="s">
        <v>1805</v>
      </c>
      <c r="B576" s="399" t="s">
        <v>1806</v>
      </c>
      <c r="C576" s="404">
        <v>180</v>
      </c>
    </row>
    <row r="577" spans="1:3" x14ac:dyDescent="0.25">
      <c r="A577" s="395" t="s">
        <v>1807</v>
      </c>
      <c r="B577" s="399" t="s">
        <v>1808</v>
      </c>
      <c r="C577" s="404">
        <v>60</v>
      </c>
    </row>
    <row r="578" spans="1:3" x14ac:dyDescent="0.25">
      <c r="A578" s="395" t="s">
        <v>1809</v>
      </c>
      <c r="B578" s="399" t="s">
        <v>1810</v>
      </c>
      <c r="C578" s="404">
        <v>60</v>
      </c>
    </row>
    <row r="579" spans="1:3" x14ac:dyDescent="0.25">
      <c r="A579" s="395" t="s">
        <v>1811</v>
      </c>
      <c r="B579" s="396" t="s">
        <v>909</v>
      </c>
      <c r="C579" s="404">
        <v>405</v>
      </c>
    </row>
    <row r="580" spans="1:3" x14ac:dyDescent="0.25">
      <c r="A580" s="395" t="s">
        <v>1812</v>
      </c>
      <c r="B580" s="396" t="s">
        <v>874</v>
      </c>
      <c r="C580" s="404">
        <v>90</v>
      </c>
    </row>
    <row r="581" spans="1:3" x14ac:dyDescent="0.25">
      <c r="A581" s="395" t="s">
        <v>1813</v>
      </c>
      <c r="B581" s="396" t="s">
        <v>876</v>
      </c>
      <c r="C581" s="404">
        <v>30</v>
      </c>
    </row>
    <row r="582" spans="1:3" x14ac:dyDescent="0.25">
      <c r="A582" s="395" t="s">
        <v>1814</v>
      </c>
      <c r="B582" s="399" t="s">
        <v>878</v>
      </c>
      <c r="C582" s="404">
        <v>60</v>
      </c>
    </row>
    <row r="583" spans="1:3" x14ac:dyDescent="0.25">
      <c r="A583" s="395" t="s">
        <v>1815</v>
      </c>
      <c r="B583" s="396" t="s">
        <v>7165</v>
      </c>
      <c r="C583" s="404">
        <v>75</v>
      </c>
    </row>
    <row r="584" spans="1:3" x14ac:dyDescent="0.25">
      <c r="A584" s="395" t="s">
        <v>1816</v>
      </c>
      <c r="B584" s="399" t="s">
        <v>881</v>
      </c>
      <c r="C584" s="404">
        <v>75</v>
      </c>
    </row>
    <row r="585" spans="1:3" x14ac:dyDescent="0.25">
      <c r="A585" s="395" t="s">
        <v>1817</v>
      </c>
      <c r="B585" s="396" t="s">
        <v>883</v>
      </c>
      <c r="C585" s="404">
        <v>120</v>
      </c>
    </row>
    <row r="586" spans="1:3" x14ac:dyDescent="0.25">
      <c r="A586" s="395" t="s">
        <v>1818</v>
      </c>
      <c r="B586" s="399" t="s">
        <v>1062</v>
      </c>
      <c r="C586" s="404">
        <v>30</v>
      </c>
    </row>
    <row r="587" spans="1:3" x14ac:dyDescent="0.25">
      <c r="A587" s="395" t="s">
        <v>1819</v>
      </c>
      <c r="B587" s="399" t="s">
        <v>1064</v>
      </c>
      <c r="C587" s="404">
        <v>30</v>
      </c>
    </row>
    <row r="588" spans="1:3" x14ac:dyDescent="0.25">
      <c r="A588" s="395" t="s">
        <v>10206</v>
      </c>
      <c r="B588" s="399" t="s">
        <v>1065</v>
      </c>
      <c r="C588" s="404">
        <v>45</v>
      </c>
    </row>
    <row r="589" spans="1:3" x14ac:dyDescent="0.25">
      <c r="A589" s="395" t="s">
        <v>1820</v>
      </c>
      <c r="B589" s="399" t="s">
        <v>1067</v>
      </c>
      <c r="C589" s="404">
        <v>45</v>
      </c>
    </row>
    <row r="590" spans="1:3" x14ac:dyDescent="0.25">
      <c r="A590" s="395" t="s">
        <v>1821</v>
      </c>
      <c r="B590" s="399" t="s">
        <v>1069</v>
      </c>
      <c r="C590" s="404">
        <v>30</v>
      </c>
    </row>
    <row r="591" spans="1:3" x14ac:dyDescent="0.25">
      <c r="A591" s="395" t="s">
        <v>1822</v>
      </c>
      <c r="B591" s="399" t="s">
        <v>5615</v>
      </c>
      <c r="C591" s="404">
        <v>30</v>
      </c>
    </row>
    <row r="592" spans="1:3" x14ac:dyDescent="0.25">
      <c r="A592" s="395" t="s">
        <v>1823</v>
      </c>
      <c r="B592" s="396" t="s">
        <v>1072</v>
      </c>
      <c r="C592" s="404">
        <v>30</v>
      </c>
    </row>
    <row r="593" spans="1:3" x14ac:dyDescent="0.25">
      <c r="A593" s="395" t="s">
        <v>1824</v>
      </c>
      <c r="B593" s="399" t="s">
        <v>1825</v>
      </c>
      <c r="C593" s="404">
        <v>30</v>
      </c>
    </row>
    <row r="594" spans="1:3" x14ac:dyDescent="0.25">
      <c r="A594" s="395" t="s">
        <v>1826</v>
      </c>
      <c r="B594" s="399" t="s">
        <v>1827</v>
      </c>
      <c r="C594" s="404">
        <v>150</v>
      </c>
    </row>
    <row r="595" spans="1:3" x14ac:dyDescent="0.25">
      <c r="A595" s="395" t="s">
        <v>1828</v>
      </c>
      <c r="B595" s="399" t="s">
        <v>1829</v>
      </c>
      <c r="C595" s="404">
        <v>180</v>
      </c>
    </row>
    <row r="596" spans="1:3" x14ac:dyDescent="0.25">
      <c r="A596" s="395" t="s">
        <v>1830</v>
      </c>
      <c r="B596" s="399" t="s">
        <v>1831</v>
      </c>
      <c r="C596" s="404">
        <v>60</v>
      </c>
    </row>
    <row r="597" spans="1:3" x14ac:dyDescent="0.25">
      <c r="A597" s="395" t="s">
        <v>1832</v>
      </c>
      <c r="B597" s="399" t="s">
        <v>1833</v>
      </c>
      <c r="C597" s="404">
        <v>60</v>
      </c>
    </row>
    <row r="598" spans="1:3" x14ac:dyDescent="0.25">
      <c r="A598" s="395" t="s">
        <v>1834</v>
      </c>
      <c r="B598" s="398" t="s">
        <v>1835</v>
      </c>
      <c r="C598" s="404">
        <v>90</v>
      </c>
    </row>
    <row r="599" spans="1:3" x14ac:dyDescent="0.25">
      <c r="A599" s="395" t="s">
        <v>1836</v>
      </c>
      <c r="B599" s="399" t="s">
        <v>7186</v>
      </c>
      <c r="C599" s="404">
        <v>90</v>
      </c>
    </row>
    <row r="600" spans="1:3" x14ac:dyDescent="0.25">
      <c r="A600" s="395" t="s">
        <v>1837</v>
      </c>
      <c r="B600" s="399" t="s">
        <v>1838</v>
      </c>
      <c r="C600" s="404">
        <v>90</v>
      </c>
    </row>
    <row r="601" spans="1:3" x14ac:dyDescent="0.25">
      <c r="A601" s="395" t="s">
        <v>1839</v>
      </c>
      <c r="B601" s="399" t="s">
        <v>1840</v>
      </c>
      <c r="C601" s="404">
        <v>45</v>
      </c>
    </row>
    <row r="602" spans="1:3" x14ac:dyDescent="0.25">
      <c r="A602" s="395" t="s">
        <v>1841</v>
      </c>
      <c r="B602" s="399" t="s">
        <v>7187</v>
      </c>
      <c r="C602" s="404">
        <v>45</v>
      </c>
    </row>
    <row r="603" spans="1:3" x14ac:dyDescent="0.25">
      <c r="A603" s="395" t="s">
        <v>1842</v>
      </c>
      <c r="B603" s="399" t="s">
        <v>1843</v>
      </c>
      <c r="C603" s="404">
        <v>150</v>
      </c>
    </row>
    <row r="604" spans="1:3" x14ac:dyDescent="0.25">
      <c r="A604" s="395" t="s">
        <v>1844</v>
      </c>
      <c r="B604" s="399" t="s">
        <v>1845</v>
      </c>
      <c r="C604" s="404">
        <v>30</v>
      </c>
    </row>
    <row r="605" spans="1:3" x14ac:dyDescent="0.25">
      <c r="A605" s="395" t="s">
        <v>1846</v>
      </c>
      <c r="B605" s="399" t="s">
        <v>1847</v>
      </c>
      <c r="C605" s="404">
        <v>150</v>
      </c>
    </row>
    <row r="606" spans="1:3" x14ac:dyDescent="0.25">
      <c r="A606" s="395" t="s">
        <v>1848</v>
      </c>
      <c r="B606" s="399" t="s">
        <v>1849</v>
      </c>
      <c r="C606" s="404">
        <v>210</v>
      </c>
    </row>
    <row r="607" spans="1:3" x14ac:dyDescent="0.25">
      <c r="A607" s="395" t="s">
        <v>1850</v>
      </c>
      <c r="B607" s="399" t="s">
        <v>1851</v>
      </c>
      <c r="C607" s="404">
        <v>45</v>
      </c>
    </row>
    <row r="608" spans="1:3" x14ac:dyDescent="0.25">
      <c r="A608" s="395" t="s">
        <v>1852</v>
      </c>
      <c r="B608" s="399" t="s">
        <v>1853</v>
      </c>
      <c r="C608" s="404">
        <v>90</v>
      </c>
    </row>
    <row r="609" spans="1:3" x14ac:dyDescent="0.25">
      <c r="A609" s="395" t="s">
        <v>1854</v>
      </c>
      <c r="B609" s="399" t="s">
        <v>1855</v>
      </c>
      <c r="C609" s="404">
        <v>75</v>
      </c>
    </row>
    <row r="610" spans="1:3" x14ac:dyDescent="0.25">
      <c r="A610" s="395" t="s">
        <v>1856</v>
      </c>
      <c r="B610" s="399" t="s">
        <v>1857</v>
      </c>
      <c r="C610" s="404">
        <v>60</v>
      </c>
    </row>
    <row r="611" spans="1:3" x14ac:dyDescent="0.25">
      <c r="A611" s="395" t="s">
        <v>1858</v>
      </c>
      <c r="B611" s="399" t="s">
        <v>1859</v>
      </c>
      <c r="C611" s="404">
        <v>120</v>
      </c>
    </row>
    <row r="612" spans="1:3" x14ac:dyDescent="0.25">
      <c r="A612" s="395" t="s">
        <v>1860</v>
      </c>
      <c r="B612" s="399" t="s">
        <v>1861</v>
      </c>
      <c r="C612" s="404">
        <v>60</v>
      </c>
    </row>
    <row r="613" spans="1:3" x14ac:dyDescent="0.25">
      <c r="A613" s="395" t="s">
        <v>1862</v>
      </c>
      <c r="B613" s="397" t="s">
        <v>1863</v>
      </c>
      <c r="C613" s="404">
        <v>180</v>
      </c>
    </row>
    <row r="614" spans="1:3" x14ac:dyDescent="0.25">
      <c r="A614" s="395" t="s">
        <v>1864</v>
      </c>
      <c r="B614" s="396" t="s">
        <v>909</v>
      </c>
      <c r="C614" s="404">
        <v>400</v>
      </c>
    </row>
    <row r="615" spans="1:3" x14ac:dyDescent="0.25">
      <c r="A615" s="395" t="s">
        <v>1865</v>
      </c>
      <c r="B615" s="396" t="s">
        <v>874</v>
      </c>
      <c r="C615" s="404">
        <v>90</v>
      </c>
    </row>
    <row r="616" spans="1:3" x14ac:dyDescent="0.25">
      <c r="A616" s="395" t="s">
        <v>1866</v>
      </c>
      <c r="B616" s="396" t="s">
        <v>876</v>
      </c>
      <c r="C616" s="404">
        <v>30</v>
      </c>
    </row>
    <row r="617" spans="1:3" x14ac:dyDescent="0.25">
      <c r="A617" s="395" t="s">
        <v>1867</v>
      </c>
      <c r="B617" s="399" t="s">
        <v>878</v>
      </c>
      <c r="C617" s="404">
        <v>60</v>
      </c>
    </row>
    <row r="618" spans="1:3" x14ac:dyDescent="0.25">
      <c r="A618" s="395" t="s">
        <v>1868</v>
      </c>
      <c r="B618" s="396" t="s">
        <v>7165</v>
      </c>
      <c r="C618" s="404">
        <v>75</v>
      </c>
    </row>
    <row r="619" spans="1:3" x14ac:dyDescent="0.25">
      <c r="A619" s="395" t="s">
        <v>1869</v>
      </c>
      <c r="B619" s="399" t="s">
        <v>881</v>
      </c>
      <c r="C619" s="404">
        <v>75</v>
      </c>
    </row>
    <row r="620" spans="1:3" x14ac:dyDescent="0.25">
      <c r="A620" s="395" t="s">
        <v>1870</v>
      </c>
      <c r="B620" s="396" t="s">
        <v>883</v>
      </c>
      <c r="C620" s="404">
        <v>120</v>
      </c>
    </row>
    <row r="621" spans="1:3" x14ac:dyDescent="0.25">
      <c r="A621" s="395" t="s">
        <v>1871</v>
      </c>
      <c r="B621" s="399" t="s">
        <v>917</v>
      </c>
      <c r="C621" s="404">
        <v>30</v>
      </c>
    </row>
    <row r="622" spans="1:3" x14ac:dyDescent="0.25">
      <c r="A622" s="395" t="s">
        <v>1872</v>
      </c>
      <c r="B622" s="399" t="s">
        <v>919</v>
      </c>
      <c r="C622" s="404">
        <v>30</v>
      </c>
    </row>
    <row r="623" spans="1:3" x14ac:dyDescent="0.25">
      <c r="A623" s="395" t="s">
        <v>10207</v>
      </c>
      <c r="B623" s="396" t="s">
        <v>920</v>
      </c>
      <c r="C623" s="404">
        <v>90</v>
      </c>
    </row>
    <row r="624" spans="1:3" x14ac:dyDescent="0.25">
      <c r="A624" s="395" t="s">
        <v>1873</v>
      </c>
      <c r="B624" s="396" t="s">
        <v>922</v>
      </c>
      <c r="C624" s="404">
        <v>30</v>
      </c>
    </row>
    <row r="625" spans="1:3" x14ac:dyDescent="0.25">
      <c r="A625" s="395" t="s">
        <v>1874</v>
      </c>
      <c r="B625" s="399" t="s">
        <v>924</v>
      </c>
      <c r="C625" s="404">
        <v>30</v>
      </c>
    </row>
    <row r="626" spans="1:3" x14ac:dyDescent="0.25">
      <c r="A626" s="395" t="s">
        <v>1875</v>
      </c>
      <c r="B626" s="399" t="s">
        <v>926</v>
      </c>
      <c r="C626" s="404">
        <v>30</v>
      </c>
    </row>
    <row r="627" spans="1:3" x14ac:dyDescent="0.25">
      <c r="A627" s="395" t="s">
        <v>1876</v>
      </c>
      <c r="B627" s="399" t="s">
        <v>1107</v>
      </c>
      <c r="C627" s="404">
        <v>60</v>
      </c>
    </row>
    <row r="628" spans="1:3" x14ac:dyDescent="0.25">
      <c r="A628" s="395" t="s">
        <v>1877</v>
      </c>
      <c r="B628" s="399" t="s">
        <v>930</v>
      </c>
      <c r="C628" s="404">
        <v>120</v>
      </c>
    </row>
    <row r="629" spans="1:3" x14ac:dyDescent="0.25">
      <c r="A629" s="395" t="s">
        <v>1878</v>
      </c>
      <c r="B629" s="399" t="s">
        <v>932</v>
      </c>
      <c r="C629" s="404">
        <v>90</v>
      </c>
    </row>
    <row r="630" spans="1:3" x14ac:dyDescent="0.25">
      <c r="A630" s="395" t="s">
        <v>1879</v>
      </c>
      <c r="B630" s="399" t="s">
        <v>1111</v>
      </c>
      <c r="C630" s="404">
        <v>180</v>
      </c>
    </row>
    <row r="631" spans="1:3" x14ac:dyDescent="0.25">
      <c r="A631" s="395" t="s">
        <v>1880</v>
      </c>
      <c r="B631" s="399" t="s">
        <v>1113</v>
      </c>
      <c r="C631" s="404">
        <v>90</v>
      </c>
    </row>
    <row r="632" spans="1:3" x14ac:dyDescent="0.25">
      <c r="A632" s="395" t="s">
        <v>1881</v>
      </c>
      <c r="B632" s="399" t="s">
        <v>5616</v>
      </c>
      <c r="C632" s="404">
        <v>90</v>
      </c>
    </row>
    <row r="633" spans="1:3" x14ac:dyDescent="0.25">
      <c r="A633" s="395" t="s">
        <v>1882</v>
      </c>
      <c r="B633" s="399" t="s">
        <v>1883</v>
      </c>
      <c r="C633" s="404">
        <v>60</v>
      </c>
    </row>
    <row r="634" spans="1:3" x14ac:dyDescent="0.25">
      <c r="A634" s="395" t="s">
        <v>1884</v>
      </c>
      <c r="B634" s="399" t="s">
        <v>1885</v>
      </c>
      <c r="C634" s="404">
        <v>60</v>
      </c>
    </row>
    <row r="635" spans="1:3" x14ac:dyDescent="0.25">
      <c r="A635" s="395" t="s">
        <v>1886</v>
      </c>
      <c r="B635" s="399" t="s">
        <v>1721</v>
      </c>
      <c r="C635" s="404">
        <v>90</v>
      </c>
    </row>
    <row r="636" spans="1:3" x14ac:dyDescent="0.25">
      <c r="A636" s="395" t="s">
        <v>1887</v>
      </c>
      <c r="B636" s="399" t="s">
        <v>1888</v>
      </c>
      <c r="C636" s="404">
        <v>90</v>
      </c>
    </row>
    <row r="637" spans="1:3" x14ac:dyDescent="0.25">
      <c r="A637" s="395" t="s">
        <v>1889</v>
      </c>
      <c r="B637" s="399" t="s">
        <v>1890</v>
      </c>
      <c r="C637" s="404">
        <v>180</v>
      </c>
    </row>
    <row r="638" spans="1:3" x14ac:dyDescent="0.25">
      <c r="A638" s="395" t="s">
        <v>1891</v>
      </c>
      <c r="B638" s="399" t="s">
        <v>1892</v>
      </c>
      <c r="C638" s="404">
        <v>60</v>
      </c>
    </row>
    <row r="639" spans="1:3" x14ac:dyDescent="0.25">
      <c r="A639" s="395" t="s">
        <v>1893</v>
      </c>
      <c r="B639" s="399" t="s">
        <v>1894</v>
      </c>
      <c r="C639" s="404">
        <v>120</v>
      </c>
    </row>
    <row r="640" spans="1:3" x14ac:dyDescent="0.25">
      <c r="A640" s="395" t="s">
        <v>1895</v>
      </c>
      <c r="B640" s="399" t="s">
        <v>1896</v>
      </c>
      <c r="C640" s="404">
        <v>180</v>
      </c>
    </row>
    <row r="641" spans="1:3" x14ac:dyDescent="0.25">
      <c r="A641" s="395" t="s">
        <v>1897</v>
      </c>
      <c r="B641" s="399" t="s">
        <v>1898</v>
      </c>
      <c r="C641" s="404">
        <v>90</v>
      </c>
    </row>
    <row r="642" spans="1:3" x14ac:dyDescent="0.25">
      <c r="A642" s="395" t="s">
        <v>1899</v>
      </c>
      <c r="B642" s="399" t="s">
        <v>1900</v>
      </c>
      <c r="C642" s="404">
        <v>150</v>
      </c>
    </row>
    <row r="643" spans="1:3" x14ac:dyDescent="0.25">
      <c r="A643" s="395" t="s">
        <v>1901</v>
      </c>
      <c r="B643" s="399" t="s">
        <v>1902</v>
      </c>
      <c r="C643" s="404">
        <v>120</v>
      </c>
    </row>
    <row r="644" spans="1:3" x14ac:dyDescent="0.25">
      <c r="A644" s="395" t="s">
        <v>1903</v>
      </c>
      <c r="B644" s="399" t="s">
        <v>1904</v>
      </c>
      <c r="C644" s="404">
        <v>120</v>
      </c>
    </row>
    <row r="645" spans="1:3" x14ac:dyDescent="0.25">
      <c r="A645" s="395" t="s">
        <v>1905</v>
      </c>
      <c r="B645" s="399" t="s">
        <v>1906</v>
      </c>
      <c r="C645" s="404">
        <v>60</v>
      </c>
    </row>
    <row r="646" spans="1:3" x14ac:dyDescent="0.25">
      <c r="A646" s="395" t="s">
        <v>1907</v>
      </c>
      <c r="B646" s="399" t="s">
        <v>1908</v>
      </c>
      <c r="C646" s="404">
        <v>120</v>
      </c>
    </row>
    <row r="647" spans="1:3" x14ac:dyDescent="0.25">
      <c r="A647" s="395" t="s">
        <v>1907</v>
      </c>
      <c r="B647" s="399" t="s">
        <v>1909</v>
      </c>
      <c r="C647" s="404">
        <v>120</v>
      </c>
    </row>
    <row r="648" spans="1:3" x14ac:dyDescent="0.25">
      <c r="A648" s="395" t="s">
        <v>1910</v>
      </c>
      <c r="B648" s="399" t="s">
        <v>1911</v>
      </c>
      <c r="C648" s="404">
        <v>30</v>
      </c>
    </row>
    <row r="649" spans="1:3" x14ac:dyDescent="0.25">
      <c r="A649" s="395" t="s">
        <v>1912</v>
      </c>
      <c r="B649" s="399" t="s">
        <v>7188</v>
      </c>
      <c r="C649" s="404">
        <v>280</v>
      </c>
    </row>
    <row r="650" spans="1:3" x14ac:dyDescent="0.25">
      <c r="A650" s="395" t="s">
        <v>1913</v>
      </c>
      <c r="B650" s="396" t="s">
        <v>909</v>
      </c>
      <c r="C650" s="404">
        <v>450</v>
      </c>
    </row>
    <row r="651" spans="1:3" x14ac:dyDescent="0.25">
      <c r="A651" s="395" t="s">
        <v>1914</v>
      </c>
      <c r="B651" s="396" t="s">
        <v>874</v>
      </c>
      <c r="C651" s="404">
        <v>90</v>
      </c>
    </row>
    <row r="652" spans="1:3" x14ac:dyDescent="0.25">
      <c r="A652" s="395" t="s">
        <v>1915</v>
      </c>
      <c r="B652" s="396" t="s">
        <v>876</v>
      </c>
      <c r="C652" s="404">
        <v>30</v>
      </c>
    </row>
    <row r="653" spans="1:3" x14ac:dyDescent="0.25">
      <c r="A653" s="395" t="s">
        <v>1916</v>
      </c>
      <c r="B653" s="399" t="s">
        <v>878</v>
      </c>
      <c r="C653" s="404">
        <v>60</v>
      </c>
    </row>
    <row r="654" spans="1:3" x14ac:dyDescent="0.25">
      <c r="A654" s="395" t="s">
        <v>1917</v>
      </c>
      <c r="B654" s="396" t="s">
        <v>7165</v>
      </c>
      <c r="C654" s="404">
        <v>75</v>
      </c>
    </row>
    <row r="655" spans="1:3" x14ac:dyDescent="0.25">
      <c r="A655" s="395" t="s">
        <v>1918</v>
      </c>
      <c r="B655" s="399" t="s">
        <v>881</v>
      </c>
      <c r="C655" s="404">
        <v>75</v>
      </c>
    </row>
    <row r="656" spans="1:3" x14ac:dyDescent="0.25">
      <c r="A656" s="395" t="s">
        <v>1919</v>
      </c>
      <c r="B656" s="396" t="s">
        <v>883</v>
      </c>
      <c r="C656" s="404">
        <v>120</v>
      </c>
    </row>
    <row r="657" spans="1:3" x14ac:dyDescent="0.25">
      <c r="A657" s="395" t="s">
        <v>1920</v>
      </c>
      <c r="B657" s="399" t="s">
        <v>1062</v>
      </c>
      <c r="C657" s="404">
        <v>60</v>
      </c>
    </row>
    <row r="658" spans="1:3" x14ac:dyDescent="0.25">
      <c r="A658" s="395" t="s">
        <v>1921</v>
      </c>
      <c r="B658" s="396" t="s">
        <v>1143</v>
      </c>
      <c r="C658" s="404">
        <v>45</v>
      </c>
    </row>
    <row r="659" spans="1:3" x14ac:dyDescent="0.25">
      <c r="A659" s="395" t="s">
        <v>10208</v>
      </c>
      <c r="B659" s="399" t="s">
        <v>1144</v>
      </c>
      <c r="C659" s="404">
        <v>75</v>
      </c>
    </row>
    <row r="660" spans="1:3" x14ac:dyDescent="0.25">
      <c r="A660" s="395" t="s">
        <v>1922</v>
      </c>
      <c r="B660" s="399" t="s">
        <v>1146</v>
      </c>
      <c r="C660" s="404">
        <v>45</v>
      </c>
    </row>
    <row r="661" spans="1:3" x14ac:dyDescent="0.25">
      <c r="A661" s="395" t="s">
        <v>1923</v>
      </c>
      <c r="B661" s="399" t="s">
        <v>1148</v>
      </c>
      <c r="C661" s="404">
        <v>60</v>
      </c>
    </row>
    <row r="662" spans="1:3" x14ac:dyDescent="0.25">
      <c r="A662" s="395" t="s">
        <v>1924</v>
      </c>
      <c r="B662" s="399" t="s">
        <v>1150</v>
      </c>
      <c r="C662" s="404">
        <v>45</v>
      </c>
    </row>
    <row r="663" spans="1:3" x14ac:dyDescent="0.25">
      <c r="A663" s="395" t="s">
        <v>1925</v>
      </c>
      <c r="B663" s="396" t="s">
        <v>1152</v>
      </c>
      <c r="C663" s="404">
        <v>30</v>
      </c>
    </row>
    <row r="664" spans="1:3" x14ac:dyDescent="0.25">
      <c r="A664" s="395" t="s">
        <v>1926</v>
      </c>
      <c r="B664" s="399" t="s">
        <v>1927</v>
      </c>
      <c r="C664" s="404">
        <v>30</v>
      </c>
    </row>
    <row r="665" spans="1:3" x14ac:dyDescent="0.25">
      <c r="A665" s="395" t="s">
        <v>1928</v>
      </c>
      <c r="B665" s="396" t="s">
        <v>7167</v>
      </c>
      <c r="C665" s="404">
        <v>30</v>
      </c>
    </row>
    <row r="666" spans="1:3" x14ac:dyDescent="0.25">
      <c r="A666" s="395" t="s">
        <v>1929</v>
      </c>
      <c r="B666" s="399" t="s">
        <v>1930</v>
      </c>
      <c r="C666" s="404">
        <v>90</v>
      </c>
    </row>
    <row r="667" spans="1:3" x14ac:dyDescent="0.25">
      <c r="A667" s="395" t="s">
        <v>1931</v>
      </c>
      <c r="B667" s="399" t="s">
        <v>1932</v>
      </c>
      <c r="C667" s="404">
        <v>45</v>
      </c>
    </row>
    <row r="668" spans="1:3" x14ac:dyDescent="0.25">
      <c r="A668" s="395" t="s">
        <v>1933</v>
      </c>
      <c r="B668" s="399" t="s">
        <v>1934</v>
      </c>
      <c r="C668" s="404">
        <v>60</v>
      </c>
    </row>
    <row r="669" spans="1:3" x14ac:dyDescent="0.25">
      <c r="A669" s="395" t="s">
        <v>1935</v>
      </c>
      <c r="B669" s="399" t="s">
        <v>1936</v>
      </c>
      <c r="C669" s="404">
        <v>45</v>
      </c>
    </row>
    <row r="670" spans="1:3" x14ac:dyDescent="0.25">
      <c r="A670" s="395" t="s">
        <v>1937</v>
      </c>
      <c r="B670" s="399" t="s">
        <v>1938</v>
      </c>
      <c r="C670" s="404">
        <v>75</v>
      </c>
    </row>
    <row r="671" spans="1:3" x14ac:dyDescent="0.25">
      <c r="A671" s="395" t="s">
        <v>1939</v>
      </c>
      <c r="B671" s="399" t="s">
        <v>1940</v>
      </c>
      <c r="C671" s="404">
        <v>120</v>
      </c>
    </row>
    <row r="672" spans="1:3" x14ac:dyDescent="0.25">
      <c r="A672" s="395" t="s">
        <v>1941</v>
      </c>
      <c r="B672" s="399" t="s">
        <v>1942</v>
      </c>
      <c r="C672" s="404">
        <v>90</v>
      </c>
    </row>
    <row r="673" spans="1:3" x14ac:dyDescent="0.25">
      <c r="A673" s="395" t="s">
        <v>1943</v>
      </c>
      <c r="B673" s="399" t="s">
        <v>1944</v>
      </c>
      <c r="C673" s="404">
        <v>150</v>
      </c>
    </row>
    <row r="674" spans="1:3" x14ac:dyDescent="0.25">
      <c r="A674" s="395" t="s">
        <v>1945</v>
      </c>
      <c r="B674" s="399" t="s">
        <v>1946</v>
      </c>
      <c r="C674" s="404">
        <v>60</v>
      </c>
    </row>
    <row r="675" spans="1:3" x14ac:dyDescent="0.25">
      <c r="A675" s="395" t="s">
        <v>1947</v>
      </c>
      <c r="B675" s="399" t="s">
        <v>1948</v>
      </c>
      <c r="C675" s="404">
        <v>60</v>
      </c>
    </row>
    <row r="676" spans="1:3" x14ac:dyDescent="0.25">
      <c r="A676" s="395" t="s">
        <v>1949</v>
      </c>
      <c r="B676" s="399" t="s">
        <v>1950</v>
      </c>
      <c r="C676" s="404">
        <v>60</v>
      </c>
    </row>
    <row r="677" spans="1:3" x14ac:dyDescent="0.25">
      <c r="A677" s="395" t="s">
        <v>1951</v>
      </c>
      <c r="B677" s="399" t="s">
        <v>1952</v>
      </c>
      <c r="C677" s="404">
        <v>90</v>
      </c>
    </row>
    <row r="678" spans="1:3" x14ac:dyDescent="0.25">
      <c r="A678" s="395" t="s">
        <v>1953</v>
      </c>
      <c r="B678" s="399" t="s">
        <v>1954</v>
      </c>
      <c r="C678" s="404">
        <v>120</v>
      </c>
    </row>
    <row r="679" spans="1:3" x14ac:dyDescent="0.25">
      <c r="A679" s="395" t="s">
        <v>1955</v>
      </c>
      <c r="B679" s="399" t="s">
        <v>1956</v>
      </c>
      <c r="C679" s="404">
        <v>150</v>
      </c>
    </row>
    <row r="680" spans="1:3" x14ac:dyDescent="0.25">
      <c r="A680" s="395" t="s">
        <v>1957</v>
      </c>
      <c r="B680" s="399" t="s">
        <v>1958</v>
      </c>
      <c r="C680" s="404">
        <v>180</v>
      </c>
    </row>
    <row r="681" spans="1:3" x14ac:dyDescent="0.25">
      <c r="A681" s="395" t="s">
        <v>1959</v>
      </c>
      <c r="B681" s="399" t="s">
        <v>1960</v>
      </c>
      <c r="C681" s="404">
        <v>90</v>
      </c>
    </row>
    <row r="682" spans="1:3" x14ac:dyDescent="0.25">
      <c r="A682" s="395" t="s">
        <v>1961</v>
      </c>
      <c r="B682" s="399" t="s">
        <v>1962</v>
      </c>
      <c r="C682" s="404">
        <v>90</v>
      </c>
    </row>
    <row r="683" spans="1:3" x14ac:dyDescent="0.25">
      <c r="A683" s="395" t="s">
        <v>1963</v>
      </c>
      <c r="B683" s="399" t="s">
        <v>1964</v>
      </c>
      <c r="C683" s="404">
        <v>60</v>
      </c>
    </row>
    <row r="684" spans="1:3" x14ac:dyDescent="0.25">
      <c r="A684" s="395" t="s">
        <v>1965</v>
      </c>
      <c r="B684" s="399" t="s">
        <v>1966</v>
      </c>
      <c r="C684" s="404">
        <v>120</v>
      </c>
    </row>
    <row r="685" spans="1:3" x14ac:dyDescent="0.25">
      <c r="A685" s="395" t="s">
        <v>1967</v>
      </c>
      <c r="B685" s="399" t="s">
        <v>1968</v>
      </c>
      <c r="C685" s="404">
        <v>60</v>
      </c>
    </row>
    <row r="686" spans="1:3" x14ac:dyDescent="0.25">
      <c r="A686" s="395" t="s">
        <v>1969</v>
      </c>
      <c r="B686" s="399" t="s">
        <v>1970</v>
      </c>
      <c r="C686" s="404">
        <v>90</v>
      </c>
    </row>
    <row r="687" spans="1:3" x14ac:dyDescent="0.25">
      <c r="A687" s="395" t="s">
        <v>1971</v>
      </c>
      <c r="B687" s="399" t="s">
        <v>5617</v>
      </c>
      <c r="C687" s="404">
        <v>150</v>
      </c>
    </row>
    <row r="688" spans="1:3" x14ac:dyDescent="0.25">
      <c r="A688" s="395" t="s">
        <v>1972</v>
      </c>
      <c r="B688" s="396" t="s">
        <v>909</v>
      </c>
      <c r="C688" s="404">
        <v>540</v>
      </c>
    </row>
    <row r="689" spans="1:3" x14ac:dyDescent="0.25">
      <c r="A689" s="395" t="s">
        <v>1973</v>
      </c>
      <c r="B689" s="396" t="s">
        <v>874</v>
      </c>
      <c r="C689" s="404">
        <v>90</v>
      </c>
    </row>
    <row r="690" spans="1:3" x14ac:dyDescent="0.25">
      <c r="A690" s="395" t="s">
        <v>1974</v>
      </c>
      <c r="B690" s="396" t="s">
        <v>876</v>
      </c>
      <c r="C690" s="404">
        <v>30</v>
      </c>
    </row>
    <row r="691" spans="1:3" x14ac:dyDescent="0.25">
      <c r="A691" s="395" t="s">
        <v>1975</v>
      </c>
      <c r="B691" s="399" t="s">
        <v>878</v>
      </c>
      <c r="C691" s="404">
        <v>60</v>
      </c>
    </row>
    <row r="692" spans="1:3" x14ac:dyDescent="0.25">
      <c r="A692" s="395" t="s">
        <v>1976</v>
      </c>
      <c r="B692" s="396" t="s">
        <v>7165</v>
      </c>
      <c r="C692" s="404">
        <v>75</v>
      </c>
    </row>
    <row r="693" spans="1:3" x14ac:dyDescent="0.25">
      <c r="A693" s="395" t="s">
        <v>1977</v>
      </c>
      <c r="B693" s="399" t="s">
        <v>881</v>
      </c>
      <c r="C693" s="404">
        <v>75</v>
      </c>
    </row>
    <row r="694" spans="1:3" x14ac:dyDescent="0.25">
      <c r="A694" s="395" t="s">
        <v>1978</v>
      </c>
      <c r="B694" s="396" t="s">
        <v>883</v>
      </c>
      <c r="C694" s="404">
        <v>120</v>
      </c>
    </row>
    <row r="695" spans="1:3" x14ac:dyDescent="0.25">
      <c r="A695" s="395" t="s">
        <v>1979</v>
      </c>
      <c r="B695" s="399" t="s">
        <v>917</v>
      </c>
      <c r="C695" s="404">
        <v>30</v>
      </c>
    </row>
    <row r="696" spans="1:3" x14ac:dyDescent="0.25">
      <c r="A696" s="395" t="s">
        <v>1980</v>
      </c>
      <c r="B696" s="399" t="s">
        <v>1189</v>
      </c>
      <c r="C696" s="404">
        <v>75</v>
      </c>
    </row>
    <row r="697" spans="1:3" x14ac:dyDescent="0.25">
      <c r="A697" s="395" t="s">
        <v>10209</v>
      </c>
      <c r="B697" s="399" t="s">
        <v>1190</v>
      </c>
      <c r="C697" s="404">
        <v>45</v>
      </c>
    </row>
    <row r="698" spans="1:3" x14ac:dyDescent="0.25">
      <c r="A698" s="395" t="s">
        <v>1981</v>
      </c>
      <c r="B698" s="399" t="s">
        <v>1191</v>
      </c>
      <c r="C698" s="404">
        <v>45</v>
      </c>
    </row>
    <row r="699" spans="1:3" x14ac:dyDescent="0.25">
      <c r="A699" s="395" t="s">
        <v>1982</v>
      </c>
      <c r="B699" s="399" t="s">
        <v>1192</v>
      </c>
      <c r="C699" s="404">
        <v>60</v>
      </c>
    </row>
    <row r="700" spans="1:3" x14ac:dyDescent="0.25">
      <c r="A700" s="395" t="s">
        <v>1983</v>
      </c>
      <c r="B700" s="399" t="s">
        <v>1150</v>
      </c>
      <c r="C700" s="404">
        <v>45</v>
      </c>
    </row>
    <row r="701" spans="1:3" x14ac:dyDescent="0.25">
      <c r="A701" s="395" t="s">
        <v>1984</v>
      </c>
      <c r="B701" s="396" t="s">
        <v>1152</v>
      </c>
      <c r="C701" s="404">
        <v>30</v>
      </c>
    </row>
    <row r="702" spans="1:3" x14ac:dyDescent="0.25">
      <c r="A702" s="395" t="s">
        <v>1985</v>
      </c>
      <c r="B702" s="399" t="s">
        <v>1194</v>
      </c>
      <c r="C702" s="404">
        <v>150</v>
      </c>
    </row>
    <row r="703" spans="1:3" x14ac:dyDescent="0.25">
      <c r="A703" s="395" t="s">
        <v>1986</v>
      </c>
      <c r="B703" s="399" t="s">
        <v>1195</v>
      </c>
      <c r="C703" s="404">
        <v>180</v>
      </c>
    </row>
    <row r="704" spans="1:3" x14ac:dyDescent="0.25">
      <c r="A704" s="395" t="s">
        <v>1987</v>
      </c>
      <c r="B704" s="399" t="s">
        <v>1196</v>
      </c>
      <c r="C704" s="404">
        <v>240</v>
      </c>
    </row>
    <row r="705" spans="1:3" x14ac:dyDescent="0.25">
      <c r="A705" s="395" t="s">
        <v>1988</v>
      </c>
      <c r="B705" s="396" t="s">
        <v>1197</v>
      </c>
      <c r="C705" s="404">
        <v>120</v>
      </c>
    </row>
    <row r="706" spans="1:3" x14ac:dyDescent="0.25">
      <c r="A706" s="395" t="s">
        <v>1989</v>
      </c>
      <c r="B706" s="399" t="s">
        <v>1990</v>
      </c>
      <c r="C706" s="404">
        <v>90</v>
      </c>
    </row>
    <row r="707" spans="1:3" x14ac:dyDescent="0.25">
      <c r="A707" s="395" t="s">
        <v>1991</v>
      </c>
      <c r="B707" s="399" t="s">
        <v>1198</v>
      </c>
      <c r="C707" s="404">
        <v>120</v>
      </c>
    </row>
    <row r="708" spans="1:3" x14ac:dyDescent="0.25">
      <c r="A708" s="395" t="s">
        <v>1992</v>
      </c>
      <c r="B708" s="399" t="s">
        <v>1993</v>
      </c>
      <c r="C708" s="404">
        <v>90</v>
      </c>
    </row>
    <row r="709" spans="1:3" x14ac:dyDescent="0.25">
      <c r="A709" s="395" t="s">
        <v>1994</v>
      </c>
      <c r="B709" s="399" t="s">
        <v>1199</v>
      </c>
      <c r="C709" s="404">
        <v>60</v>
      </c>
    </row>
    <row r="710" spans="1:3" x14ac:dyDescent="0.25">
      <c r="A710" s="395" t="s">
        <v>1995</v>
      </c>
      <c r="B710" s="399" t="s">
        <v>7189</v>
      </c>
      <c r="C710" s="404">
        <v>45</v>
      </c>
    </row>
    <row r="711" spans="1:3" x14ac:dyDescent="0.25">
      <c r="A711" s="395" t="s">
        <v>1996</v>
      </c>
      <c r="B711" s="399" t="s">
        <v>1200</v>
      </c>
      <c r="C711" s="404">
        <v>60</v>
      </c>
    </row>
    <row r="712" spans="1:3" x14ac:dyDescent="0.25">
      <c r="A712" s="395" t="s">
        <v>1997</v>
      </c>
      <c r="B712" s="396" t="s">
        <v>1202</v>
      </c>
      <c r="C712" s="404">
        <v>45</v>
      </c>
    </row>
    <row r="713" spans="1:3" x14ac:dyDescent="0.25">
      <c r="A713" s="395" t="s">
        <v>1998</v>
      </c>
      <c r="B713" s="399" t="s">
        <v>1999</v>
      </c>
      <c r="C713" s="404">
        <v>120</v>
      </c>
    </row>
    <row r="714" spans="1:3" x14ac:dyDescent="0.25">
      <c r="A714" s="395" t="s">
        <v>2000</v>
      </c>
      <c r="B714" s="399" t="s">
        <v>2001</v>
      </c>
      <c r="C714" s="404">
        <v>60</v>
      </c>
    </row>
    <row r="715" spans="1:3" x14ac:dyDescent="0.25">
      <c r="A715" s="395" t="s">
        <v>2002</v>
      </c>
      <c r="B715" s="399" t="s">
        <v>1927</v>
      </c>
      <c r="C715" s="404">
        <v>30</v>
      </c>
    </row>
    <row r="716" spans="1:3" x14ac:dyDescent="0.25">
      <c r="A716" s="395" t="s">
        <v>2003</v>
      </c>
      <c r="B716" s="397" t="s">
        <v>2004</v>
      </c>
      <c r="C716" s="404">
        <v>270</v>
      </c>
    </row>
    <row r="717" spans="1:3" x14ac:dyDescent="0.25">
      <c r="A717" s="395" t="s">
        <v>2005</v>
      </c>
      <c r="B717" s="399" t="s">
        <v>2006</v>
      </c>
      <c r="C717" s="404">
        <v>30</v>
      </c>
    </row>
    <row r="718" spans="1:3" x14ac:dyDescent="0.25">
      <c r="A718" s="395" t="s">
        <v>2007</v>
      </c>
      <c r="B718" s="396" t="s">
        <v>1203</v>
      </c>
      <c r="C718" s="404">
        <v>120</v>
      </c>
    </row>
    <row r="719" spans="1:3" x14ac:dyDescent="0.25">
      <c r="A719" s="395" t="s">
        <v>2008</v>
      </c>
      <c r="B719" s="399" t="s">
        <v>2009</v>
      </c>
      <c r="C719" s="404">
        <v>60</v>
      </c>
    </row>
    <row r="720" spans="1:3" x14ac:dyDescent="0.25">
      <c r="A720" s="395" t="s">
        <v>2010</v>
      </c>
      <c r="B720" s="396" t="s">
        <v>1205</v>
      </c>
      <c r="C720" s="404">
        <v>60</v>
      </c>
    </row>
    <row r="721" spans="1:3" x14ac:dyDescent="0.25">
      <c r="A721" s="395" t="s">
        <v>2011</v>
      </c>
      <c r="B721" s="396" t="s">
        <v>1207</v>
      </c>
      <c r="C721" s="404">
        <v>60</v>
      </c>
    </row>
    <row r="722" spans="1:3" x14ac:dyDescent="0.25">
      <c r="A722" s="395" t="s">
        <v>2012</v>
      </c>
      <c r="B722" s="396" t="s">
        <v>909</v>
      </c>
      <c r="C722" s="404">
        <v>270</v>
      </c>
    </row>
    <row r="723" spans="1:3" x14ac:dyDescent="0.25">
      <c r="A723" s="395" t="s">
        <v>2013</v>
      </c>
      <c r="B723" s="396" t="s">
        <v>874</v>
      </c>
      <c r="C723" s="404">
        <v>90</v>
      </c>
    </row>
    <row r="724" spans="1:3" x14ac:dyDescent="0.25">
      <c r="A724" s="395" t="s">
        <v>2014</v>
      </c>
      <c r="B724" s="396" t="s">
        <v>876</v>
      </c>
      <c r="C724" s="404">
        <v>30</v>
      </c>
    </row>
    <row r="725" spans="1:3" x14ac:dyDescent="0.25">
      <c r="A725" s="395" t="s">
        <v>2015</v>
      </c>
      <c r="B725" s="399" t="s">
        <v>878</v>
      </c>
      <c r="C725" s="404">
        <v>60</v>
      </c>
    </row>
    <row r="726" spans="1:3" x14ac:dyDescent="0.25">
      <c r="A726" s="395" t="s">
        <v>2016</v>
      </c>
      <c r="B726" s="396" t="s">
        <v>7165</v>
      </c>
      <c r="C726" s="404">
        <v>75</v>
      </c>
    </row>
    <row r="727" spans="1:3" x14ac:dyDescent="0.25">
      <c r="A727" s="395" t="s">
        <v>2017</v>
      </c>
      <c r="B727" s="399" t="s">
        <v>881</v>
      </c>
      <c r="C727" s="404">
        <v>75</v>
      </c>
    </row>
    <row r="728" spans="1:3" x14ac:dyDescent="0.25">
      <c r="A728" s="395" t="s">
        <v>2018</v>
      </c>
      <c r="B728" s="396" t="s">
        <v>883</v>
      </c>
      <c r="C728" s="404">
        <v>120</v>
      </c>
    </row>
    <row r="729" spans="1:3" x14ac:dyDescent="0.25">
      <c r="A729" s="395" t="s">
        <v>2019</v>
      </c>
      <c r="B729" s="399" t="s">
        <v>1062</v>
      </c>
      <c r="C729" s="404">
        <v>90</v>
      </c>
    </row>
    <row r="730" spans="1:3" x14ac:dyDescent="0.25">
      <c r="A730" s="395" t="s">
        <v>2020</v>
      </c>
      <c r="B730" s="399" t="s">
        <v>1216</v>
      </c>
      <c r="C730" s="404">
        <v>30</v>
      </c>
    </row>
    <row r="731" spans="1:3" x14ac:dyDescent="0.25">
      <c r="A731" s="395" t="s">
        <v>10210</v>
      </c>
      <c r="B731" s="396" t="s">
        <v>1217</v>
      </c>
      <c r="C731" s="404">
        <v>30</v>
      </c>
    </row>
    <row r="732" spans="1:3" x14ac:dyDescent="0.25">
      <c r="A732" s="395" t="s">
        <v>2021</v>
      </c>
      <c r="B732" s="399" t="s">
        <v>1219</v>
      </c>
      <c r="C732" s="404">
        <v>30</v>
      </c>
    </row>
    <row r="733" spans="1:3" x14ac:dyDescent="0.25">
      <c r="A733" s="395" t="s">
        <v>2022</v>
      </c>
      <c r="B733" s="399" t="s">
        <v>1221</v>
      </c>
      <c r="C733" s="404">
        <v>30</v>
      </c>
    </row>
    <row r="734" spans="1:3" x14ac:dyDescent="0.25">
      <c r="A734" s="395" t="s">
        <v>2023</v>
      </c>
      <c r="B734" s="399" t="s">
        <v>2024</v>
      </c>
      <c r="C734" s="404">
        <v>45</v>
      </c>
    </row>
    <row r="735" spans="1:3" x14ac:dyDescent="0.25">
      <c r="A735" s="395" t="s">
        <v>2025</v>
      </c>
      <c r="B735" s="399" t="s">
        <v>2026</v>
      </c>
      <c r="C735" s="404">
        <v>60</v>
      </c>
    </row>
    <row r="736" spans="1:3" x14ac:dyDescent="0.25">
      <c r="A736" s="395" t="s">
        <v>2027</v>
      </c>
      <c r="B736" s="399" t="s">
        <v>2028</v>
      </c>
      <c r="C736" s="404">
        <v>75</v>
      </c>
    </row>
    <row r="737" spans="1:3" x14ac:dyDescent="0.25">
      <c r="A737" s="395" t="s">
        <v>2029</v>
      </c>
      <c r="B737" s="399" t="s">
        <v>2030</v>
      </c>
      <c r="C737" s="404">
        <v>75</v>
      </c>
    </row>
    <row r="738" spans="1:3" x14ac:dyDescent="0.25">
      <c r="A738" s="395" t="s">
        <v>2031</v>
      </c>
      <c r="B738" s="399" t="s">
        <v>7190</v>
      </c>
      <c r="C738" s="404">
        <v>30</v>
      </c>
    </row>
    <row r="739" spans="1:3" x14ac:dyDescent="0.25">
      <c r="A739" s="395" t="s">
        <v>2032</v>
      </c>
      <c r="B739" s="399" t="s">
        <v>2033</v>
      </c>
      <c r="C739" s="404">
        <v>120</v>
      </c>
    </row>
    <row r="740" spans="1:3" x14ac:dyDescent="0.25">
      <c r="A740" s="395" t="s">
        <v>2034</v>
      </c>
      <c r="B740" s="399" t="s">
        <v>2035</v>
      </c>
      <c r="C740" s="404">
        <v>150</v>
      </c>
    </row>
    <row r="741" spans="1:3" x14ac:dyDescent="0.25">
      <c r="A741" s="395" t="s">
        <v>2036</v>
      </c>
      <c r="B741" s="399" t="s">
        <v>2037</v>
      </c>
      <c r="C741" s="404">
        <v>120</v>
      </c>
    </row>
    <row r="742" spans="1:3" x14ac:dyDescent="0.25">
      <c r="A742" s="395" t="s">
        <v>2038</v>
      </c>
      <c r="B742" s="399" t="s">
        <v>2039</v>
      </c>
      <c r="C742" s="404">
        <v>60</v>
      </c>
    </row>
    <row r="743" spans="1:3" x14ac:dyDescent="0.25">
      <c r="A743" s="395" t="s">
        <v>2040</v>
      </c>
      <c r="B743" s="399" t="s">
        <v>2041</v>
      </c>
      <c r="C743" s="404">
        <v>60</v>
      </c>
    </row>
    <row r="744" spans="1:3" x14ac:dyDescent="0.25">
      <c r="A744" s="395" t="s">
        <v>2042</v>
      </c>
      <c r="B744" s="399" t="s">
        <v>2043</v>
      </c>
      <c r="C744" s="404">
        <v>180</v>
      </c>
    </row>
    <row r="745" spans="1:3" x14ac:dyDescent="0.25">
      <c r="A745" s="395" t="s">
        <v>2044</v>
      </c>
      <c r="B745" s="399" t="s">
        <v>2045</v>
      </c>
      <c r="C745" s="404">
        <v>150</v>
      </c>
    </row>
    <row r="746" spans="1:3" x14ac:dyDescent="0.25">
      <c r="A746" s="395" t="s">
        <v>2046</v>
      </c>
      <c r="B746" s="399" t="s">
        <v>2047</v>
      </c>
      <c r="C746" s="404">
        <v>60</v>
      </c>
    </row>
    <row r="747" spans="1:3" x14ac:dyDescent="0.25">
      <c r="A747" s="395" t="s">
        <v>2048</v>
      </c>
      <c r="B747" s="399" t="s">
        <v>2049</v>
      </c>
      <c r="C747" s="404">
        <v>120</v>
      </c>
    </row>
    <row r="748" spans="1:3" x14ac:dyDescent="0.25">
      <c r="A748" s="395" t="s">
        <v>2050</v>
      </c>
      <c r="B748" s="399" t="s">
        <v>2051</v>
      </c>
      <c r="C748" s="404">
        <v>60</v>
      </c>
    </row>
    <row r="749" spans="1:3" x14ac:dyDescent="0.25">
      <c r="A749" s="395" t="s">
        <v>2052</v>
      </c>
      <c r="B749" s="399" t="s">
        <v>2053</v>
      </c>
      <c r="C749" s="404">
        <v>60</v>
      </c>
    </row>
    <row r="750" spans="1:3" x14ac:dyDescent="0.25">
      <c r="A750" s="395" t="s">
        <v>2054</v>
      </c>
      <c r="B750" s="399" t="s">
        <v>2055</v>
      </c>
      <c r="C750" s="404">
        <v>120</v>
      </c>
    </row>
    <row r="751" spans="1:3" x14ac:dyDescent="0.25">
      <c r="A751" s="395" t="s">
        <v>2056</v>
      </c>
      <c r="B751" s="399" t="s">
        <v>2057</v>
      </c>
      <c r="C751" s="404">
        <v>90</v>
      </c>
    </row>
    <row r="752" spans="1:3" x14ac:dyDescent="0.25">
      <c r="A752" s="395" t="s">
        <v>2058</v>
      </c>
      <c r="B752" s="399" t="s">
        <v>2059</v>
      </c>
      <c r="C752" s="404">
        <v>60</v>
      </c>
    </row>
    <row r="753" spans="1:3" x14ac:dyDescent="0.25">
      <c r="A753" s="395" t="s">
        <v>2060</v>
      </c>
      <c r="B753" s="399" t="s">
        <v>2061</v>
      </c>
      <c r="C753" s="404">
        <v>60</v>
      </c>
    </row>
    <row r="754" spans="1:3" x14ac:dyDescent="0.25">
      <c r="A754" s="395" t="s">
        <v>2062</v>
      </c>
      <c r="B754" s="396" t="s">
        <v>2063</v>
      </c>
      <c r="C754" s="404">
        <v>90</v>
      </c>
    </row>
    <row r="755" spans="1:3" x14ac:dyDescent="0.25">
      <c r="A755" s="395" t="s">
        <v>2064</v>
      </c>
      <c r="B755" s="399" t="s">
        <v>2065</v>
      </c>
      <c r="C755" s="404">
        <v>90</v>
      </c>
    </row>
    <row r="756" spans="1:3" x14ac:dyDescent="0.25">
      <c r="A756" s="395" t="s">
        <v>2066</v>
      </c>
      <c r="B756" s="399" t="s">
        <v>2067</v>
      </c>
      <c r="C756" s="404">
        <v>90</v>
      </c>
    </row>
    <row r="757" spans="1:3" x14ac:dyDescent="0.25">
      <c r="A757" s="395" t="s">
        <v>2068</v>
      </c>
      <c r="B757" s="399" t="s">
        <v>2069</v>
      </c>
      <c r="C757" s="404">
        <v>60</v>
      </c>
    </row>
    <row r="758" spans="1:3" x14ac:dyDescent="0.25">
      <c r="A758" s="395" t="s">
        <v>2070</v>
      </c>
      <c r="B758" s="399" t="s">
        <v>2071</v>
      </c>
      <c r="C758" s="404">
        <v>60</v>
      </c>
    </row>
    <row r="759" spans="1:3" x14ac:dyDescent="0.25">
      <c r="A759" s="395" t="s">
        <v>2072</v>
      </c>
      <c r="B759" s="399" t="s">
        <v>2073</v>
      </c>
      <c r="C759" s="404">
        <v>60</v>
      </c>
    </row>
    <row r="760" spans="1:3" x14ac:dyDescent="0.25">
      <c r="A760" s="395" t="s">
        <v>2074</v>
      </c>
      <c r="B760" s="399" t="s">
        <v>2075</v>
      </c>
      <c r="C760" s="404">
        <v>60</v>
      </c>
    </row>
    <row r="761" spans="1:3" x14ac:dyDescent="0.25">
      <c r="A761" s="395" t="s">
        <v>2076</v>
      </c>
      <c r="B761" s="399" t="s">
        <v>2077</v>
      </c>
      <c r="C761" s="404">
        <v>195</v>
      </c>
    </row>
    <row r="762" spans="1:3" x14ac:dyDescent="0.25">
      <c r="A762" s="395" t="s">
        <v>2078</v>
      </c>
      <c r="B762" s="396" t="s">
        <v>874</v>
      </c>
      <c r="C762" s="404">
        <v>90</v>
      </c>
    </row>
    <row r="763" spans="1:3" x14ac:dyDescent="0.25">
      <c r="A763" s="395" t="s">
        <v>2079</v>
      </c>
      <c r="B763" s="396" t="s">
        <v>876</v>
      </c>
      <c r="C763" s="404">
        <v>30</v>
      </c>
    </row>
    <row r="764" spans="1:3" x14ac:dyDescent="0.25">
      <c r="A764" s="395" t="s">
        <v>2080</v>
      </c>
      <c r="B764" s="399" t="s">
        <v>878</v>
      </c>
      <c r="C764" s="404">
        <v>60</v>
      </c>
    </row>
    <row r="765" spans="1:3" x14ac:dyDescent="0.25">
      <c r="A765" s="395" t="s">
        <v>2081</v>
      </c>
      <c r="B765" s="396" t="s">
        <v>7165</v>
      </c>
      <c r="C765" s="404">
        <v>75</v>
      </c>
    </row>
    <row r="766" spans="1:3" x14ac:dyDescent="0.25">
      <c r="A766" s="395" t="s">
        <v>2082</v>
      </c>
      <c r="B766" s="399" t="s">
        <v>881</v>
      </c>
      <c r="C766" s="404">
        <v>75</v>
      </c>
    </row>
    <row r="767" spans="1:3" x14ac:dyDescent="0.25">
      <c r="A767" s="395" t="s">
        <v>2083</v>
      </c>
      <c r="B767" s="396" t="s">
        <v>883</v>
      </c>
      <c r="C767" s="404">
        <v>120</v>
      </c>
    </row>
    <row r="768" spans="1:3" x14ac:dyDescent="0.25">
      <c r="A768" s="395" t="s">
        <v>2084</v>
      </c>
      <c r="B768" s="399" t="s">
        <v>2085</v>
      </c>
      <c r="C768" s="404">
        <v>60</v>
      </c>
    </row>
    <row r="769" spans="1:3" x14ac:dyDescent="0.25">
      <c r="A769" s="395" t="s">
        <v>2086</v>
      </c>
      <c r="B769" s="399" t="s">
        <v>2087</v>
      </c>
      <c r="C769" s="404">
        <v>30</v>
      </c>
    </row>
    <row r="770" spans="1:3" x14ac:dyDescent="0.25">
      <c r="A770" s="395" t="s">
        <v>10211</v>
      </c>
      <c r="B770" s="399" t="s">
        <v>2088</v>
      </c>
      <c r="C770" s="404">
        <v>30</v>
      </c>
    </row>
    <row r="771" spans="1:3" x14ac:dyDescent="0.25">
      <c r="A771" s="395" t="s">
        <v>2089</v>
      </c>
      <c r="B771" s="399" t="s">
        <v>2090</v>
      </c>
      <c r="C771" s="404">
        <v>60</v>
      </c>
    </row>
    <row r="772" spans="1:3" x14ac:dyDescent="0.25">
      <c r="A772" s="395" t="s">
        <v>2091</v>
      </c>
      <c r="B772" s="399" t="s">
        <v>2092</v>
      </c>
      <c r="C772" s="404">
        <v>45</v>
      </c>
    </row>
    <row r="773" spans="1:3" x14ac:dyDescent="0.25">
      <c r="A773" s="395" t="s">
        <v>2093</v>
      </c>
      <c r="B773" s="399" t="s">
        <v>2094</v>
      </c>
      <c r="C773" s="404">
        <v>45</v>
      </c>
    </row>
    <row r="774" spans="1:3" x14ac:dyDescent="0.25">
      <c r="A774" s="395" t="s">
        <v>2095</v>
      </c>
      <c r="B774" s="399" t="s">
        <v>2096</v>
      </c>
      <c r="C774" s="404">
        <v>60</v>
      </c>
    </row>
    <row r="775" spans="1:3" x14ac:dyDescent="0.25">
      <c r="A775" s="395" t="s">
        <v>2097</v>
      </c>
      <c r="B775" s="399" t="s">
        <v>2098</v>
      </c>
      <c r="C775" s="404">
        <v>75</v>
      </c>
    </row>
    <row r="776" spans="1:3" x14ac:dyDescent="0.25">
      <c r="A776" s="395" t="s">
        <v>2099</v>
      </c>
      <c r="B776" s="399" t="s">
        <v>2100</v>
      </c>
      <c r="C776" s="404">
        <v>60</v>
      </c>
    </row>
    <row r="777" spans="1:3" x14ac:dyDescent="0.25">
      <c r="A777" s="395" t="s">
        <v>2101</v>
      </c>
      <c r="B777" s="399" t="s">
        <v>2102</v>
      </c>
      <c r="C777" s="404">
        <v>60</v>
      </c>
    </row>
    <row r="778" spans="1:3" x14ac:dyDescent="0.25">
      <c r="A778" s="395" t="s">
        <v>2103</v>
      </c>
      <c r="B778" s="399" t="s">
        <v>2104</v>
      </c>
      <c r="C778" s="404">
        <v>45</v>
      </c>
    </row>
    <row r="779" spans="1:3" x14ac:dyDescent="0.25">
      <c r="A779" s="395" t="s">
        <v>2105</v>
      </c>
      <c r="B779" s="399" t="s">
        <v>2106</v>
      </c>
      <c r="C779" s="404">
        <v>45</v>
      </c>
    </row>
    <row r="780" spans="1:3" x14ac:dyDescent="0.25">
      <c r="A780" s="395" t="s">
        <v>2107</v>
      </c>
      <c r="B780" s="399" t="s">
        <v>2108</v>
      </c>
      <c r="C780" s="404">
        <v>45</v>
      </c>
    </row>
    <row r="781" spans="1:3" x14ac:dyDescent="0.25">
      <c r="A781" s="395" t="s">
        <v>2109</v>
      </c>
      <c r="B781" s="399" t="s">
        <v>2110</v>
      </c>
      <c r="C781" s="404">
        <v>45</v>
      </c>
    </row>
    <row r="782" spans="1:3" x14ac:dyDescent="0.25">
      <c r="A782" s="395" t="s">
        <v>2111</v>
      </c>
      <c r="B782" s="399" t="s">
        <v>7181</v>
      </c>
      <c r="C782" s="404">
        <v>30</v>
      </c>
    </row>
    <row r="783" spans="1:3" x14ac:dyDescent="0.25">
      <c r="A783" s="395" t="s">
        <v>2112</v>
      </c>
      <c r="B783" s="399" t="s">
        <v>2113</v>
      </c>
      <c r="C783" s="404">
        <v>45</v>
      </c>
    </row>
    <row r="784" spans="1:3" x14ac:dyDescent="0.25">
      <c r="A784" s="395" t="s">
        <v>2114</v>
      </c>
      <c r="B784" s="399" t="s">
        <v>2115</v>
      </c>
      <c r="C784" s="404">
        <v>60</v>
      </c>
    </row>
    <row r="785" spans="1:3" x14ac:dyDescent="0.25">
      <c r="A785" s="395" t="s">
        <v>2116</v>
      </c>
      <c r="B785" s="399" t="s">
        <v>2117</v>
      </c>
      <c r="C785" s="404">
        <v>60</v>
      </c>
    </row>
    <row r="786" spans="1:3" x14ac:dyDescent="0.25">
      <c r="A786" s="395" t="s">
        <v>2118</v>
      </c>
      <c r="B786" s="399" t="s">
        <v>2119</v>
      </c>
      <c r="C786" s="404">
        <v>60</v>
      </c>
    </row>
    <row r="787" spans="1:3" x14ac:dyDescent="0.25">
      <c r="A787" s="395" t="s">
        <v>2120</v>
      </c>
      <c r="B787" s="399" t="s">
        <v>2121</v>
      </c>
      <c r="C787" s="404">
        <v>60</v>
      </c>
    </row>
    <row r="788" spans="1:3" x14ac:dyDescent="0.25">
      <c r="A788" s="395" t="s">
        <v>2122</v>
      </c>
      <c r="B788" s="399" t="s">
        <v>2123</v>
      </c>
      <c r="C788" s="404">
        <v>60</v>
      </c>
    </row>
    <row r="789" spans="1:3" x14ac:dyDescent="0.25">
      <c r="A789" s="395" t="s">
        <v>2124</v>
      </c>
      <c r="B789" s="399" t="s">
        <v>2125</v>
      </c>
      <c r="C789" s="404">
        <v>120</v>
      </c>
    </row>
    <row r="790" spans="1:3" x14ac:dyDescent="0.25">
      <c r="A790" s="395" t="s">
        <v>2126</v>
      </c>
      <c r="B790" s="399" t="s">
        <v>2127</v>
      </c>
      <c r="C790" s="404">
        <v>120</v>
      </c>
    </row>
    <row r="791" spans="1:3" x14ac:dyDescent="0.25">
      <c r="A791" s="395" t="s">
        <v>2128</v>
      </c>
      <c r="B791" s="399" t="s">
        <v>2129</v>
      </c>
      <c r="C791" s="404">
        <v>120</v>
      </c>
    </row>
    <row r="792" spans="1:3" x14ac:dyDescent="0.25">
      <c r="A792" s="395" t="s">
        <v>2130</v>
      </c>
      <c r="B792" s="399" t="s">
        <v>2131</v>
      </c>
      <c r="C792" s="404">
        <v>120</v>
      </c>
    </row>
    <row r="793" spans="1:3" x14ac:dyDescent="0.25">
      <c r="A793" s="395" t="s">
        <v>2132</v>
      </c>
      <c r="B793" s="399" t="s">
        <v>2133</v>
      </c>
      <c r="C793" s="404">
        <v>75</v>
      </c>
    </row>
    <row r="794" spans="1:3" x14ac:dyDescent="0.25">
      <c r="A794" s="395" t="s">
        <v>2134</v>
      </c>
      <c r="B794" s="399" t="s">
        <v>2135</v>
      </c>
      <c r="C794" s="404">
        <v>45</v>
      </c>
    </row>
    <row r="795" spans="1:3" x14ac:dyDescent="0.25">
      <c r="A795" s="395" t="s">
        <v>2136</v>
      </c>
      <c r="B795" s="399" t="s">
        <v>2137</v>
      </c>
      <c r="C795" s="404">
        <v>60</v>
      </c>
    </row>
    <row r="796" spans="1:3" x14ac:dyDescent="0.25">
      <c r="A796" s="395" t="s">
        <v>2138</v>
      </c>
      <c r="B796" s="399" t="s">
        <v>2139</v>
      </c>
      <c r="C796" s="404">
        <v>60</v>
      </c>
    </row>
    <row r="797" spans="1:3" x14ac:dyDescent="0.25">
      <c r="A797" s="395" t="s">
        <v>2140</v>
      </c>
      <c r="B797" s="399" t="s">
        <v>2141</v>
      </c>
      <c r="C797" s="404">
        <v>90</v>
      </c>
    </row>
    <row r="798" spans="1:3" x14ac:dyDescent="0.25">
      <c r="A798" s="395" t="s">
        <v>2142</v>
      </c>
      <c r="B798" s="399" t="s">
        <v>2143</v>
      </c>
      <c r="C798" s="404">
        <v>60</v>
      </c>
    </row>
    <row r="799" spans="1:3" x14ac:dyDescent="0.25">
      <c r="A799" s="395" t="s">
        <v>2144</v>
      </c>
      <c r="B799" s="399" t="s">
        <v>2145</v>
      </c>
      <c r="C799" s="404">
        <v>60</v>
      </c>
    </row>
    <row r="800" spans="1:3" x14ac:dyDescent="0.25">
      <c r="A800" s="395" t="s">
        <v>2146</v>
      </c>
      <c r="B800" s="399" t="s">
        <v>2147</v>
      </c>
      <c r="C800" s="404">
        <v>60</v>
      </c>
    </row>
    <row r="801" spans="1:3" x14ac:dyDescent="0.25">
      <c r="A801" s="395" t="s">
        <v>2148</v>
      </c>
      <c r="B801" s="399" t="s">
        <v>2149</v>
      </c>
      <c r="C801" s="404">
        <v>60</v>
      </c>
    </row>
    <row r="802" spans="1:3" x14ac:dyDescent="0.25">
      <c r="A802" s="395" t="s">
        <v>2150</v>
      </c>
      <c r="B802" s="399" t="s">
        <v>2151</v>
      </c>
      <c r="C802" s="404">
        <v>60</v>
      </c>
    </row>
    <row r="803" spans="1:3" x14ac:dyDescent="0.25">
      <c r="A803" s="395" t="s">
        <v>2152</v>
      </c>
      <c r="B803" s="399" t="s">
        <v>2153</v>
      </c>
      <c r="C803" s="404">
        <v>60</v>
      </c>
    </row>
    <row r="804" spans="1:3" x14ac:dyDescent="0.25">
      <c r="A804" s="395" t="s">
        <v>2154</v>
      </c>
      <c r="B804" s="399" t="s">
        <v>2155</v>
      </c>
      <c r="C804" s="404">
        <v>180</v>
      </c>
    </row>
    <row r="805" spans="1:3" x14ac:dyDescent="0.25">
      <c r="A805" s="395" t="s">
        <v>2156</v>
      </c>
      <c r="B805" s="396" t="s">
        <v>909</v>
      </c>
      <c r="C805" s="404">
        <v>270</v>
      </c>
    </row>
    <row r="806" spans="1:3" x14ac:dyDescent="0.25">
      <c r="A806" s="395" t="s">
        <v>2157</v>
      </c>
      <c r="B806" s="396" t="s">
        <v>874</v>
      </c>
      <c r="C806" s="404">
        <v>90</v>
      </c>
    </row>
    <row r="807" spans="1:3" x14ac:dyDescent="0.25">
      <c r="A807" s="395" t="s">
        <v>2158</v>
      </c>
      <c r="B807" s="396" t="s">
        <v>876</v>
      </c>
      <c r="C807" s="404">
        <v>30</v>
      </c>
    </row>
    <row r="808" spans="1:3" x14ac:dyDescent="0.25">
      <c r="A808" s="395" t="s">
        <v>2159</v>
      </c>
      <c r="B808" s="399" t="s">
        <v>878</v>
      </c>
      <c r="C808" s="404">
        <v>60</v>
      </c>
    </row>
    <row r="809" spans="1:3" x14ac:dyDescent="0.25">
      <c r="A809" s="395" t="s">
        <v>2160</v>
      </c>
      <c r="B809" s="396" t="s">
        <v>7165</v>
      </c>
      <c r="C809" s="404">
        <v>75</v>
      </c>
    </row>
    <row r="810" spans="1:3" x14ac:dyDescent="0.25">
      <c r="A810" s="395" t="s">
        <v>2161</v>
      </c>
      <c r="B810" s="399" t="s">
        <v>881</v>
      </c>
      <c r="C810" s="404">
        <v>75</v>
      </c>
    </row>
    <row r="811" spans="1:3" x14ac:dyDescent="0.25">
      <c r="A811" s="395" t="s">
        <v>2162</v>
      </c>
      <c r="B811" s="396" t="s">
        <v>883</v>
      </c>
      <c r="C811" s="404">
        <v>120</v>
      </c>
    </row>
    <row r="812" spans="1:3" x14ac:dyDescent="0.25">
      <c r="A812" s="395" t="s">
        <v>2163</v>
      </c>
      <c r="B812" s="399" t="s">
        <v>1461</v>
      </c>
      <c r="C812" s="404">
        <v>30</v>
      </c>
    </row>
    <row r="813" spans="1:3" x14ac:dyDescent="0.25">
      <c r="A813" s="395" t="s">
        <v>2164</v>
      </c>
      <c r="B813" s="399" t="s">
        <v>1463</v>
      </c>
      <c r="C813" s="404">
        <v>30</v>
      </c>
    </row>
    <row r="814" spans="1:3" x14ac:dyDescent="0.25">
      <c r="A814" s="395" t="s">
        <v>10212</v>
      </c>
      <c r="B814" s="399" t="s">
        <v>1464</v>
      </c>
      <c r="C814" s="404">
        <v>45</v>
      </c>
    </row>
    <row r="815" spans="1:3" x14ac:dyDescent="0.25">
      <c r="A815" s="395" t="s">
        <v>2165</v>
      </c>
      <c r="B815" s="399" t="s">
        <v>1466</v>
      </c>
      <c r="C815" s="404">
        <v>45</v>
      </c>
    </row>
    <row r="816" spans="1:3" x14ac:dyDescent="0.25">
      <c r="A816" s="395" t="s">
        <v>2166</v>
      </c>
      <c r="B816" s="399" t="s">
        <v>2167</v>
      </c>
      <c r="C816" s="404">
        <v>45</v>
      </c>
    </row>
    <row r="817" spans="1:3" x14ac:dyDescent="0.25">
      <c r="A817" s="395" t="s">
        <v>2168</v>
      </c>
      <c r="B817" s="396" t="s">
        <v>1223</v>
      </c>
      <c r="C817" s="404">
        <v>30</v>
      </c>
    </row>
    <row r="818" spans="1:3" x14ac:dyDescent="0.25">
      <c r="A818" s="395" t="s">
        <v>2169</v>
      </c>
      <c r="B818" s="399" t="s">
        <v>2170</v>
      </c>
      <c r="C818" s="404">
        <v>150</v>
      </c>
    </row>
    <row r="819" spans="1:3" x14ac:dyDescent="0.25">
      <c r="A819" s="395" t="s">
        <v>2171</v>
      </c>
      <c r="B819" s="399" t="s">
        <v>2172</v>
      </c>
      <c r="C819" s="404">
        <v>120</v>
      </c>
    </row>
    <row r="820" spans="1:3" x14ac:dyDescent="0.25">
      <c r="A820" s="395" t="s">
        <v>2173</v>
      </c>
      <c r="B820" s="399" t="s">
        <v>2174</v>
      </c>
      <c r="C820" s="404">
        <v>90</v>
      </c>
    </row>
    <row r="821" spans="1:3" x14ac:dyDescent="0.25">
      <c r="A821" s="395" t="s">
        <v>2175</v>
      </c>
      <c r="B821" s="399" t="s">
        <v>2176</v>
      </c>
      <c r="C821" s="404">
        <v>120</v>
      </c>
    </row>
    <row r="822" spans="1:3" x14ac:dyDescent="0.25">
      <c r="A822" s="395" t="s">
        <v>2177</v>
      </c>
      <c r="B822" s="399" t="s">
        <v>2178</v>
      </c>
      <c r="C822" s="404">
        <v>120</v>
      </c>
    </row>
    <row r="823" spans="1:3" x14ac:dyDescent="0.25">
      <c r="A823" s="395" t="s">
        <v>2179</v>
      </c>
      <c r="B823" s="399" t="s">
        <v>2180</v>
      </c>
      <c r="C823" s="404">
        <v>45</v>
      </c>
    </row>
    <row r="824" spans="1:3" x14ac:dyDescent="0.25">
      <c r="A824" s="395" t="s">
        <v>2181</v>
      </c>
      <c r="B824" s="399" t="s">
        <v>7191</v>
      </c>
      <c r="C824" s="404">
        <v>150</v>
      </c>
    </row>
    <row r="825" spans="1:3" x14ac:dyDescent="0.25">
      <c r="A825" s="395" t="s">
        <v>2182</v>
      </c>
      <c r="B825" s="399" t="s">
        <v>7192</v>
      </c>
      <c r="C825" s="404">
        <v>120</v>
      </c>
    </row>
    <row r="826" spans="1:3" x14ac:dyDescent="0.25">
      <c r="A826" s="395" t="s">
        <v>2183</v>
      </c>
      <c r="B826" s="399" t="s">
        <v>2184</v>
      </c>
      <c r="C826" s="404">
        <v>30</v>
      </c>
    </row>
    <row r="827" spans="1:3" x14ac:dyDescent="0.25">
      <c r="A827" s="395" t="s">
        <v>2185</v>
      </c>
      <c r="B827" s="396" t="s">
        <v>2186</v>
      </c>
      <c r="C827" s="404">
        <v>180</v>
      </c>
    </row>
    <row r="828" spans="1:3" x14ac:dyDescent="0.25">
      <c r="A828" s="395" t="s">
        <v>2187</v>
      </c>
      <c r="B828" s="399" t="s">
        <v>2188</v>
      </c>
      <c r="C828" s="404">
        <v>30</v>
      </c>
    </row>
    <row r="829" spans="1:3" x14ac:dyDescent="0.25">
      <c r="A829" s="395" t="s">
        <v>2189</v>
      </c>
      <c r="B829" s="399" t="s">
        <v>2190</v>
      </c>
      <c r="C829" s="404">
        <v>30</v>
      </c>
    </row>
    <row r="830" spans="1:3" x14ac:dyDescent="0.25">
      <c r="A830" s="395" t="s">
        <v>2191</v>
      </c>
      <c r="B830" s="399" t="s">
        <v>2192</v>
      </c>
      <c r="C830" s="404">
        <v>120</v>
      </c>
    </row>
    <row r="831" spans="1:3" x14ac:dyDescent="0.25">
      <c r="A831" s="395" t="s">
        <v>2193</v>
      </c>
      <c r="B831" s="399" t="s">
        <v>2194</v>
      </c>
      <c r="C831" s="404">
        <v>60</v>
      </c>
    </row>
    <row r="832" spans="1:3" x14ac:dyDescent="0.25">
      <c r="A832" s="395" t="s">
        <v>2195</v>
      </c>
      <c r="B832" s="399" t="s">
        <v>2196</v>
      </c>
      <c r="C832" s="404">
        <v>180</v>
      </c>
    </row>
    <row r="833" spans="1:3" x14ac:dyDescent="0.25">
      <c r="A833" s="395" t="s">
        <v>2197</v>
      </c>
      <c r="B833" s="399" t="s">
        <v>2198</v>
      </c>
      <c r="C833" s="404">
        <v>60</v>
      </c>
    </row>
    <row r="834" spans="1:3" x14ac:dyDescent="0.25">
      <c r="A834" s="395" t="s">
        <v>2199</v>
      </c>
      <c r="B834" s="399" t="s">
        <v>2200</v>
      </c>
      <c r="C834" s="404">
        <v>45</v>
      </c>
    </row>
    <row r="835" spans="1:3" x14ac:dyDescent="0.25">
      <c r="A835" s="395" t="s">
        <v>2201</v>
      </c>
      <c r="B835" s="399" t="s">
        <v>2202</v>
      </c>
      <c r="C835" s="404">
        <v>45</v>
      </c>
    </row>
    <row r="836" spans="1:3" x14ac:dyDescent="0.25">
      <c r="A836" s="395" t="s">
        <v>2203</v>
      </c>
      <c r="B836" s="399" t="s">
        <v>2204</v>
      </c>
      <c r="C836" s="404">
        <v>60</v>
      </c>
    </row>
    <row r="837" spans="1:3" x14ac:dyDescent="0.25">
      <c r="A837" s="395" t="s">
        <v>2205</v>
      </c>
      <c r="B837" s="399" t="s">
        <v>7193</v>
      </c>
      <c r="C837" s="404">
        <v>45</v>
      </c>
    </row>
    <row r="838" spans="1:3" x14ac:dyDescent="0.25">
      <c r="A838" s="395" t="s">
        <v>2206</v>
      </c>
      <c r="B838" s="399" t="s">
        <v>2207</v>
      </c>
      <c r="C838" s="404">
        <v>90</v>
      </c>
    </row>
    <row r="839" spans="1:3" x14ac:dyDescent="0.25">
      <c r="A839" s="395" t="s">
        <v>2208</v>
      </c>
      <c r="B839" s="399" t="s">
        <v>2209</v>
      </c>
      <c r="C839" s="404">
        <v>225</v>
      </c>
    </row>
    <row r="840" spans="1:3" x14ac:dyDescent="0.25">
      <c r="A840" s="395" t="s">
        <v>2210</v>
      </c>
      <c r="B840" s="396" t="s">
        <v>909</v>
      </c>
      <c r="C840" s="404">
        <v>270</v>
      </c>
    </row>
    <row r="841" spans="1:3" x14ac:dyDescent="0.25">
      <c r="A841" s="395" t="s">
        <v>2211</v>
      </c>
      <c r="B841" s="396" t="s">
        <v>874</v>
      </c>
      <c r="C841" s="404">
        <v>90</v>
      </c>
    </row>
    <row r="842" spans="1:3" x14ac:dyDescent="0.25">
      <c r="A842" s="395" t="s">
        <v>2212</v>
      </c>
      <c r="B842" s="396" t="s">
        <v>876</v>
      </c>
      <c r="C842" s="404">
        <v>30</v>
      </c>
    </row>
    <row r="843" spans="1:3" x14ac:dyDescent="0.25">
      <c r="A843" s="395" t="s">
        <v>2213</v>
      </c>
      <c r="B843" s="399" t="s">
        <v>878</v>
      </c>
      <c r="C843" s="404">
        <v>60</v>
      </c>
    </row>
    <row r="844" spans="1:3" x14ac:dyDescent="0.25">
      <c r="A844" s="395" t="s">
        <v>2214</v>
      </c>
      <c r="B844" s="396" t="s">
        <v>7165</v>
      </c>
      <c r="C844" s="404">
        <v>75</v>
      </c>
    </row>
    <row r="845" spans="1:3" x14ac:dyDescent="0.25">
      <c r="A845" s="395" t="s">
        <v>2215</v>
      </c>
      <c r="B845" s="399" t="s">
        <v>1349</v>
      </c>
      <c r="C845" s="404">
        <v>120</v>
      </c>
    </row>
    <row r="846" spans="1:3" x14ac:dyDescent="0.25">
      <c r="A846" s="395" t="s">
        <v>2216</v>
      </c>
      <c r="B846" s="399" t="s">
        <v>2217</v>
      </c>
      <c r="C846" s="404">
        <v>75</v>
      </c>
    </row>
    <row r="847" spans="1:3" x14ac:dyDescent="0.25">
      <c r="A847" s="395" t="s">
        <v>2218</v>
      </c>
      <c r="B847" s="399" t="s">
        <v>917</v>
      </c>
      <c r="C847" s="404">
        <v>30</v>
      </c>
    </row>
    <row r="848" spans="1:3" x14ac:dyDescent="0.25">
      <c r="A848" s="395" t="s">
        <v>2219</v>
      </c>
      <c r="B848" s="397" t="s">
        <v>1558</v>
      </c>
      <c r="C848" s="404">
        <v>90</v>
      </c>
    </row>
    <row r="849" spans="1:3" x14ac:dyDescent="0.25">
      <c r="A849" s="395" t="s">
        <v>10213</v>
      </c>
      <c r="B849" s="399" t="s">
        <v>2220</v>
      </c>
      <c r="C849" s="404">
        <v>60</v>
      </c>
    </row>
    <row r="850" spans="1:3" x14ac:dyDescent="0.25">
      <c r="A850" s="395" t="s">
        <v>2221</v>
      </c>
      <c r="B850" s="399" t="s">
        <v>2222</v>
      </c>
      <c r="C850" s="404">
        <v>60</v>
      </c>
    </row>
    <row r="851" spans="1:3" x14ac:dyDescent="0.25">
      <c r="A851" s="395" t="s">
        <v>2223</v>
      </c>
      <c r="B851" s="399" t="s">
        <v>2224</v>
      </c>
      <c r="C851" s="404">
        <v>60</v>
      </c>
    </row>
    <row r="852" spans="1:3" x14ac:dyDescent="0.25">
      <c r="A852" s="395" t="s">
        <v>2225</v>
      </c>
      <c r="B852" s="399" t="s">
        <v>2226</v>
      </c>
      <c r="C852" s="404">
        <v>60</v>
      </c>
    </row>
    <row r="853" spans="1:3" x14ac:dyDescent="0.25">
      <c r="A853" s="395" t="s">
        <v>2227</v>
      </c>
      <c r="B853" s="399" t="s">
        <v>2228</v>
      </c>
      <c r="C853" s="404">
        <v>30</v>
      </c>
    </row>
    <row r="854" spans="1:3" x14ac:dyDescent="0.25">
      <c r="A854" s="395" t="s">
        <v>2229</v>
      </c>
      <c r="B854" s="399" t="s">
        <v>2230</v>
      </c>
      <c r="C854" s="404">
        <v>90</v>
      </c>
    </row>
    <row r="855" spans="1:3" x14ac:dyDescent="0.25">
      <c r="A855" s="395" t="s">
        <v>2231</v>
      </c>
      <c r="B855" s="399" t="s">
        <v>2232</v>
      </c>
      <c r="C855" s="404">
        <v>60</v>
      </c>
    </row>
    <row r="856" spans="1:3" x14ac:dyDescent="0.25">
      <c r="A856" s="395" t="s">
        <v>2233</v>
      </c>
      <c r="B856" s="399" t="s">
        <v>2234</v>
      </c>
      <c r="C856" s="404">
        <v>90</v>
      </c>
    </row>
    <row r="857" spans="1:3" x14ac:dyDescent="0.25">
      <c r="A857" s="395" t="s">
        <v>2235</v>
      </c>
      <c r="B857" s="399" t="s">
        <v>2236</v>
      </c>
      <c r="C857" s="404">
        <v>90</v>
      </c>
    </row>
    <row r="858" spans="1:3" x14ac:dyDescent="0.25">
      <c r="A858" s="395" t="s">
        <v>2237</v>
      </c>
      <c r="B858" s="399" t="s">
        <v>2238</v>
      </c>
      <c r="C858" s="404">
        <v>60</v>
      </c>
    </row>
    <row r="859" spans="1:3" x14ac:dyDescent="0.25">
      <c r="A859" s="395" t="s">
        <v>2239</v>
      </c>
      <c r="B859" s="399" t="s">
        <v>2240</v>
      </c>
      <c r="C859" s="404">
        <v>90</v>
      </c>
    </row>
    <row r="860" spans="1:3" x14ac:dyDescent="0.25">
      <c r="A860" s="395" t="s">
        <v>2241</v>
      </c>
      <c r="B860" s="399" t="s">
        <v>2242</v>
      </c>
      <c r="C860" s="404">
        <v>90</v>
      </c>
    </row>
    <row r="861" spans="1:3" x14ac:dyDescent="0.25">
      <c r="A861" s="395" t="s">
        <v>2243</v>
      </c>
      <c r="B861" s="399" t="s">
        <v>2244</v>
      </c>
      <c r="C861" s="404">
        <v>90</v>
      </c>
    </row>
    <row r="862" spans="1:3" x14ac:dyDescent="0.25">
      <c r="A862" s="395" t="s">
        <v>2245</v>
      </c>
      <c r="B862" s="399" t="s">
        <v>2246</v>
      </c>
      <c r="C862" s="404">
        <v>90</v>
      </c>
    </row>
    <row r="863" spans="1:3" x14ac:dyDescent="0.25">
      <c r="A863" s="395" t="s">
        <v>2247</v>
      </c>
      <c r="B863" s="399" t="s">
        <v>2248</v>
      </c>
      <c r="C863" s="404">
        <v>90</v>
      </c>
    </row>
    <row r="864" spans="1:3" x14ac:dyDescent="0.25">
      <c r="A864" s="395" t="s">
        <v>2249</v>
      </c>
      <c r="B864" s="399" t="s">
        <v>2250</v>
      </c>
      <c r="C864" s="404">
        <v>120</v>
      </c>
    </row>
    <row r="865" spans="1:3" x14ac:dyDescent="0.25">
      <c r="A865" s="395" t="s">
        <v>2251</v>
      </c>
      <c r="B865" s="399" t="s">
        <v>2252</v>
      </c>
      <c r="C865" s="404">
        <v>180</v>
      </c>
    </row>
    <row r="866" spans="1:3" x14ac:dyDescent="0.25">
      <c r="A866" s="395" t="s">
        <v>2253</v>
      </c>
      <c r="B866" s="399" t="s">
        <v>2254</v>
      </c>
      <c r="C866" s="404">
        <v>90</v>
      </c>
    </row>
    <row r="867" spans="1:3" x14ac:dyDescent="0.25">
      <c r="A867" s="395" t="s">
        <v>2255</v>
      </c>
      <c r="B867" s="399" t="s">
        <v>2256</v>
      </c>
      <c r="C867" s="404">
        <v>90</v>
      </c>
    </row>
    <row r="868" spans="1:3" x14ac:dyDescent="0.25">
      <c r="A868" s="395" t="s">
        <v>2257</v>
      </c>
      <c r="B868" s="399" t="s">
        <v>2258</v>
      </c>
      <c r="C868" s="404">
        <v>60</v>
      </c>
    </row>
    <row r="869" spans="1:3" x14ac:dyDescent="0.25">
      <c r="A869" s="395" t="s">
        <v>2259</v>
      </c>
      <c r="B869" s="399" t="s">
        <v>2260</v>
      </c>
      <c r="C869" s="404">
        <v>60</v>
      </c>
    </row>
    <row r="870" spans="1:3" x14ac:dyDescent="0.25">
      <c r="A870" s="395" t="s">
        <v>2261</v>
      </c>
      <c r="B870" s="399" t="s">
        <v>2262</v>
      </c>
      <c r="C870" s="404">
        <v>90</v>
      </c>
    </row>
    <row r="871" spans="1:3" x14ac:dyDescent="0.25">
      <c r="A871" s="395" t="s">
        <v>2263</v>
      </c>
      <c r="B871" s="399" t="s">
        <v>2264</v>
      </c>
      <c r="C871" s="404">
        <v>90</v>
      </c>
    </row>
    <row r="872" spans="1:3" x14ac:dyDescent="0.25">
      <c r="A872" s="395" t="s">
        <v>2265</v>
      </c>
      <c r="B872" s="399" t="s">
        <v>2266</v>
      </c>
      <c r="C872" s="404">
        <v>90</v>
      </c>
    </row>
    <row r="873" spans="1:3" x14ac:dyDescent="0.25">
      <c r="A873" s="395" t="s">
        <v>2267</v>
      </c>
      <c r="B873" s="399" t="s">
        <v>2268</v>
      </c>
      <c r="C873" s="404">
        <v>90</v>
      </c>
    </row>
    <row r="874" spans="1:3" x14ac:dyDescent="0.25">
      <c r="A874" s="395" t="s">
        <v>2269</v>
      </c>
      <c r="B874" s="396" t="s">
        <v>909</v>
      </c>
      <c r="C874" s="404">
        <v>270</v>
      </c>
    </row>
    <row r="875" spans="1:3" x14ac:dyDescent="0.25">
      <c r="A875" s="395" t="s">
        <v>2270</v>
      </c>
      <c r="B875" s="396" t="s">
        <v>874</v>
      </c>
      <c r="C875" s="404">
        <v>90</v>
      </c>
    </row>
    <row r="876" spans="1:3" x14ac:dyDescent="0.25">
      <c r="A876" s="395" t="s">
        <v>2271</v>
      </c>
      <c r="B876" s="396" t="s">
        <v>876</v>
      </c>
      <c r="C876" s="404">
        <v>30</v>
      </c>
    </row>
    <row r="877" spans="1:3" x14ac:dyDescent="0.25">
      <c r="A877" s="395" t="s">
        <v>2272</v>
      </c>
      <c r="B877" s="399" t="s">
        <v>878</v>
      </c>
      <c r="C877" s="404">
        <v>60</v>
      </c>
    </row>
    <row r="878" spans="1:3" x14ac:dyDescent="0.25">
      <c r="A878" s="395" t="s">
        <v>2273</v>
      </c>
      <c r="B878" s="396" t="s">
        <v>7165</v>
      </c>
      <c r="C878" s="404">
        <v>75</v>
      </c>
    </row>
    <row r="879" spans="1:3" x14ac:dyDescent="0.25">
      <c r="A879" s="395" t="s">
        <v>2274</v>
      </c>
      <c r="B879" s="399" t="s">
        <v>881</v>
      </c>
      <c r="C879" s="404">
        <v>75</v>
      </c>
    </row>
    <row r="880" spans="1:3" x14ac:dyDescent="0.25">
      <c r="A880" s="395" t="s">
        <v>2275</v>
      </c>
      <c r="B880" s="396" t="s">
        <v>883</v>
      </c>
      <c r="C880" s="404">
        <v>120</v>
      </c>
    </row>
    <row r="881" spans="1:3" x14ac:dyDescent="0.25">
      <c r="A881" s="395" t="s">
        <v>2276</v>
      </c>
      <c r="B881" s="399" t="s">
        <v>917</v>
      </c>
      <c r="C881" s="404">
        <v>30</v>
      </c>
    </row>
    <row r="882" spans="1:3" x14ac:dyDescent="0.25">
      <c r="A882" s="395" t="s">
        <v>2277</v>
      </c>
      <c r="B882" s="397" t="s">
        <v>1558</v>
      </c>
      <c r="C882" s="404">
        <v>60</v>
      </c>
    </row>
    <row r="883" spans="1:3" x14ac:dyDescent="0.25">
      <c r="A883" s="395" t="s">
        <v>10214</v>
      </c>
      <c r="B883" s="399" t="s">
        <v>1559</v>
      </c>
      <c r="C883" s="404">
        <v>30</v>
      </c>
    </row>
    <row r="884" spans="1:3" x14ac:dyDescent="0.25">
      <c r="A884" s="395" t="s">
        <v>2278</v>
      </c>
      <c r="B884" s="397" t="s">
        <v>1561</v>
      </c>
      <c r="C884" s="404">
        <v>90</v>
      </c>
    </row>
    <row r="885" spans="1:3" x14ac:dyDescent="0.25">
      <c r="A885" s="395" t="s">
        <v>2279</v>
      </c>
      <c r="B885" s="399" t="s">
        <v>1563</v>
      </c>
      <c r="C885" s="404">
        <v>30</v>
      </c>
    </row>
    <row r="886" spans="1:3" x14ac:dyDescent="0.25">
      <c r="A886" s="395" t="s">
        <v>2280</v>
      </c>
      <c r="B886" s="399" t="s">
        <v>1565</v>
      </c>
      <c r="C886" s="404">
        <v>60</v>
      </c>
    </row>
    <row r="887" spans="1:3" x14ac:dyDescent="0.25">
      <c r="A887" s="395" t="s">
        <v>2281</v>
      </c>
      <c r="B887" s="399" t="s">
        <v>1567</v>
      </c>
      <c r="C887" s="404">
        <v>60</v>
      </c>
    </row>
    <row r="888" spans="1:3" x14ac:dyDescent="0.25">
      <c r="A888" s="395" t="s">
        <v>2282</v>
      </c>
      <c r="B888" s="399" t="s">
        <v>1569</v>
      </c>
      <c r="C888" s="404">
        <v>30</v>
      </c>
    </row>
    <row r="889" spans="1:3" x14ac:dyDescent="0.25">
      <c r="A889" s="395" t="s">
        <v>2283</v>
      </c>
      <c r="B889" s="397" t="s">
        <v>1571</v>
      </c>
      <c r="C889" s="404">
        <v>90</v>
      </c>
    </row>
    <row r="890" spans="1:3" x14ac:dyDescent="0.25">
      <c r="A890" s="395" t="s">
        <v>2284</v>
      </c>
      <c r="B890" s="399" t="s">
        <v>1573</v>
      </c>
      <c r="C890" s="404">
        <v>60</v>
      </c>
    </row>
    <row r="891" spans="1:3" x14ac:dyDescent="0.25">
      <c r="A891" s="395" t="s">
        <v>2285</v>
      </c>
      <c r="B891" s="397" t="s">
        <v>1575</v>
      </c>
      <c r="C891" s="404">
        <v>30</v>
      </c>
    </row>
    <row r="892" spans="1:3" x14ac:dyDescent="0.25">
      <c r="A892" s="395" t="s">
        <v>2286</v>
      </c>
      <c r="B892" s="397" t="s">
        <v>1577</v>
      </c>
      <c r="C892" s="404">
        <v>60</v>
      </c>
    </row>
    <row r="893" spans="1:3" x14ac:dyDescent="0.25">
      <c r="A893" s="395" t="s">
        <v>2287</v>
      </c>
      <c r="B893" s="399" t="s">
        <v>1579</v>
      </c>
      <c r="C893" s="404">
        <v>60</v>
      </c>
    </row>
    <row r="894" spans="1:3" x14ac:dyDescent="0.25">
      <c r="A894" s="395" t="s">
        <v>2288</v>
      </c>
      <c r="B894" s="399" t="s">
        <v>1581</v>
      </c>
      <c r="C894" s="404">
        <v>150</v>
      </c>
    </row>
    <row r="895" spans="1:3" x14ac:dyDescent="0.25">
      <c r="A895" s="395" t="s">
        <v>2289</v>
      </c>
      <c r="B895" s="399" t="s">
        <v>1583</v>
      </c>
      <c r="C895" s="404">
        <v>120</v>
      </c>
    </row>
    <row r="896" spans="1:3" x14ac:dyDescent="0.25">
      <c r="A896" s="395" t="s">
        <v>2290</v>
      </c>
      <c r="B896" s="399" t="s">
        <v>2291</v>
      </c>
      <c r="C896" s="404">
        <v>60</v>
      </c>
    </row>
    <row r="897" spans="1:3" x14ac:dyDescent="0.25">
      <c r="A897" s="395" t="s">
        <v>2292</v>
      </c>
      <c r="B897" s="399" t="s">
        <v>2293</v>
      </c>
      <c r="C897" s="404">
        <v>150</v>
      </c>
    </row>
    <row r="898" spans="1:3" x14ac:dyDescent="0.25">
      <c r="A898" s="395" t="s">
        <v>2294</v>
      </c>
      <c r="B898" s="399" t="s">
        <v>1589</v>
      </c>
      <c r="C898" s="404">
        <v>60</v>
      </c>
    </row>
    <row r="899" spans="1:3" x14ac:dyDescent="0.25">
      <c r="A899" s="395" t="s">
        <v>2295</v>
      </c>
      <c r="B899" s="399" t="s">
        <v>1591</v>
      </c>
      <c r="C899" s="404">
        <v>60</v>
      </c>
    </row>
    <row r="900" spans="1:3" x14ac:dyDescent="0.25">
      <c r="A900" s="395" t="s">
        <v>2296</v>
      </c>
      <c r="B900" s="399" t="s">
        <v>2297</v>
      </c>
      <c r="C900" s="404">
        <v>180</v>
      </c>
    </row>
    <row r="901" spans="1:3" x14ac:dyDescent="0.25">
      <c r="A901" s="395" t="s">
        <v>2298</v>
      </c>
      <c r="B901" s="399" t="s">
        <v>2299</v>
      </c>
      <c r="C901" s="404">
        <v>60</v>
      </c>
    </row>
    <row r="902" spans="1:3" x14ac:dyDescent="0.25">
      <c r="A902" s="395" t="s">
        <v>2300</v>
      </c>
      <c r="B902" s="399" t="s">
        <v>2301</v>
      </c>
      <c r="C902" s="404">
        <v>90</v>
      </c>
    </row>
    <row r="903" spans="1:3" x14ac:dyDescent="0.25">
      <c r="A903" s="395" t="s">
        <v>2302</v>
      </c>
      <c r="B903" s="399" t="s">
        <v>2303</v>
      </c>
      <c r="C903" s="404">
        <v>90</v>
      </c>
    </row>
    <row r="904" spans="1:3" x14ac:dyDescent="0.25">
      <c r="A904" s="395" t="s">
        <v>2304</v>
      </c>
      <c r="B904" s="399" t="s">
        <v>2305</v>
      </c>
      <c r="C904" s="404">
        <v>60</v>
      </c>
    </row>
    <row r="905" spans="1:3" x14ac:dyDescent="0.25">
      <c r="A905" s="395" t="s">
        <v>2306</v>
      </c>
      <c r="B905" s="399" t="s">
        <v>2307</v>
      </c>
      <c r="C905" s="404">
        <v>90</v>
      </c>
    </row>
    <row r="906" spans="1:3" x14ac:dyDescent="0.25">
      <c r="A906" s="395" t="s">
        <v>2308</v>
      </c>
      <c r="B906" s="399" t="s">
        <v>2309</v>
      </c>
      <c r="C906" s="404">
        <v>30</v>
      </c>
    </row>
    <row r="907" spans="1:3" x14ac:dyDescent="0.25">
      <c r="A907" s="395" t="s">
        <v>2310</v>
      </c>
      <c r="B907" s="399" t="s">
        <v>2311</v>
      </c>
      <c r="C907" s="404">
        <v>120</v>
      </c>
    </row>
    <row r="908" spans="1:3" x14ac:dyDescent="0.25">
      <c r="A908" s="395" t="s">
        <v>2312</v>
      </c>
      <c r="B908" s="399" t="s">
        <v>2313</v>
      </c>
      <c r="C908" s="404">
        <v>60</v>
      </c>
    </row>
    <row r="909" spans="1:3" x14ac:dyDescent="0.25">
      <c r="A909" s="395" t="s">
        <v>2314</v>
      </c>
      <c r="B909" s="399" t="s">
        <v>2315</v>
      </c>
      <c r="C909" s="404">
        <v>90</v>
      </c>
    </row>
    <row r="910" spans="1:3" x14ac:dyDescent="0.25">
      <c r="A910" s="395" t="s">
        <v>2316</v>
      </c>
      <c r="B910" s="396" t="s">
        <v>909</v>
      </c>
      <c r="C910" s="404">
        <v>290</v>
      </c>
    </row>
    <row r="911" spans="1:3" x14ac:dyDescent="0.25">
      <c r="A911" s="395" t="s">
        <v>2317</v>
      </c>
      <c r="B911" s="396" t="s">
        <v>874</v>
      </c>
      <c r="C911" s="404">
        <v>90</v>
      </c>
    </row>
    <row r="912" spans="1:3" x14ac:dyDescent="0.25">
      <c r="A912" s="395" t="s">
        <v>2318</v>
      </c>
      <c r="B912" s="396" t="s">
        <v>876</v>
      </c>
      <c r="C912" s="404">
        <v>30</v>
      </c>
    </row>
    <row r="913" spans="1:3" x14ac:dyDescent="0.25">
      <c r="A913" s="395" t="s">
        <v>2319</v>
      </c>
      <c r="B913" s="399" t="s">
        <v>878</v>
      </c>
      <c r="C913" s="404">
        <v>60</v>
      </c>
    </row>
    <row r="914" spans="1:3" x14ac:dyDescent="0.25">
      <c r="A914" s="395" t="s">
        <v>2320</v>
      </c>
      <c r="B914" s="396" t="s">
        <v>7165</v>
      </c>
      <c r="C914" s="404">
        <v>75</v>
      </c>
    </row>
    <row r="915" spans="1:3" x14ac:dyDescent="0.25">
      <c r="A915" s="395" t="s">
        <v>2321</v>
      </c>
      <c r="B915" s="399" t="s">
        <v>881</v>
      </c>
      <c r="C915" s="404">
        <v>75</v>
      </c>
    </row>
    <row r="916" spans="1:3" x14ac:dyDescent="0.25">
      <c r="A916" s="395" t="s">
        <v>2322</v>
      </c>
      <c r="B916" s="396" t="s">
        <v>883</v>
      </c>
      <c r="C916" s="404">
        <v>120</v>
      </c>
    </row>
    <row r="917" spans="1:3" x14ac:dyDescent="0.25">
      <c r="A917" s="395" t="s">
        <v>2323</v>
      </c>
      <c r="B917" s="399" t="s">
        <v>917</v>
      </c>
      <c r="C917" s="404">
        <v>30</v>
      </c>
    </row>
    <row r="918" spans="1:3" x14ac:dyDescent="0.25">
      <c r="A918" s="395" t="s">
        <v>2324</v>
      </c>
      <c r="B918" s="399" t="s">
        <v>1512</v>
      </c>
      <c r="C918" s="404">
        <v>90</v>
      </c>
    </row>
    <row r="919" spans="1:3" x14ac:dyDescent="0.25">
      <c r="A919" s="395" t="s">
        <v>2325</v>
      </c>
      <c r="B919" s="399" t="s">
        <v>7179</v>
      </c>
      <c r="C919" s="404">
        <v>90</v>
      </c>
    </row>
    <row r="920" spans="1:3" x14ac:dyDescent="0.25">
      <c r="A920" s="395" t="s">
        <v>2326</v>
      </c>
      <c r="B920" s="399" t="s">
        <v>1514</v>
      </c>
      <c r="C920" s="404">
        <v>60</v>
      </c>
    </row>
    <row r="921" spans="1:3" x14ac:dyDescent="0.25">
      <c r="A921" s="395" t="s">
        <v>2327</v>
      </c>
      <c r="B921" s="399" t="s">
        <v>1516</v>
      </c>
      <c r="C921" s="404">
        <v>60</v>
      </c>
    </row>
    <row r="922" spans="1:3" x14ac:dyDescent="0.25">
      <c r="A922" s="395" t="s">
        <v>2328</v>
      </c>
      <c r="B922" s="399" t="s">
        <v>2329</v>
      </c>
      <c r="C922" s="404">
        <v>45</v>
      </c>
    </row>
    <row r="923" spans="1:3" x14ac:dyDescent="0.25">
      <c r="A923" s="395" t="s">
        <v>2330</v>
      </c>
      <c r="B923" s="399" t="s">
        <v>2331</v>
      </c>
      <c r="C923" s="404">
        <v>30</v>
      </c>
    </row>
    <row r="924" spans="1:3" x14ac:dyDescent="0.25">
      <c r="A924" s="395" t="s">
        <v>2332</v>
      </c>
      <c r="B924" s="399" t="s">
        <v>2333</v>
      </c>
      <c r="C924" s="404">
        <v>90</v>
      </c>
    </row>
    <row r="925" spans="1:3" x14ac:dyDescent="0.25">
      <c r="A925" s="395" t="s">
        <v>2334</v>
      </c>
      <c r="B925" s="399" t="s">
        <v>2335</v>
      </c>
      <c r="C925" s="404">
        <v>60</v>
      </c>
    </row>
    <row r="926" spans="1:3" x14ac:dyDescent="0.25">
      <c r="A926" s="395" t="s">
        <v>2336</v>
      </c>
      <c r="B926" s="399" t="s">
        <v>2337</v>
      </c>
      <c r="C926" s="404">
        <v>60</v>
      </c>
    </row>
    <row r="927" spans="1:3" x14ac:dyDescent="0.25">
      <c r="A927" s="395" t="s">
        <v>2338</v>
      </c>
      <c r="B927" s="399" t="s">
        <v>2339</v>
      </c>
      <c r="C927" s="404">
        <v>60</v>
      </c>
    </row>
    <row r="928" spans="1:3" x14ac:dyDescent="0.25">
      <c r="A928" s="395" t="s">
        <v>2340</v>
      </c>
      <c r="B928" s="399" t="s">
        <v>2341</v>
      </c>
      <c r="C928" s="404">
        <v>60</v>
      </c>
    </row>
    <row r="929" spans="1:3" x14ac:dyDescent="0.25">
      <c r="A929" s="395" t="s">
        <v>2342</v>
      </c>
      <c r="B929" s="399" t="s">
        <v>2343</v>
      </c>
      <c r="C929" s="404">
        <v>60</v>
      </c>
    </row>
    <row r="930" spans="1:3" x14ac:dyDescent="0.25">
      <c r="A930" s="395" t="s">
        <v>2344</v>
      </c>
      <c r="B930" s="399" t="s">
        <v>2345</v>
      </c>
      <c r="C930" s="404">
        <v>60</v>
      </c>
    </row>
    <row r="931" spans="1:3" x14ac:dyDescent="0.25">
      <c r="A931" s="395" t="s">
        <v>2346</v>
      </c>
      <c r="B931" s="399" t="s">
        <v>2347</v>
      </c>
      <c r="C931" s="404">
        <v>75</v>
      </c>
    </row>
    <row r="932" spans="1:3" x14ac:dyDescent="0.25">
      <c r="A932" s="395" t="s">
        <v>2348</v>
      </c>
      <c r="B932" s="399" t="s">
        <v>2349</v>
      </c>
      <c r="C932" s="404">
        <v>60</v>
      </c>
    </row>
    <row r="933" spans="1:3" x14ac:dyDescent="0.25">
      <c r="A933" s="395" t="s">
        <v>2350</v>
      </c>
      <c r="B933" s="399" t="s">
        <v>2351</v>
      </c>
      <c r="C933" s="404">
        <v>90</v>
      </c>
    </row>
    <row r="934" spans="1:3" x14ac:dyDescent="0.25">
      <c r="A934" s="395" t="s">
        <v>2352</v>
      </c>
      <c r="B934" s="399" t="s">
        <v>2353</v>
      </c>
      <c r="C934" s="404">
        <v>90</v>
      </c>
    </row>
    <row r="935" spans="1:3" x14ac:dyDescent="0.25">
      <c r="A935" s="395" t="s">
        <v>2354</v>
      </c>
      <c r="B935" s="399" t="s">
        <v>2355</v>
      </c>
      <c r="C935" s="404">
        <v>60</v>
      </c>
    </row>
    <row r="936" spans="1:3" x14ac:dyDescent="0.25">
      <c r="A936" s="395" t="s">
        <v>2356</v>
      </c>
      <c r="B936" s="399" t="s">
        <v>2357</v>
      </c>
      <c r="C936" s="404">
        <v>90</v>
      </c>
    </row>
    <row r="937" spans="1:3" x14ac:dyDescent="0.25">
      <c r="A937" s="395" t="s">
        <v>2358</v>
      </c>
      <c r="B937" s="399" t="s">
        <v>2359</v>
      </c>
      <c r="C937" s="404">
        <v>90</v>
      </c>
    </row>
    <row r="938" spans="1:3" x14ac:dyDescent="0.25">
      <c r="A938" s="395" t="s">
        <v>2360</v>
      </c>
      <c r="B938" s="399" t="s">
        <v>2361</v>
      </c>
      <c r="C938" s="404">
        <v>60</v>
      </c>
    </row>
    <row r="939" spans="1:3" x14ac:dyDescent="0.25">
      <c r="A939" s="395" t="s">
        <v>2362</v>
      </c>
      <c r="B939" s="399" t="s">
        <v>2363</v>
      </c>
      <c r="C939" s="404">
        <v>30</v>
      </c>
    </row>
    <row r="940" spans="1:3" x14ac:dyDescent="0.25">
      <c r="A940" s="395" t="s">
        <v>2364</v>
      </c>
      <c r="B940" s="399" t="s">
        <v>2365</v>
      </c>
      <c r="C940" s="404">
        <v>60</v>
      </c>
    </row>
    <row r="941" spans="1:3" x14ac:dyDescent="0.25">
      <c r="A941" s="395" t="s">
        <v>2366</v>
      </c>
      <c r="B941" s="399" t="s">
        <v>2367</v>
      </c>
      <c r="C941" s="404">
        <v>180</v>
      </c>
    </row>
    <row r="942" spans="1:3" x14ac:dyDescent="0.25">
      <c r="A942" s="395" t="s">
        <v>2368</v>
      </c>
      <c r="B942" s="399" t="s">
        <v>2369</v>
      </c>
      <c r="C942" s="404">
        <v>60</v>
      </c>
    </row>
    <row r="943" spans="1:3" x14ac:dyDescent="0.25">
      <c r="A943" s="395" t="s">
        <v>2370</v>
      </c>
      <c r="B943" s="399" t="s">
        <v>2371</v>
      </c>
      <c r="C943" s="404">
        <v>60</v>
      </c>
    </row>
    <row r="944" spans="1:3" x14ac:dyDescent="0.25">
      <c r="A944" s="395" t="s">
        <v>2372</v>
      </c>
      <c r="B944" s="399" t="s">
        <v>2373</v>
      </c>
      <c r="C944" s="404">
        <v>60</v>
      </c>
    </row>
    <row r="945" spans="1:3" x14ac:dyDescent="0.25">
      <c r="A945" s="395" t="s">
        <v>2374</v>
      </c>
      <c r="B945" s="399" t="s">
        <v>2375</v>
      </c>
      <c r="C945" s="404">
        <v>60</v>
      </c>
    </row>
    <row r="946" spans="1:3" x14ac:dyDescent="0.25">
      <c r="A946" s="395" t="s">
        <v>2376</v>
      </c>
      <c r="B946" s="399" t="s">
        <v>2377</v>
      </c>
      <c r="C946" s="404">
        <v>60</v>
      </c>
    </row>
    <row r="947" spans="1:3" x14ac:dyDescent="0.25">
      <c r="A947" s="395" t="s">
        <v>2378</v>
      </c>
      <c r="B947" s="399" t="s">
        <v>2379</v>
      </c>
      <c r="C947" s="404">
        <v>90</v>
      </c>
    </row>
    <row r="948" spans="1:3" x14ac:dyDescent="0.25">
      <c r="A948" s="395" t="s">
        <v>2380</v>
      </c>
      <c r="B948" s="399" t="s">
        <v>2381</v>
      </c>
      <c r="C948" s="404">
        <v>90</v>
      </c>
    </row>
    <row r="949" spans="1:3" x14ac:dyDescent="0.25">
      <c r="A949" s="395" t="s">
        <v>2382</v>
      </c>
      <c r="B949" s="396" t="s">
        <v>909</v>
      </c>
      <c r="C949" s="404">
        <v>270</v>
      </c>
    </row>
    <row r="950" spans="1:3" x14ac:dyDescent="0.25">
      <c r="A950" s="395" t="s">
        <v>2383</v>
      </c>
      <c r="B950" s="930" t="s">
        <v>2384</v>
      </c>
      <c r="C950" s="280">
        <v>30</v>
      </c>
    </row>
    <row r="951" spans="1:3" x14ac:dyDescent="0.25">
      <c r="A951" s="395" t="s">
        <v>2385</v>
      </c>
      <c r="B951" s="930" t="s">
        <v>2386</v>
      </c>
      <c r="C951" s="280">
        <v>15</v>
      </c>
    </row>
    <row r="952" spans="1:3" x14ac:dyDescent="0.25">
      <c r="A952" s="395" t="s">
        <v>2387</v>
      </c>
      <c r="B952" s="930" t="s">
        <v>2388</v>
      </c>
      <c r="C952" s="280">
        <v>30</v>
      </c>
    </row>
    <row r="953" spans="1:3" x14ac:dyDescent="0.25">
      <c r="A953" s="395" t="s">
        <v>2389</v>
      </c>
      <c r="B953" s="930" t="s">
        <v>2390</v>
      </c>
      <c r="C953" s="280">
        <v>45</v>
      </c>
    </row>
    <row r="954" spans="1:3" x14ac:dyDescent="0.25">
      <c r="A954" s="395" t="s">
        <v>2391</v>
      </c>
      <c r="B954" s="930" t="s">
        <v>836</v>
      </c>
      <c r="C954" s="280">
        <v>30</v>
      </c>
    </row>
    <row r="955" spans="1:3" x14ac:dyDescent="0.25">
      <c r="A955" s="395" t="s">
        <v>2392</v>
      </c>
      <c r="B955" s="930" t="s">
        <v>2393</v>
      </c>
      <c r="C955" s="280">
        <v>60</v>
      </c>
    </row>
    <row r="956" spans="1:3" x14ac:dyDescent="0.25">
      <c r="A956" s="395" t="s">
        <v>2394</v>
      </c>
      <c r="B956" s="930" t="s">
        <v>2395</v>
      </c>
      <c r="C956" s="280">
        <v>30</v>
      </c>
    </row>
    <row r="957" spans="1:3" x14ac:dyDescent="0.25">
      <c r="A957" s="395" t="s">
        <v>2396</v>
      </c>
      <c r="B957" s="930" t="s">
        <v>2397</v>
      </c>
      <c r="C957" s="280">
        <v>30</v>
      </c>
    </row>
    <row r="958" spans="1:3" x14ac:dyDescent="0.25">
      <c r="A958" s="395" t="s">
        <v>10215</v>
      </c>
      <c r="B958" s="930" t="s">
        <v>2398</v>
      </c>
      <c r="C958" s="280">
        <v>15</v>
      </c>
    </row>
    <row r="959" spans="1:3" x14ac:dyDescent="0.25">
      <c r="A959" s="395" t="s">
        <v>2399</v>
      </c>
      <c r="B959" s="930" t="s">
        <v>2400</v>
      </c>
      <c r="C959" s="280">
        <v>15</v>
      </c>
    </row>
    <row r="960" spans="1:3" x14ac:dyDescent="0.25">
      <c r="A960" s="395" t="s">
        <v>2401</v>
      </c>
      <c r="B960" s="930" t="s">
        <v>2402</v>
      </c>
      <c r="C960" s="280">
        <v>15</v>
      </c>
    </row>
    <row r="961" spans="1:3" x14ac:dyDescent="0.25">
      <c r="A961" s="395" t="s">
        <v>2403</v>
      </c>
      <c r="B961" s="930" t="s">
        <v>2404</v>
      </c>
      <c r="C961" s="280">
        <v>60</v>
      </c>
    </row>
    <row r="962" spans="1:3" ht="31.5" x14ac:dyDescent="0.25">
      <c r="A962" s="395" t="s">
        <v>2405</v>
      </c>
      <c r="B962" s="930" t="s">
        <v>2406</v>
      </c>
      <c r="C962" s="280">
        <v>60</v>
      </c>
    </row>
    <row r="963" spans="1:3" x14ac:dyDescent="0.25">
      <c r="A963" s="395" t="s">
        <v>2407</v>
      </c>
      <c r="B963" s="930" t="s">
        <v>2408</v>
      </c>
      <c r="C963" s="280">
        <v>30</v>
      </c>
    </row>
    <row r="964" spans="1:3" x14ac:dyDescent="0.25">
      <c r="A964" s="395" t="s">
        <v>2409</v>
      </c>
      <c r="B964" s="930" t="s">
        <v>2410</v>
      </c>
      <c r="C964" s="280">
        <v>240</v>
      </c>
    </row>
    <row r="965" spans="1:3" x14ac:dyDescent="0.25">
      <c r="A965" s="395" t="s">
        <v>2411</v>
      </c>
      <c r="B965" s="930" t="s">
        <v>2412</v>
      </c>
      <c r="C965" s="280">
        <v>150</v>
      </c>
    </row>
    <row r="966" spans="1:3" x14ac:dyDescent="0.25">
      <c r="A966" s="395" t="s">
        <v>2413</v>
      </c>
      <c r="B966" s="930" t="s">
        <v>2414</v>
      </c>
      <c r="C966" s="280">
        <v>90</v>
      </c>
    </row>
    <row r="967" spans="1:3" x14ac:dyDescent="0.25">
      <c r="A967" s="395" t="s">
        <v>2415</v>
      </c>
      <c r="B967" s="930" t="s">
        <v>817</v>
      </c>
      <c r="C967" s="280">
        <v>180</v>
      </c>
    </row>
    <row r="968" spans="1:3" x14ac:dyDescent="0.25">
      <c r="A968" s="395" t="s">
        <v>2416</v>
      </c>
      <c r="B968" s="931" t="s">
        <v>2417</v>
      </c>
      <c r="C968" s="400">
        <v>30</v>
      </c>
    </row>
    <row r="969" spans="1:3" x14ac:dyDescent="0.25">
      <c r="A969" s="395" t="s">
        <v>2418</v>
      </c>
      <c r="B969" s="931" t="s">
        <v>2419</v>
      </c>
      <c r="C969" s="400">
        <v>15</v>
      </c>
    </row>
    <row r="970" spans="1:3" x14ac:dyDescent="0.25">
      <c r="A970" s="395" t="s">
        <v>2420</v>
      </c>
      <c r="B970" s="931" t="s">
        <v>2421</v>
      </c>
      <c r="C970" s="400">
        <v>30</v>
      </c>
    </row>
    <row r="971" spans="1:3" x14ac:dyDescent="0.25">
      <c r="A971" s="395" t="s">
        <v>2422</v>
      </c>
      <c r="B971" s="931" t="s">
        <v>7194</v>
      </c>
      <c r="C971" s="400">
        <v>45</v>
      </c>
    </row>
    <row r="972" spans="1:3" x14ac:dyDescent="0.25">
      <c r="A972" s="395" t="s">
        <v>2423</v>
      </c>
      <c r="B972" s="931" t="s">
        <v>2424</v>
      </c>
      <c r="C972" s="400">
        <v>30</v>
      </c>
    </row>
    <row r="973" spans="1:3" x14ac:dyDescent="0.25">
      <c r="A973" s="395" t="s">
        <v>2425</v>
      </c>
      <c r="B973" s="931" t="s">
        <v>2393</v>
      </c>
      <c r="C973" s="400">
        <v>60</v>
      </c>
    </row>
    <row r="974" spans="1:3" x14ac:dyDescent="0.25">
      <c r="A974" s="395" t="s">
        <v>2426</v>
      </c>
      <c r="B974" s="931" t="s">
        <v>2400</v>
      </c>
      <c r="C974" s="400">
        <v>30</v>
      </c>
    </row>
    <row r="975" spans="1:3" x14ac:dyDescent="0.25">
      <c r="A975" s="395" t="s">
        <v>2427</v>
      </c>
      <c r="B975" s="931" t="s">
        <v>2428</v>
      </c>
      <c r="C975" s="400">
        <v>30</v>
      </c>
    </row>
    <row r="976" spans="1:3" x14ac:dyDescent="0.25">
      <c r="A976" s="395" t="s">
        <v>10216</v>
      </c>
      <c r="B976" s="931" t="s">
        <v>848</v>
      </c>
      <c r="C976" s="400">
        <v>75</v>
      </c>
    </row>
    <row r="977" spans="1:3" x14ac:dyDescent="0.25">
      <c r="A977" s="395" t="s">
        <v>2429</v>
      </c>
      <c r="B977" s="931" t="s">
        <v>2397</v>
      </c>
      <c r="C977" s="400">
        <v>30</v>
      </c>
    </row>
    <row r="978" spans="1:3" x14ac:dyDescent="0.25">
      <c r="A978" s="395" t="s">
        <v>2430</v>
      </c>
      <c r="B978" s="931" t="s">
        <v>2431</v>
      </c>
      <c r="C978" s="400">
        <v>30</v>
      </c>
    </row>
    <row r="979" spans="1:3" x14ac:dyDescent="0.25">
      <c r="A979" s="395" t="s">
        <v>2432</v>
      </c>
      <c r="B979" s="931" t="s">
        <v>2433</v>
      </c>
      <c r="C979" s="400">
        <v>30</v>
      </c>
    </row>
    <row r="980" spans="1:3" x14ac:dyDescent="0.25">
      <c r="A980" s="395" t="s">
        <v>2434</v>
      </c>
      <c r="B980" s="931" t="s">
        <v>2435</v>
      </c>
      <c r="C980" s="400">
        <v>45</v>
      </c>
    </row>
    <row r="981" spans="1:3" x14ac:dyDescent="0.25">
      <c r="A981" s="395" t="s">
        <v>2436</v>
      </c>
      <c r="B981" s="931" t="s">
        <v>2437</v>
      </c>
      <c r="C981" s="400">
        <v>90</v>
      </c>
    </row>
    <row r="982" spans="1:3" x14ac:dyDescent="0.25">
      <c r="A982" s="395" t="s">
        <v>2438</v>
      </c>
      <c r="B982" s="931" t="s">
        <v>2439</v>
      </c>
      <c r="C982" s="400">
        <v>60</v>
      </c>
    </row>
    <row r="983" spans="1:3" x14ac:dyDescent="0.25">
      <c r="A983" s="395" t="s">
        <v>2440</v>
      </c>
      <c r="B983" s="931" t="s">
        <v>2441</v>
      </c>
      <c r="C983" s="400">
        <v>60</v>
      </c>
    </row>
    <row r="984" spans="1:3" x14ac:dyDescent="0.25">
      <c r="A984" s="395" t="s">
        <v>2442</v>
      </c>
      <c r="B984" s="931" t="s">
        <v>2443</v>
      </c>
      <c r="C984" s="400">
        <v>90</v>
      </c>
    </row>
    <row r="985" spans="1:3" x14ac:dyDescent="0.25">
      <c r="A985" s="395" t="s">
        <v>2444</v>
      </c>
      <c r="B985" s="931" t="s">
        <v>2445</v>
      </c>
      <c r="C985" s="400">
        <v>120</v>
      </c>
    </row>
    <row r="986" spans="1:3" x14ac:dyDescent="0.25">
      <c r="A986" s="395" t="s">
        <v>2446</v>
      </c>
      <c r="B986" s="931" t="s">
        <v>2447</v>
      </c>
      <c r="C986" s="400">
        <v>45</v>
      </c>
    </row>
    <row r="987" spans="1:3" x14ac:dyDescent="0.25">
      <c r="A987" s="395" t="s">
        <v>2448</v>
      </c>
      <c r="B987" s="931" t="s">
        <v>2449</v>
      </c>
      <c r="C987" s="400">
        <v>60</v>
      </c>
    </row>
    <row r="988" spans="1:3" x14ac:dyDescent="0.25">
      <c r="A988" s="395" t="s">
        <v>2450</v>
      </c>
      <c r="B988" s="931" t="s">
        <v>2451</v>
      </c>
      <c r="C988" s="400">
        <v>60</v>
      </c>
    </row>
    <row r="989" spans="1:3" x14ac:dyDescent="0.25">
      <c r="A989" s="395" t="s">
        <v>2452</v>
      </c>
      <c r="B989" s="932" t="s">
        <v>2453</v>
      </c>
      <c r="C989" s="400">
        <v>180</v>
      </c>
    </row>
    <row r="990" spans="1:3" x14ac:dyDescent="0.25">
      <c r="A990" s="395" t="s">
        <v>2454</v>
      </c>
      <c r="B990" s="931" t="s">
        <v>817</v>
      </c>
      <c r="C990" s="400">
        <v>270</v>
      </c>
    </row>
    <row r="991" spans="1:3" x14ac:dyDescent="0.25">
      <c r="A991" s="395" t="s">
        <v>2455</v>
      </c>
      <c r="B991" s="931" t="s">
        <v>2456</v>
      </c>
      <c r="C991" s="400">
        <v>60</v>
      </c>
    </row>
    <row r="992" spans="1:3" x14ac:dyDescent="0.25">
      <c r="A992" s="395" t="s">
        <v>2457</v>
      </c>
      <c r="B992" s="931" t="s">
        <v>2458</v>
      </c>
      <c r="C992" s="400">
        <v>60</v>
      </c>
    </row>
    <row r="993" spans="1:3" x14ac:dyDescent="0.25">
      <c r="A993" s="395" t="s">
        <v>2459</v>
      </c>
      <c r="B993" s="931" t="s">
        <v>2460</v>
      </c>
      <c r="C993" s="400">
        <v>60</v>
      </c>
    </row>
    <row r="994" spans="1:3" x14ac:dyDescent="0.25">
      <c r="A994" s="395" t="s">
        <v>2461</v>
      </c>
      <c r="B994" s="931" t="s">
        <v>2462</v>
      </c>
      <c r="C994" s="400">
        <v>90</v>
      </c>
    </row>
    <row r="995" spans="1:3" x14ac:dyDescent="0.25">
      <c r="A995" s="395" t="s">
        <v>2463</v>
      </c>
      <c r="B995" s="931" t="s">
        <v>2464</v>
      </c>
      <c r="C995" s="400">
        <v>120</v>
      </c>
    </row>
    <row r="996" spans="1:3" x14ac:dyDescent="0.25">
      <c r="A996" s="395" t="s">
        <v>2465</v>
      </c>
      <c r="B996" s="932" t="s">
        <v>2466</v>
      </c>
      <c r="C996" s="400">
        <v>60</v>
      </c>
    </row>
    <row r="997" spans="1:3" x14ac:dyDescent="0.25">
      <c r="A997" s="395" t="s">
        <v>2467</v>
      </c>
      <c r="B997" s="933" t="s">
        <v>2384</v>
      </c>
      <c r="C997" s="934">
        <v>30</v>
      </c>
    </row>
    <row r="998" spans="1:3" x14ac:dyDescent="0.25">
      <c r="A998" s="395" t="s">
        <v>2468</v>
      </c>
      <c r="B998" s="933" t="s">
        <v>2386</v>
      </c>
      <c r="C998" s="934">
        <v>15</v>
      </c>
    </row>
    <row r="999" spans="1:3" x14ac:dyDescent="0.25">
      <c r="A999" s="395" t="s">
        <v>2469</v>
      </c>
      <c r="B999" s="933" t="s">
        <v>2470</v>
      </c>
      <c r="C999" s="934">
        <v>30</v>
      </c>
    </row>
    <row r="1000" spans="1:3" x14ac:dyDescent="0.25">
      <c r="A1000" s="395" t="s">
        <v>2471</v>
      </c>
      <c r="B1000" s="933" t="s">
        <v>2472</v>
      </c>
      <c r="C1000" s="934">
        <v>45</v>
      </c>
    </row>
    <row r="1001" spans="1:3" x14ac:dyDescent="0.25">
      <c r="A1001" s="395" t="s">
        <v>2473</v>
      </c>
      <c r="B1001" s="933" t="s">
        <v>836</v>
      </c>
      <c r="C1001" s="934">
        <v>30</v>
      </c>
    </row>
    <row r="1002" spans="1:3" x14ac:dyDescent="0.25">
      <c r="A1002" s="395" t="s">
        <v>2474</v>
      </c>
      <c r="B1002" s="933" t="s">
        <v>2475</v>
      </c>
      <c r="C1002" s="934">
        <v>60</v>
      </c>
    </row>
    <row r="1003" spans="1:3" x14ac:dyDescent="0.25">
      <c r="A1003" s="395" t="s">
        <v>2476</v>
      </c>
      <c r="B1003" s="933" t="s">
        <v>848</v>
      </c>
      <c r="C1003" s="934">
        <v>60</v>
      </c>
    </row>
    <row r="1004" spans="1:3" x14ac:dyDescent="0.25">
      <c r="A1004" s="395" t="s">
        <v>2477</v>
      </c>
      <c r="B1004" s="933" t="s">
        <v>2428</v>
      </c>
      <c r="C1004" s="934">
        <v>30</v>
      </c>
    </row>
    <row r="1005" spans="1:3" x14ac:dyDescent="0.25">
      <c r="A1005" s="395" t="s">
        <v>10217</v>
      </c>
      <c r="B1005" s="933" t="s">
        <v>2400</v>
      </c>
      <c r="C1005" s="934">
        <v>30</v>
      </c>
    </row>
    <row r="1006" spans="1:3" x14ac:dyDescent="0.25">
      <c r="A1006" s="395" t="s">
        <v>2478</v>
      </c>
      <c r="B1006" s="933" t="s">
        <v>2479</v>
      </c>
      <c r="C1006" s="934">
        <v>30</v>
      </c>
    </row>
    <row r="1007" spans="1:3" x14ac:dyDescent="0.25">
      <c r="A1007" s="395" t="s">
        <v>2480</v>
      </c>
      <c r="B1007" s="933" t="s">
        <v>2481</v>
      </c>
      <c r="C1007" s="934">
        <v>90</v>
      </c>
    </row>
    <row r="1008" spans="1:3" x14ac:dyDescent="0.25">
      <c r="A1008" s="395" t="s">
        <v>2482</v>
      </c>
      <c r="B1008" s="933" t="s">
        <v>2483</v>
      </c>
      <c r="C1008" s="934">
        <v>60</v>
      </c>
    </row>
    <row r="1009" spans="1:3" x14ac:dyDescent="0.25">
      <c r="A1009" s="395" t="s">
        <v>2484</v>
      </c>
      <c r="B1009" s="933" t="s">
        <v>2485</v>
      </c>
      <c r="C1009" s="934">
        <v>90</v>
      </c>
    </row>
    <row r="1010" spans="1:3" x14ac:dyDescent="0.25">
      <c r="A1010" s="395" t="s">
        <v>2486</v>
      </c>
      <c r="B1010" s="933" t="s">
        <v>2487</v>
      </c>
      <c r="C1010" s="934">
        <v>60</v>
      </c>
    </row>
    <row r="1011" spans="1:3" x14ac:dyDescent="0.25">
      <c r="A1011" s="395" t="s">
        <v>2488</v>
      </c>
      <c r="B1011" s="933" t="s">
        <v>2489</v>
      </c>
      <c r="C1011" s="934">
        <v>60</v>
      </c>
    </row>
    <row r="1012" spans="1:3" x14ac:dyDescent="0.25">
      <c r="A1012" s="395" t="s">
        <v>2490</v>
      </c>
      <c r="B1012" s="933" t="s">
        <v>5619</v>
      </c>
      <c r="C1012" s="934">
        <v>90</v>
      </c>
    </row>
    <row r="1013" spans="1:3" x14ac:dyDescent="0.25">
      <c r="A1013" s="395" t="s">
        <v>2491</v>
      </c>
      <c r="B1013" s="933" t="s">
        <v>2449</v>
      </c>
      <c r="C1013" s="934">
        <v>90</v>
      </c>
    </row>
    <row r="1014" spans="1:3" x14ac:dyDescent="0.25">
      <c r="A1014" s="395" t="s">
        <v>2492</v>
      </c>
      <c r="B1014" s="933" t="s">
        <v>513</v>
      </c>
      <c r="C1014" s="934">
        <v>60</v>
      </c>
    </row>
    <row r="1015" spans="1:3" x14ac:dyDescent="0.25">
      <c r="A1015" s="395" t="s">
        <v>2493</v>
      </c>
      <c r="B1015" s="933" t="s">
        <v>2494</v>
      </c>
      <c r="C1015" s="934">
        <v>60</v>
      </c>
    </row>
    <row r="1016" spans="1:3" x14ac:dyDescent="0.25">
      <c r="A1016" s="395" t="s">
        <v>2495</v>
      </c>
      <c r="B1016" s="933" t="s">
        <v>2496</v>
      </c>
      <c r="C1016" s="934">
        <v>60</v>
      </c>
    </row>
    <row r="1017" spans="1:3" x14ac:dyDescent="0.25">
      <c r="A1017" s="395" t="s">
        <v>2497</v>
      </c>
      <c r="B1017" s="933" t="s">
        <v>2498</v>
      </c>
      <c r="C1017" s="934">
        <v>120</v>
      </c>
    </row>
    <row r="1018" spans="1:3" x14ac:dyDescent="0.25">
      <c r="A1018" s="395" t="s">
        <v>2499</v>
      </c>
      <c r="B1018" s="933" t="s">
        <v>2500</v>
      </c>
      <c r="C1018" s="934">
        <v>60</v>
      </c>
    </row>
    <row r="1019" spans="1:3" x14ac:dyDescent="0.25">
      <c r="A1019" s="395" t="s">
        <v>2501</v>
      </c>
      <c r="B1019" s="933" t="s">
        <v>2453</v>
      </c>
      <c r="C1019" s="934">
        <v>180</v>
      </c>
    </row>
    <row r="1020" spans="1:3" x14ac:dyDescent="0.25">
      <c r="A1020" s="395" t="s">
        <v>2502</v>
      </c>
      <c r="B1020" s="933" t="s">
        <v>817</v>
      </c>
      <c r="C1020" s="934">
        <v>270</v>
      </c>
    </row>
    <row r="1021" spans="1:3" x14ac:dyDescent="0.25">
      <c r="A1021" s="395" t="s">
        <v>2503</v>
      </c>
      <c r="B1021" s="933" t="s">
        <v>2504</v>
      </c>
      <c r="C1021" s="934">
        <v>90</v>
      </c>
    </row>
    <row r="1022" spans="1:3" x14ac:dyDescent="0.25">
      <c r="A1022" s="395" t="s">
        <v>2505</v>
      </c>
      <c r="B1022" s="933" t="s">
        <v>2506</v>
      </c>
      <c r="C1022" s="934">
        <v>60</v>
      </c>
    </row>
    <row r="1023" spans="1:3" x14ac:dyDescent="0.25">
      <c r="A1023" s="395" t="s">
        <v>2507</v>
      </c>
      <c r="B1023" s="933" t="s">
        <v>2508</v>
      </c>
      <c r="C1023" s="934">
        <v>90</v>
      </c>
    </row>
    <row r="1024" spans="1:3" x14ac:dyDescent="0.25">
      <c r="A1024" s="395" t="s">
        <v>2509</v>
      </c>
      <c r="B1024" s="933" t="s">
        <v>2384</v>
      </c>
      <c r="C1024" s="934">
        <v>90</v>
      </c>
    </row>
    <row r="1025" spans="1:3" x14ac:dyDescent="0.25">
      <c r="A1025" s="395" t="s">
        <v>2510</v>
      </c>
      <c r="B1025" s="933" t="s">
        <v>2386</v>
      </c>
      <c r="C1025" s="934">
        <v>30</v>
      </c>
    </row>
    <row r="1026" spans="1:3" x14ac:dyDescent="0.25">
      <c r="A1026" s="395" t="s">
        <v>2511</v>
      </c>
      <c r="B1026" s="933" t="s">
        <v>2470</v>
      </c>
      <c r="C1026" s="934">
        <v>60</v>
      </c>
    </row>
    <row r="1027" spans="1:3" x14ac:dyDescent="0.25">
      <c r="A1027" s="395" t="s">
        <v>2512</v>
      </c>
      <c r="B1027" s="933" t="s">
        <v>2472</v>
      </c>
      <c r="C1027" s="934">
        <v>75</v>
      </c>
    </row>
    <row r="1028" spans="1:3" x14ac:dyDescent="0.25">
      <c r="A1028" s="395" t="s">
        <v>2513</v>
      </c>
      <c r="B1028" s="933" t="s">
        <v>836</v>
      </c>
      <c r="C1028" s="934">
        <v>75</v>
      </c>
    </row>
    <row r="1029" spans="1:3" x14ac:dyDescent="0.25">
      <c r="A1029" s="395" t="s">
        <v>2514</v>
      </c>
      <c r="B1029" s="933" t="s">
        <v>2475</v>
      </c>
      <c r="C1029" s="934">
        <v>120</v>
      </c>
    </row>
    <row r="1030" spans="1:3" x14ac:dyDescent="0.25">
      <c r="A1030" s="395" t="s">
        <v>2515</v>
      </c>
      <c r="B1030" s="933" t="s">
        <v>848</v>
      </c>
      <c r="C1030" s="934">
        <v>90</v>
      </c>
    </row>
    <row r="1031" spans="1:3" x14ac:dyDescent="0.25">
      <c r="A1031" s="395" t="s">
        <v>2516</v>
      </c>
      <c r="B1031" s="933" t="s">
        <v>2428</v>
      </c>
      <c r="C1031" s="934">
        <v>30</v>
      </c>
    </row>
    <row r="1032" spans="1:3" x14ac:dyDescent="0.25">
      <c r="A1032" s="395" t="s">
        <v>10218</v>
      </c>
      <c r="B1032" s="933" t="s">
        <v>2517</v>
      </c>
      <c r="C1032" s="934">
        <v>30</v>
      </c>
    </row>
    <row r="1033" spans="1:3" x14ac:dyDescent="0.25">
      <c r="A1033" s="395" t="s">
        <v>2518</v>
      </c>
      <c r="B1033" s="933" t="s">
        <v>2400</v>
      </c>
      <c r="C1033" s="934">
        <v>30</v>
      </c>
    </row>
    <row r="1034" spans="1:3" x14ac:dyDescent="0.25">
      <c r="A1034" s="395" t="s">
        <v>2519</v>
      </c>
      <c r="B1034" s="933" t="s">
        <v>2520</v>
      </c>
      <c r="C1034" s="934">
        <v>60</v>
      </c>
    </row>
    <row r="1035" spans="1:3" x14ac:dyDescent="0.25">
      <c r="A1035" s="395" t="s">
        <v>2521</v>
      </c>
      <c r="B1035" s="933" t="s">
        <v>2481</v>
      </c>
      <c r="C1035" s="934">
        <v>90</v>
      </c>
    </row>
    <row r="1036" spans="1:3" x14ac:dyDescent="0.25">
      <c r="A1036" s="395" t="s">
        <v>2522</v>
      </c>
      <c r="B1036" s="933" t="s">
        <v>2523</v>
      </c>
      <c r="C1036" s="934">
        <v>60</v>
      </c>
    </row>
    <row r="1037" spans="1:3" x14ac:dyDescent="0.25">
      <c r="A1037" s="395" t="s">
        <v>2524</v>
      </c>
      <c r="B1037" s="933" t="s">
        <v>2483</v>
      </c>
      <c r="C1037" s="934">
        <v>90</v>
      </c>
    </row>
    <row r="1038" spans="1:3" x14ac:dyDescent="0.25">
      <c r="A1038" s="395" t="s">
        <v>2525</v>
      </c>
      <c r="B1038" s="933" t="s">
        <v>2485</v>
      </c>
      <c r="C1038" s="934">
        <v>120</v>
      </c>
    </row>
    <row r="1039" spans="1:3" x14ac:dyDescent="0.25">
      <c r="A1039" s="395" t="s">
        <v>2526</v>
      </c>
      <c r="B1039" s="933" t="s">
        <v>2487</v>
      </c>
      <c r="C1039" s="934">
        <v>90</v>
      </c>
    </row>
    <row r="1040" spans="1:3" x14ac:dyDescent="0.25">
      <c r="A1040" s="395" t="s">
        <v>2527</v>
      </c>
      <c r="B1040" s="933" t="s">
        <v>2489</v>
      </c>
      <c r="C1040" s="934">
        <v>90</v>
      </c>
    </row>
    <row r="1041" spans="1:3" x14ac:dyDescent="0.25">
      <c r="A1041" s="395" t="s">
        <v>2528</v>
      </c>
      <c r="B1041" s="933" t="s">
        <v>2529</v>
      </c>
      <c r="C1041" s="934">
        <v>45</v>
      </c>
    </row>
    <row r="1042" spans="1:3" x14ac:dyDescent="0.25">
      <c r="A1042" s="395" t="s">
        <v>2530</v>
      </c>
      <c r="B1042" s="933" t="s">
        <v>5619</v>
      </c>
      <c r="C1042" s="934">
        <v>150</v>
      </c>
    </row>
    <row r="1043" spans="1:3" x14ac:dyDescent="0.25">
      <c r="A1043" s="395" t="s">
        <v>2531</v>
      </c>
      <c r="B1043" s="933" t="s">
        <v>2449</v>
      </c>
      <c r="C1043" s="934">
        <v>120</v>
      </c>
    </row>
    <row r="1044" spans="1:3" x14ac:dyDescent="0.25">
      <c r="A1044" s="395" t="s">
        <v>2532</v>
      </c>
      <c r="B1044" s="933" t="s">
        <v>513</v>
      </c>
      <c r="C1044" s="934">
        <v>60</v>
      </c>
    </row>
    <row r="1045" spans="1:3" x14ac:dyDescent="0.25">
      <c r="A1045" s="395" t="s">
        <v>2533</v>
      </c>
      <c r="B1045" s="933" t="s">
        <v>2494</v>
      </c>
      <c r="C1045" s="934">
        <v>120</v>
      </c>
    </row>
    <row r="1046" spans="1:3" x14ac:dyDescent="0.25">
      <c r="A1046" s="395" t="s">
        <v>2534</v>
      </c>
      <c r="B1046" s="933" t="s">
        <v>2496</v>
      </c>
      <c r="C1046" s="934">
        <v>60</v>
      </c>
    </row>
    <row r="1047" spans="1:3" x14ac:dyDescent="0.25">
      <c r="A1047" s="395" t="s">
        <v>2535</v>
      </c>
      <c r="B1047" s="933" t="s">
        <v>2498</v>
      </c>
      <c r="C1047" s="934">
        <v>120</v>
      </c>
    </row>
    <row r="1048" spans="1:3" x14ac:dyDescent="0.25">
      <c r="A1048" s="395" t="s">
        <v>2536</v>
      </c>
      <c r="B1048" s="933" t="s">
        <v>2537</v>
      </c>
      <c r="C1048" s="934">
        <v>90</v>
      </c>
    </row>
    <row r="1049" spans="1:3" x14ac:dyDescent="0.25">
      <c r="A1049" s="395" t="s">
        <v>2538</v>
      </c>
      <c r="B1049" s="933" t="s">
        <v>2500</v>
      </c>
      <c r="C1049" s="934">
        <v>90</v>
      </c>
    </row>
    <row r="1050" spans="1:3" x14ac:dyDescent="0.25">
      <c r="A1050" s="395" t="s">
        <v>2539</v>
      </c>
      <c r="B1050" s="933" t="s">
        <v>2540</v>
      </c>
      <c r="C1050" s="934">
        <v>60</v>
      </c>
    </row>
    <row r="1051" spans="1:3" x14ac:dyDescent="0.25">
      <c r="A1051" s="395" t="s">
        <v>2541</v>
      </c>
      <c r="B1051" s="933" t="s">
        <v>2542</v>
      </c>
      <c r="C1051" s="934">
        <v>90</v>
      </c>
    </row>
    <row r="1052" spans="1:3" x14ac:dyDescent="0.25">
      <c r="A1052" s="395" t="s">
        <v>2543</v>
      </c>
      <c r="B1052" s="933" t="s">
        <v>2453</v>
      </c>
      <c r="C1052" s="934">
        <v>180</v>
      </c>
    </row>
    <row r="1053" spans="1:3" x14ac:dyDescent="0.25">
      <c r="A1053" s="395" t="s">
        <v>2544</v>
      </c>
      <c r="B1053" s="933" t="s">
        <v>817</v>
      </c>
      <c r="C1053" s="934">
        <v>270</v>
      </c>
    </row>
    <row r="1054" spans="1:3" x14ac:dyDescent="0.25">
      <c r="A1054" s="395" t="s">
        <v>2545</v>
      </c>
      <c r="B1054" s="933" t="s">
        <v>2504</v>
      </c>
      <c r="C1054" s="934">
        <v>90</v>
      </c>
    </row>
    <row r="1055" spans="1:3" x14ac:dyDescent="0.25">
      <c r="A1055" s="395" t="s">
        <v>2546</v>
      </c>
      <c r="B1055" s="933" t="s">
        <v>2506</v>
      </c>
      <c r="C1055" s="934">
        <v>90</v>
      </c>
    </row>
    <row r="1056" spans="1:3" x14ac:dyDescent="0.25">
      <c r="A1056" s="395" t="s">
        <v>2547</v>
      </c>
      <c r="B1056" s="933" t="s">
        <v>2508</v>
      </c>
      <c r="C1056" s="934">
        <v>90</v>
      </c>
    </row>
    <row r="1057" spans="1:3" x14ac:dyDescent="0.25">
      <c r="A1057" s="395" t="s">
        <v>2548</v>
      </c>
      <c r="B1057" s="279" t="s">
        <v>2384</v>
      </c>
      <c r="C1057" s="280">
        <v>30</v>
      </c>
    </row>
    <row r="1058" spans="1:3" x14ac:dyDescent="0.25">
      <c r="A1058" s="395" t="s">
        <v>2549</v>
      </c>
      <c r="B1058" s="279" t="s">
        <v>2386</v>
      </c>
      <c r="C1058" s="280">
        <v>15</v>
      </c>
    </row>
    <row r="1059" spans="1:3" x14ac:dyDescent="0.25">
      <c r="A1059" s="395" t="s">
        <v>2550</v>
      </c>
      <c r="B1059" s="279" t="s">
        <v>2388</v>
      </c>
      <c r="C1059" s="280">
        <v>30</v>
      </c>
    </row>
    <row r="1060" spans="1:3" x14ac:dyDescent="0.25">
      <c r="A1060" s="395" t="s">
        <v>2551</v>
      </c>
      <c r="B1060" s="279" t="s">
        <v>7194</v>
      </c>
      <c r="C1060" s="280">
        <v>45</v>
      </c>
    </row>
    <row r="1061" spans="1:3" x14ac:dyDescent="0.25">
      <c r="A1061" s="395" t="s">
        <v>2552</v>
      </c>
      <c r="B1061" s="279" t="s">
        <v>836</v>
      </c>
      <c r="C1061" s="280">
        <v>30</v>
      </c>
    </row>
    <row r="1062" spans="1:3" x14ac:dyDescent="0.25">
      <c r="A1062" s="395" t="s">
        <v>2553</v>
      </c>
      <c r="B1062" s="279" t="s">
        <v>7195</v>
      </c>
      <c r="C1062" s="280">
        <v>60</v>
      </c>
    </row>
    <row r="1063" spans="1:3" x14ac:dyDescent="0.25">
      <c r="A1063" s="395" t="s">
        <v>2555</v>
      </c>
      <c r="B1063" s="279" t="s">
        <v>2395</v>
      </c>
      <c r="C1063" s="280">
        <v>30</v>
      </c>
    </row>
    <row r="1064" spans="1:3" x14ac:dyDescent="0.25">
      <c r="A1064" s="395" t="s">
        <v>2556</v>
      </c>
      <c r="B1064" s="279" t="s">
        <v>2398</v>
      </c>
      <c r="C1064" s="280">
        <v>15</v>
      </c>
    </row>
    <row r="1065" spans="1:3" x14ac:dyDescent="0.25">
      <c r="A1065" s="395" t="s">
        <v>10219</v>
      </c>
      <c r="B1065" s="279" t="s">
        <v>2557</v>
      </c>
      <c r="C1065" s="280">
        <v>30</v>
      </c>
    </row>
    <row r="1066" spans="1:3" x14ac:dyDescent="0.25">
      <c r="A1066" s="395" t="s">
        <v>2558</v>
      </c>
      <c r="B1066" s="279" t="s">
        <v>2559</v>
      </c>
      <c r="C1066" s="280">
        <v>30</v>
      </c>
    </row>
    <row r="1067" spans="1:3" x14ac:dyDescent="0.25">
      <c r="A1067" s="395" t="s">
        <v>2560</v>
      </c>
      <c r="B1067" s="279" t="s">
        <v>2397</v>
      </c>
      <c r="C1067" s="280">
        <v>30</v>
      </c>
    </row>
    <row r="1068" spans="1:3" x14ac:dyDescent="0.25">
      <c r="A1068" s="395" t="s">
        <v>2561</v>
      </c>
      <c r="B1068" s="279" t="s">
        <v>2428</v>
      </c>
      <c r="C1068" s="280">
        <v>30</v>
      </c>
    </row>
    <row r="1069" spans="1:3" x14ac:dyDescent="0.25">
      <c r="A1069" s="395" t="s">
        <v>2562</v>
      </c>
      <c r="B1069" s="930" t="s">
        <v>2563</v>
      </c>
      <c r="C1069" s="280">
        <v>40</v>
      </c>
    </row>
    <row r="1070" spans="1:3" x14ac:dyDescent="0.25">
      <c r="A1070" s="395" t="s">
        <v>2564</v>
      </c>
      <c r="B1070" s="279" t="s">
        <v>2565</v>
      </c>
      <c r="C1070" s="280">
        <v>40</v>
      </c>
    </row>
    <row r="1071" spans="1:3" x14ac:dyDescent="0.25">
      <c r="A1071" s="395" t="s">
        <v>2566</v>
      </c>
      <c r="B1071" s="279" t="s">
        <v>2400</v>
      </c>
      <c r="C1071" s="280">
        <v>15</v>
      </c>
    </row>
    <row r="1072" spans="1:3" x14ac:dyDescent="0.25">
      <c r="A1072" s="395" t="s">
        <v>2567</v>
      </c>
      <c r="B1072" s="279" t="s">
        <v>2568</v>
      </c>
      <c r="C1072" s="280">
        <v>60</v>
      </c>
    </row>
    <row r="1073" spans="1:3" x14ac:dyDescent="0.25">
      <c r="A1073" s="395" t="s">
        <v>2569</v>
      </c>
      <c r="B1073" s="279" t="s">
        <v>2570</v>
      </c>
      <c r="C1073" s="280">
        <v>180</v>
      </c>
    </row>
    <row r="1074" spans="1:3" x14ac:dyDescent="0.25">
      <c r="A1074" s="395" t="s">
        <v>2571</v>
      </c>
      <c r="B1074" s="279" t="s">
        <v>2572</v>
      </c>
      <c r="C1074" s="280">
        <v>60</v>
      </c>
    </row>
    <row r="1075" spans="1:3" x14ac:dyDescent="0.25">
      <c r="A1075" s="395" t="s">
        <v>2573</v>
      </c>
      <c r="B1075" s="279" t="s">
        <v>1038</v>
      </c>
      <c r="C1075" s="280">
        <v>90</v>
      </c>
    </row>
    <row r="1076" spans="1:3" x14ac:dyDescent="0.25">
      <c r="A1076" s="395" t="s">
        <v>2574</v>
      </c>
      <c r="B1076" s="279" t="s">
        <v>2575</v>
      </c>
      <c r="C1076" s="280">
        <v>90</v>
      </c>
    </row>
    <row r="1077" spans="1:3" x14ac:dyDescent="0.25">
      <c r="A1077" s="395" t="s">
        <v>2576</v>
      </c>
      <c r="B1077" s="279" t="s">
        <v>2577</v>
      </c>
      <c r="C1077" s="280">
        <v>60</v>
      </c>
    </row>
    <row r="1078" spans="1:3" x14ac:dyDescent="0.25">
      <c r="A1078" s="395" t="s">
        <v>2578</v>
      </c>
      <c r="B1078" s="279" t="s">
        <v>2579</v>
      </c>
      <c r="C1078" s="280">
        <v>90</v>
      </c>
    </row>
    <row r="1079" spans="1:3" ht="31.5" x14ac:dyDescent="0.25">
      <c r="A1079" s="395" t="s">
        <v>2580</v>
      </c>
      <c r="B1079" s="279" t="s">
        <v>7196</v>
      </c>
      <c r="C1079" s="280">
        <v>60</v>
      </c>
    </row>
    <row r="1080" spans="1:3" x14ac:dyDescent="0.25">
      <c r="A1080" s="395" t="s">
        <v>2582</v>
      </c>
      <c r="B1080" s="279" t="s">
        <v>2583</v>
      </c>
      <c r="C1080" s="280">
        <v>90</v>
      </c>
    </row>
    <row r="1081" spans="1:3" x14ac:dyDescent="0.25">
      <c r="A1081" s="395" t="s">
        <v>857</v>
      </c>
      <c r="B1081" s="279" t="s">
        <v>2584</v>
      </c>
      <c r="C1081" s="280">
        <v>75</v>
      </c>
    </row>
    <row r="1082" spans="1:3" x14ac:dyDescent="0.25">
      <c r="A1082" s="395" t="s">
        <v>2585</v>
      </c>
      <c r="B1082" s="279" t="s">
        <v>2586</v>
      </c>
      <c r="C1082" s="280">
        <v>60</v>
      </c>
    </row>
    <row r="1083" spans="1:3" x14ac:dyDescent="0.25">
      <c r="A1083" s="395" t="s">
        <v>2587</v>
      </c>
      <c r="B1083" s="930" t="s">
        <v>817</v>
      </c>
      <c r="C1083" s="280">
        <v>270</v>
      </c>
    </row>
    <row r="1084" spans="1:3" x14ac:dyDescent="0.25">
      <c r="A1084" s="395" t="s">
        <v>2588</v>
      </c>
      <c r="B1084" s="279" t="s">
        <v>2384</v>
      </c>
      <c r="C1084" s="280">
        <v>90</v>
      </c>
    </row>
    <row r="1085" spans="1:3" x14ac:dyDescent="0.25">
      <c r="A1085" s="395" t="s">
        <v>2589</v>
      </c>
      <c r="B1085" s="279" t="s">
        <v>2386</v>
      </c>
      <c r="C1085" s="280">
        <v>30</v>
      </c>
    </row>
    <row r="1086" spans="1:3" x14ac:dyDescent="0.25">
      <c r="A1086" s="395" t="s">
        <v>2590</v>
      </c>
      <c r="B1086" s="279" t="s">
        <v>2388</v>
      </c>
      <c r="C1086" s="280">
        <v>60</v>
      </c>
    </row>
    <row r="1087" spans="1:3" x14ac:dyDescent="0.25">
      <c r="A1087" s="395" t="s">
        <v>2591</v>
      </c>
      <c r="B1087" s="279" t="s">
        <v>7194</v>
      </c>
      <c r="C1087" s="280">
        <v>75</v>
      </c>
    </row>
    <row r="1088" spans="1:3" x14ac:dyDescent="0.25">
      <c r="A1088" s="395" t="s">
        <v>2592</v>
      </c>
      <c r="B1088" s="279" t="s">
        <v>836</v>
      </c>
      <c r="C1088" s="280">
        <v>75</v>
      </c>
    </row>
    <row r="1089" spans="1:3" x14ac:dyDescent="0.25">
      <c r="A1089" s="395" t="s">
        <v>2593</v>
      </c>
      <c r="B1089" s="279" t="s">
        <v>7195</v>
      </c>
      <c r="C1089" s="280">
        <v>120</v>
      </c>
    </row>
    <row r="1090" spans="1:3" x14ac:dyDescent="0.25">
      <c r="A1090" s="395" t="s">
        <v>2594</v>
      </c>
      <c r="B1090" s="279" t="s">
        <v>2395</v>
      </c>
      <c r="C1090" s="280">
        <v>45</v>
      </c>
    </row>
    <row r="1091" spans="1:3" x14ac:dyDescent="0.25">
      <c r="A1091" s="395" t="s">
        <v>2595</v>
      </c>
      <c r="B1091" s="279" t="s">
        <v>2437</v>
      </c>
      <c r="C1091" s="280">
        <v>30</v>
      </c>
    </row>
    <row r="1092" spans="1:3" x14ac:dyDescent="0.25">
      <c r="A1092" s="395" t="s">
        <v>10220</v>
      </c>
      <c r="B1092" s="279" t="s">
        <v>2596</v>
      </c>
      <c r="C1092" s="280">
        <v>45</v>
      </c>
    </row>
    <row r="1093" spans="1:3" x14ac:dyDescent="0.25">
      <c r="A1093" s="395" t="s">
        <v>2597</v>
      </c>
      <c r="B1093" s="279" t="s">
        <v>2398</v>
      </c>
      <c r="C1093" s="280">
        <v>30</v>
      </c>
    </row>
    <row r="1094" spans="1:3" x14ac:dyDescent="0.25">
      <c r="A1094" s="395" t="s">
        <v>2598</v>
      </c>
      <c r="B1094" s="279" t="s">
        <v>2559</v>
      </c>
      <c r="C1094" s="280">
        <v>45</v>
      </c>
    </row>
    <row r="1095" spans="1:3" x14ac:dyDescent="0.25">
      <c r="A1095" s="395" t="s">
        <v>2599</v>
      </c>
      <c r="B1095" s="279" t="s">
        <v>2397</v>
      </c>
      <c r="C1095" s="280">
        <v>45</v>
      </c>
    </row>
    <row r="1096" spans="1:3" x14ac:dyDescent="0.25">
      <c r="A1096" s="395" t="s">
        <v>2600</v>
      </c>
      <c r="B1096" s="279" t="s">
        <v>7197</v>
      </c>
      <c r="C1096" s="280">
        <v>30</v>
      </c>
    </row>
    <row r="1097" spans="1:3" x14ac:dyDescent="0.25">
      <c r="A1097" s="395" t="s">
        <v>2601</v>
      </c>
      <c r="B1097" s="279" t="s">
        <v>2602</v>
      </c>
      <c r="C1097" s="280">
        <v>30</v>
      </c>
    </row>
    <row r="1098" spans="1:3" x14ac:dyDescent="0.25">
      <c r="A1098" s="395" t="s">
        <v>2603</v>
      </c>
      <c r="B1098" s="279" t="s">
        <v>2428</v>
      </c>
      <c r="C1098" s="280">
        <v>30</v>
      </c>
    </row>
    <row r="1099" spans="1:3" x14ac:dyDescent="0.25">
      <c r="A1099" s="395" t="s">
        <v>2604</v>
      </c>
      <c r="B1099" s="279" t="s">
        <v>2605</v>
      </c>
      <c r="C1099" s="280">
        <v>30</v>
      </c>
    </row>
    <row r="1100" spans="1:3" x14ac:dyDescent="0.25">
      <c r="A1100" s="395" t="s">
        <v>2606</v>
      </c>
      <c r="B1100" s="279" t="s">
        <v>2607</v>
      </c>
      <c r="C1100" s="280">
        <v>30</v>
      </c>
    </row>
    <row r="1101" spans="1:3" x14ac:dyDescent="0.25">
      <c r="A1101" s="395" t="s">
        <v>2608</v>
      </c>
      <c r="B1101" s="279" t="s">
        <v>2609</v>
      </c>
      <c r="C1101" s="280">
        <v>30</v>
      </c>
    </row>
    <row r="1102" spans="1:3" x14ac:dyDescent="0.25">
      <c r="A1102" s="395" t="s">
        <v>2610</v>
      </c>
      <c r="B1102" s="930" t="s">
        <v>2563</v>
      </c>
      <c r="C1102" s="280">
        <v>60</v>
      </c>
    </row>
    <row r="1103" spans="1:3" x14ac:dyDescent="0.25">
      <c r="A1103" s="395" t="s">
        <v>2611</v>
      </c>
      <c r="B1103" s="279" t="s">
        <v>2565</v>
      </c>
      <c r="C1103" s="280">
        <v>60</v>
      </c>
    </row>
    <row r="1104" spans="1:3" x14ac:dyDescent="0.25">
      <c r="A1104" s="395" t="s">
        <v>2612</v>
      </c>
      <c r="B1104" s="279" t="s">
        <v>2400</v>
      </c>
      <c r="C1104" s="280">
        <v>30</v>
      </c>
    </row>
    <row r="1105" spans="1:3" x14ac:dyDescent="0.25">
      <c r="A1105" s="395" t="s">
        <v>2613</v>
      </c>
      <c r="B1105" s="279" t="s">
        <v>2568</v>
      </c>
      <c r="C1105" s="280">
        <v>60</v>
      </c>
    </row>
    <row r="1106" spans="1:3" x14ac:dyDescent="0.25">
      <c r="A1106" s="395" t="s">
        <v>2614</v>
      </c>
      <c r="B1106" s="279" t="s">
        <v>2570</v>
      </c>
      <c r="C1106" s="280">
        <v>240</v>
      </c>
    </row>
    <row r="1107" spans="1:3" x14ac:dyDescent="0.25">
      <c r="A1107" s="395" t="s">
        <v>2615</v>
      </c>
      <c r="B1107" s="279" t="s">
        <v>7198</v>
      </c>
      <c r="C1107" s="280">
        <v>75</v>
      </c>
    </row>
    <row r="1108" spans="1:3" x14ac:dyDescent="0.25">
      <c r="A1108" s="395" t="s">
        <v>2617</v>
      </c>
      <c r="B1108" s="279" t="s">
        <v>2618</v>
      </c>
      <c r="C1108" s="280">
        <v>45</v>
      </c>
    </row>
    <row r="1109" spans="1:3" x14ac:dyDescent="0.25">
      <c r="A1109" s="395" t="s">
        <v>2619</v>
      </c>
      <c r="B1109" s="279" t="s">
        <v>2579</v>
      </c>
      <c r="C1109" s="280">
        <v>120</v>
      </c>
    </row>
    <row r="1110" spans="1:3" x14ac:dyDescent="0.25">
      <c r="A1110" s="395" t="s">
        <v>2620</v>
      </c>
      <c r="B1110" s="279" t="s">
        <v>2621</v>
      </c>
      <c r="C1110" s="280">
        <v>90</v>
      </c>
    </row>
    <row r="1111" spans="1:3" x14ac:dyDescent="0.25">
      <c r="A1111" s="395" t="s">
        <v>2622</v>
      </c>
      <c r="B1111" s="279" t="s">
        <v>2623</v>
      </c>
      <c r="C1111" s="280">
        <v>120</v>
      </c>
    </row>
    <row r="1112" spans="1:3" x14ac:dyDescent="0.25">
      <c r="A1112" s="395" t="s">
        <v>2624</v>
      </c>
      <c r="B1112" s="279" t="s">
        <v>2577</v>
      </c>
      <c r="C1112" s="280">
        <v>60</v>
      </c>
    </row>
    <row r="1113" spans="1:3" x14ac:dyDescent="0.25">
      <c r="A1113" s="395" t="s">
        <v>2625</v>
      </c>
      <c r="B1113" s="279" t="s">
        <v>2626</v>
      </c>
      <c r="C1113" s="280">
        <v>60</v>
      </c>
    </row>
    <row r="1114" spans="1:3" ht="31.5" x14ac:dyDescent="0.25">
      <c r="A1114" s="395" t="s">
        <v>2627</v>
      </c>
      <c r="B1114" s="930" t="s">
        <v>7196</v>
      </c>
      <c r="C1114" s="280">
        <v>60</v>
      </c>
    </row>
    <row r="1115" spans="1:3" x14ac:dyDescent="0.25">
      <c r="A1115" s="395" t="s">
        <v>2628</v>
      </c>
      <c r="B1115" s="930" t="s">
        <v>7199</v>
      </c>
      <c r="C1115" s="280">
        <v>60</v>
      </c>
    </row>
    <row r="1116" spans="1:3" ht="31.5" x14ac:dyDescent="0.25">
      <c r="A1116" s="395" t="s">
        <v>2630</v>
      </c>
      <c r="B1116" s="279" t="s">
        <v>2631</v>
      </c>
      <c r="C1116" s="280">
        <v>120</v>
      </c>
    </row>
    <row r="1117" spans="1:3" ht="31.5" x14ac:dyDescent="0.25">
      <c r="A1117" s="395" t="s">
        <v>2632</v>
      </c>
      <c r="B1117" s="279" t="s">
        <v>2633</v>
      </c>
      <c r="C1117" s="280">
        <v>60</v>
      </c>
    </row>
    <row r="1118" spans="1:3" x14ac:dyDescent="0.25">
      <c r="A1118" s="395" t="s">
        <v>2634</v>
      </c>
      <c r="B1118" s="279" t="s">
        <v>2635</v>
      </c>
      <c r="C1118" s="280">
        <v>90</v>
      </c>
    </row>
    <row r="1119" spans="1:3" x14ac:dyDescent="0.25">
      <c r="A1119" s="395" t="s">
        <v>2636</v>
      </c>
      <c r="B1119" s="279" t="s">
        <v>2584</v>
      </c>
      <c r="C1119" s="280">
        <v>120</v>
      </c>
    </row>
    <row r="1120" spans="1:3" x14ac:dyDescent="0.25">
      <c r="A1120" s="395" t="s">
        <v>2637</v>
      </c>
      <c r="B1120" s="279" t="s">
        <v>2638</v>
      </c>
      <c r="C1120" s="280">
        <v>60</v>
      </c>
    </row>
    <row r="1121" spans="1:3" x14ac:dyDescent="0.25">
      <c r="A1121" s="395" t="s">
        <v>856</v>
      </c>
      <c r="B1121" s="279" t="s">
        <v>2586</v>
      </c>
      <c r="C1121" s="280">
        <v>60</v>
      </c>
    </row>
    <row r="1122" spans="1:3" x14ac:dyDescent="0.25">
      <c r="A1122" s="395" t="s">
        <v>2639</v>
      </c>
      <c r="B1122" s="279" t="s">
        <v>2640</v>
      </c>
      <c r="C1122" s="280">
        <v>270</v>
      </c>
    </row>
    <row r="1123" spans="1:3" x14ac:dyDescent="0.25">
      <c r="A1123" s="395" t="s">
        <v>2641</v>
      </c>
      <c r="B1123" s="930" t="s">
        <v>817</v>
      </c>
      <c r="C1123" s="280">
        <v>405</v>
      </c>
    </row>
    <row r="1124" spans="1:3" x14ac:dyDescent="0.25">
      <c r="A1124" s="395" t="s">
        <v>2642</v>
      </c>
      <c r="B1124" s="931" t="s">
        <v>2384</v>
      </c>
      <c r="C1124" s="400">
        <v>30</v>
      </c>
    </row>
    <row r="1125" spans="1:3" x14ac:dyDescent="0.25">
      <c r="A1125" s="395" t="s">
        <v>2643</v>
      </c>
      <c r="B1125" s="931" t="s">
        <v>2386</v>
      </c>
      <c r="C1125" s="400">
        <v>15</v>
      </c>
    </row>
    <row r="1126" spans="1:3" x14ac:dyDescent="0.25">
      <c r="A1126" s="395" t="s">
        <v>2644</v>
      </c>
      <c r="B1126" s="931" t="s">
        <v>2388</v>
      </c>
      <c r="C1126" s="400">
        <v>30</v>
      </c>
    </row>
    <row r="1127" spans="1:3" x14ac:dyDescent="0.25">
      <c r="A1127" s="395" t="s">
        <v>2645</v>
      </c>
      <c r="B1127" s="931" t="s">
        <v>2390</v>
      </c>
      <c r="C1127" s="400">
        <v>45</v>
      </c>
    </row>
    <row r="1128" spans="1:3" x14ac:dyDescent="0.25">
      <c r="A1128" s="395" t="s">
        <v>2646</v>
      </c>
      <c r="B1128" s="931" t="s">
        <v>836</v>
      </c>
      <c r="C1128" s="400">
        <v>30</v>
      </c>
    </row>
    <row r="1129" spans="1:3" x14ac:dyDescent="0.25">
      <c r="A1129" s="395" t="s">
        <v>2647</v>
      </c>
      <c r="B1129" s="931" t="s">
        <v>2393</v>
      </c>
      <c r="C1129" s="400">
        <v>60</v>
      </c>
    </row>
    <row r="1130" spans="1:3" x14ac:dyDescent="0.25">
      <c r="A1130" s="395" t="s">
        <v>2648</v>
      </c>
      <c r="B1130" s="931" t="s">
        <v>2397</v>
      </c>
      <c r="C1130" s="400">
        <v>30</v>
      </c>
    </row>
    <row r="1131" spans="1:3" x14ac:dyDescent="0.25">
      <c r="A1131" s="395" t="s">
        <v>2649</v>
      </c>
      <c r="B1131" s="931" t="s">
        <v>2650</v>
      </c>
      <c r="C1131" s="400">
        <v>45</v>
      </c>
    </row>
    <row r="1132" spans="1:3" x14ac:dyDescent="0.25">
      <c r="A1132" s="395" t="s">
        <v>10221</v>
      </c>
      <c r="B1132" s="931" t="s">
        <v>2651</v>
      </c>
      <c r="C1132" s="400">
        <v>45</v>
      </c>
    </row>
    <row r="1133" spans="1:3" x14ac:dyDescent="0.25">
      <c r="A1133" s="395" t="s">
        <v>2652</v>
      </c>
      <c r="B1133" s="931" t="s">
        <v>2653</v>
      </c>
      <c r="C1133" s="400">
        <v>30</v>
      </c>
    </row>
    <row r="1134" spans="1:3" x14ac:dyDescent="0.25">
      <c r="A1134" s="395" t="s">
        <v>2654</v>
      </c>
      <c r="B1134" s="931" t="s">
        <v>7200</v>
      </c>
      <c r="C1134" s="400">
        <v>30</v>
      </c>
    </row>
    <row r="1135" spans="1:3" x14ac:dyDescent="0.25">
      <c r="A1135" s="395" t="s">
        <v>2655</v>
      </c>
      <c r="B1135" s="931" t="s">
        <v>2400</v>
      </c>
      <c r="C1135" s="400">
        <v>30</v>
      </c>
    </row>
    <row r="1136" spans="1:3" x14ac:dyDescent="0.25">
      <c r="A1136" s="395" t="s">
        <v>2656</v>
      </c>
      <c r="B1136" s="931" t="s">
        <v>2481</v>
      </c>
      <c r="C1136" s="400">
        <v>120</v>
      </c>
    </row>
    <row r="1137" spans="1:3" x14ac:dyDescent="0.25">
      <c r="A1137" s="395" t="s">
        <v>2657</v>
      </c>
      <c r="B1137" s="931" t="s">
        <v>2449</v>
      </c>
      <c r="C1137" s="400">
        <v>120</v>
      </c>
    </row>
    <row r="1138" spans="1:3" x14ac:dyDescent="0.25">
      <c r="A1138" s="395" t="s">
        <v>2658</v>
      </c>
      <c r="B1138" s="931" t="s">
        <v>2659</v>
      </c>
      <c r="C1138" s="400">
        <v>60</v>
      </c>
    </row>
    <row r="1139" spans="1:3" x14ac:dyDescent="0.25">
      <c r="A1139" s="395" t="s">
        <v>2660</v>
      </c>
      <c r="B1139" s="931" t="s">
        <v>2661</v>
      </c>
      <c r="C1139" s="400">
        <v>60</v>
      </c>
    </row>
    <row r="1140" spans="1:3" x14ac:dyDescent="0.25">
      <c r="A1140" s="395" t="s">
        <v>2662</v>
      </c>
      <c r="B1140" s="931" t="s">
        <v>7201</v>
      </c>
      <c r="C1140" s="400">
        <v>60</v>
      </c>
    </row>
    <row r="1141" spans="1:3" x14ac:dyDescent="0.25">
      <c r="A1141" s="395" t="s">
        <v>2663</v>
      </c>
      <c r="B1141" s="931" t="s">
        <v>2664</v>
      </c>
      <c r="C1141" s="400">
        <v>90</v>
      </c>
    </row>
    <row r="1142" spans="1:3" x14ac:dyDescent="0.25">
      <c r="A1142" s="395" t="s">
        <v>2665</v>
      </c>
      <c r="B1142" s="931" t="s">
        <v>2666</v>
      </c>
      <c r="C1142" s="400">
        <v>120</v>
      </c>
    </row>
    <row r="1143" spans="1:3" x14ac:dyDescent="0.25">
      <c r="A1143" s="395" t="s">
        <v>2667</v>
      </c>
      <c r="B1143" s="931" t="s">
        <v>2668</v>
      </c>
      <c r="C1143" s="400">
        <v>120</v>
      </c>
    </row>
    <row r="1144" spans="1:3" x14ac:dyDescent="0.25">
      <c r="A1144" s="395" t="s">
        <v>2669</v>
      </c>
      <c r="B1144" s="931" t="s">
        <v>2670</v>
      </c>
      <c r="C1144" s="400">
        <v>75</v>
      </c>
    </row>
    <row r="1145" spans="1:3" x14ac:dyDescent="0.25">
      <c r="A1145" s="395" t="s">
        <v>2671</v>
      </c>
      <c r="B1145" s="931" t="s">
        <v>2672</v>
      </c>
      <c r="C1145" s="400">
        <v>60</v>
      </c>
    </row>
    <row r="1146" spans="1:3" x14ac:dyDescent="0.25">
      <c r="A1146" s="395" t="s">
        <v>2673</v>
      </c>
      <c r="B1146" s="931" t="s">
        <v>817</v>
      </c>
      <c r="C1146" s="400">
        <v>270</v>
      </c>
    </row>
    <row r="1147" spans="1:3" x14ac:dyDescent="0.25">
      <c r="A1147" s="395" t="s">
        <v>2674</v>
      </c>
      <c r="B1147" s="931" t="s">
        <v>2384</v>
      </c>
      <c r="C1147" s="400">
        <v>90</v>
      </c>
    </row>
    <row r="1148" spans="1:3" x14ac:dyDescent="0.25">
      <c r="A1148" s="395" t="s">
        <v>2675</v>
      </c>
      <c r="B1148" s="931" t="s">
        <v>2386</v>
      </c>
      <c r="C1148" s="400">
        <v>30</v>
      </c>
    </row>
    <row r="1149" spans="1:3" x14ac:dyDescent="0.25">
      <c r="A1149" s="395" t="s">
        <v>2676</v>
      </c>
      <c r="B1149" s="931" t="s">
        <v>2388</v>
      </c>
      <c r="C1149" s="400">
        <v>60</v>
      </c>
    </row>
    <row r="1150" spans="1:3" x14ac:dyDescent="0.25">
      <c r="A1150" s="395" t="s">
        <v>2677</v>
      </c>
      <c r="B1150" s="931" t="s">
        <v>2390</v>
      </c>
      <c r="C1150" s="400">
        <v>75</v>
      </c>
    </row>
    <row r="1151" spans="1:3" x14ac:dyDescent="0.25">
      <c r="A1151" s="395" t="s">
        <v>2678</v>
      </c>
      <c r="B1151" s="931" t="s">
        <v>836</v>
      </c>
      <c r="C1151" s="400">
        <v>75</v>
      </c>
    </row>
    <row r="1152" spans="1:3" x14ac:dyDescent="0.25">
      <c r="A1152" s="395" t="s">
        <v>2679</v>
      </c>
      <c r="B1152" s="931" t="s">
        <v>2680</v>
      </c>
      <c r="C1152" s="400">
        <v>120</v>
      </c>
    </row>
    <row r="1153" spans="1:3" x14ac:dyDescent="0.25">
      <c r="A1153" s="395" t="s">
        <v>2681</v>
      </c>
      <c r="B1153" s="931" t="s">
        <v>2397</v>
      </c>
      <c r="C1153" s="400">
        <v>30</v>
      </c>
    </row>
    <row r="1154" spans="1:3" x14ac:dyDescent="0.25">
      <c r="A1154" s="395" t="s">
        <v>2682</v>
      </c>
      <c r="B1154" s="931" t="s">
        <v>849</v>
      </c>
      <c r="C1154" s="400">
        <v>30</v>
      </c>
    </row>
    <row r="1155" spans="1:3" x14ac:dyDescent="0.25">
      <c r="A1155" s="395" t="s">
        <v>10222</v>
      </c>
      <c r="B1155" s="931" t="s">
        <v>2650</v>
      </c>
      <c r="C1155" s="400">
        <v>45</v>
      </c>
    </row>
    <row r="1156" spans="1:3" x14ac:dyDescent="0.25">
      <c r="A1156" s="395" t="s">
        <v>2683</v>
      </c>
      <c r="B1156" s="931" t="s">
        <v>2651</v>
      </c>
      <c r="C1156" s="400">
        <v>45</v>
      </c>
    </row>
    <row r="1157" spans="1:3" x14ac:dyDescent="0.25">
      <c r="A1157" s="395" t="s">
        <v>2684</v>
      </c>
      <c r="B1157" s="931" t="s">
        <v>2653</v>
      </c>
      <c r="C1157" s="400">
        <v>30</v>
      </c>
    </row>
    <row r="1158" spans="1:3" x14ac:dyDescent="0.25">
      <c r="A1158" s="395" t="s">
        <v>2685</v>
      </c>
      <c r="B1158" s="931" t="s">
        <v>5623</v>
      </c>
      <c r="C1158" s="400">
        <v>30</v>
      </c>
    </row>
    <row r="1159" spans="1:3" x14ac:dyDescent="0.25">
      <c r="A1159" s="395" t="s">
        <v>2686</v>
      </c>
      <c r="B1159" s="931" t="s">
        <v>2400</v>
      </c>
      <c r="C1159" s="400">
        <v>30</v>
      </c>
    </row>
    <row r="1160" spans="1:3" x14ac:dyDescent="0.25">
      <c r="A1160" s="395" t="s">
        <v>2687</v>
      </c>
      <c r="B1160" s="931" t="s">
        <v>2517</v>
      </c>
      <c r="C1160" s="400">
        <v>30</v>
      </c>
    </row>
    <row r="1161" spans="1:3" x14ac:dyDescent="0.25">
      <c r="A1161" s="395" t="s">
        <v>2688</v>
      </c>
      <c r="B1161" s="931" t="s">
        <v>2481</v>
      </c>
      <c r="C1161" s="400">
        <v>150</v>
      </c>
    </row>
    <row r="1162" spans="1:3" x14ac:dyDescent="0.25">
      <c r="A1162" s="395" t="s">
        <v>2689</v>
      </c>
      <c r="B1162" s="931" t="s">
        <v>2449</v>
      </c>
      <c r="C1162" s="400">
        <v>150</v>
      </c>
    </row>
    <row r="1163" spans="1:3" x14ac:dyDescent="0.25">
      <c r="A1163" s="395" t="s">
        <v>2690</v>
      </c>
      <c r="B1163" s="931" t="s">
        <v>2691</v>
      </c>
      <c r="C1163" s="400">
        <v>60</v>
      </c>
    </row>
    <row r="1164" spans="1:3" x14ac:dyDescent="0.25">
      <c r="A1164" s="395" t="s">
        <v>2692</v>
      </c>
      <c r="B1164" s="931" t="s">
        <v>2693</v>
      </c>
      <c r="C1164" s="400">
        <v>60</v>
      </c>
    </row>
    <row r="1165" spans="1:3" x14ac:dyDescent="0.25">
      <c r="A1165" s="395" t="s">
        <v>2694</v>
      </c>
      <c r="B1165" s="931" t="s">
        <v>2659</v>
      </c>
      <c r="C1165" s="400">
        <v>60</v>
      </c>
    </row>
    <row r="1166" spans="1:3" x14ac:dyDescent="0.25">
      <c r="A1166" s="395" t="s">
        <v>2695</v>
      </c>
      <c r="B1166" s="931" t="s">
        <v>2462</v>
      </c>
      <c r="C1166" s="400">
        <v>90</v>
      </c>
    </row>
    <row r="1167" spans="1:3" x14ac:dyDescent="0.25">
      <c r="A1167" s="395" t="s">
        <v>2696</v>
      </c>
      <c r="B1167" s="931" t="s">
        <v>7202</v>
      </c>
      <c r="C1167" s="400">
        <v>60</v>
      </c>
    </row>
    <row r="1168" spans="1:3" x14ac:dyDescent="0.25">
      <c r="A1168" s="395" t="s">
        <v>2697</v>
      </c>
      <c r="B1168" s="931" t="s">
        <v>2664</v>
      </c>
      <c r="C1168" s="400">
        <v>120</v>
      </c>
    </row>
    <row r="1169" spans="1:3" x14ac:dyDescent="0.25">
      <c r="A1169" s="395" t="s">
        <v>2698</v>
      </c>
      <c r="B1169" s="931" t="s">
        <v>2699</v>
      </c>
      <c r="C1169" s="400">
        <v>30</v>
      </c>
    </row>
    <row r="1170" spans="1:3" x14ac:dyDescent="0.25">
      <c r="A1170" s="395" t="s">
        <v>2700</v>
      </c>
      <c r="B1170" s="931" t="s">
        <v>2701</v>
      </c>
      <c r="C1170" s="400">
        <v>150</v>
      </c>
    </row>
    <row r="1171" spans="1:3" x14ac:dyDescent="0.25">
      <c r="A1171" s="395" t="s">
        <v>2702</v>
      </c>
      <c r="B1171" s="931" t="s">
        <v>2668</v>
      </c>
      <c r="C1171" s="400">
        <v>150</v>
      </c>
    </row>
    <row r="1172" spans="1:3" x14ac:dyDescent="0.25">
      <c r="A1172" s="395" t="s">
        <v>2703</v>
      </c>
      <c r="B1172" s="931" t="s">
        <v>2704</v>
      </c>
      <c r="C1172" s="400">
        <v>90</v>
      </c>
    </row>
    <row r="1173" spans="1:3" x14ac:dyDescent="0.25">
      <c r="A1173" s="395" t="s">
        <v>2705</v>
      </c>
      <c r="B1173" s="931" t="s">
        <v>2670</v>
      </c>
      <c r="C1173" s="400">
        <v>75</v>
      </c>
    </row>
    <row r="1174" spans="1:3" x14ac:dyDescent="0.25">
      <c r="A1174" s="395" t="s">
        <v>2706</v>
      </c>
      <c r="B1174" s="931" t="s">
        <v>2707</v>
      </c>
      <c r="C1174" s="400">
        <v>60</v>
      </c>
    </row>
    <row r="1175" spans="1:3" x14ac:dyDescent="0.25">
      <c r="A1175" s="395" t="s">
        <v>2708</v>
      </c>
      <c r="B1175" s="931" t="s">
        <v>2709</v>
      </c>
      <c r="C1175" s="400">
        <v>90</v>
      </c>
    </row>
    <row r="1176" spans="1:3" x14ac:dyDescent="0.25">
      <c r="A1176" s="395" t="s">
        <v>2710</v>
      </c>
      <c r="B1176" s="931" t="s">
        <v>2711</v>
      </c>
      <c r="C1176" s="400">
        <v>60</v>
      </c>
    </row>
    <row r="1177" spans="1:3" x14ac:dyDescent="0.25">
      <c r="A1177" s="395" t="s">
        <v>2712</v>
      </c>
      <c r="B1177" s="931" t="s">
        <v>817</v>
      </c>
      <c r="C1177" s="400">
        <v>360</v>
      </c>
    </row>
    <row r="1178" spans="1:3" x14ac:dyDescent="0.25">
      <c r="A1178" s="395" t="s">
        <v>2713</v>
      </c>
      <c r="B1178" s="931" t="s">
        <v>2384</v>
      </c>
      <c r="C1178" s="400">
        <v>30</v>
      </c>
    </row>
    <row r="1179" spans="1:3" x14ac:dyDescent="0.25">
      <c r="A1179" s="395" t="s">
        <v>2714</v>
      </c>
      <c r="B1179" s="931" t="s">
        <v>2715</v>
      </c>
      <c r="C1179" s="400">
        <v>15</v>
      </c>
    </row>
    <row r="1180" spans="1:3" x14ac:dyDescent="0.25">
      <c r="A1180" s="395" t="s">
        <v>2716</v>
      </c>
      <c r="B1180" s="931" t="s">
        <v>2388</v>
      </c>
      <c r="C1180" s="400">
        <v>30</v>
      </c>
    </row>
    <row r="1181" spans="1:3" x14ac:dyDescent="0.25">
      <c r="A1181" s="395" t="s">
        <v>2717</v>
      </c>
      <c r="B1181" s="931" t="s">
        <v>7194</v>
      </c>
      <c r="C1181" s="400">
        <v>45</v>
      </c>
    </row>
    <row r="1182" spans="1:3" x14ac:dyDescent="0.25">
      <c r="A1182" s="395" t="s">
        <v>2718</v>
      </c>
      <c r="B1182" s="931" t="s">
        <v>836</v>
      </c>
      <c r="C1182" s="400">
        <v>30</v>
      </c>
    </row>
    <row r="1183" spans="1:3" x14ac:dyDescent="0.25">
      <c r="A1183" s="395" t="s">
        <v>2719</v>
      </c>
      <c r="B1183" s="931" t="s">
        <v>2393</v>
      </c>
      <c r="C1183" s="400">
        <v>60</v>
      </c>
    </row>
    <row r="1184" spans="1:3" x14ac:dyDescent="0.25">
      <c r="A1184" s="395" t="s">
        <v>2720</v>
      </c>
      <c r="B1184" s="932" t="s">
        <v>2400</v>
      </c>
      <c r="C1184" s="400">
        <v>30</v>
      </c>
    </row>
    <row r="1185" spans="1:3" x14ac:dyDescent="0.25">
      <c r="A1185" s="395" t="s">
        <v>2721</v>
      </c>
      <c r="B1185" s="932" t="s">
        <v>2722</v>
      </c>
      <c r="C1185" s="400">
        <v>30</v>
      </c>
    </row>
    <row r="1186" spans="1:3" x14ac:dyDescent="0.25">
      <c r="A1186" s="395" t="s">
        <v>10223</v>
      </c>
      <c r="B1186" s="932" t="s">
        <v>848</v>
      </c>
      <c r="C1186" s="400">
        <v>60</v>
      </c>
    </row>
    <row r="1187" spans="1:3" x14ac:dyDescent="0.25">
      <c r="A1187" s="395" t="s">
        <v>2723</v>
      </c>
      <c r="B1187" s="932" t="s">
        <v>2397</v>
      </c>
      <c r="C1187" s="400">
        <v>30</v>
      </c>
    </row>
    <row r="1188" spans="1:3" x14ac:dyDescent="0.25">
      <c r="A1188" s="395" t="s">
        <v>2724</v>
      </c>
      <c r="B1188" s="932" t="s">
        <v>2431</v>
      </c>
      <c r="C1188" s="400">
        <v>30</v>
      </c>
    </row>
    <row r="1189" spans="1:3" x14ac:dyDescent="0.25">
      <c r="A1189" s="395" t="s">
        <v>2725</v>
      </c>
      <c r="B1189" s="932" t="s">
        <v>2433</v>
      </c>
      <c r="C1189" s="400">
        <v>30</v>
      </c>
    </row>
    <row r="1190" spans="1:3" x14ac:dyDescent="0.25">
      <c r="A1190" s="395" t="s">
        <v>2726</v>
      </c>
      <c r="B1190" s="932" t="s">
        <v>2727</v>
      </c>
      <c r="C1190" s="400">
        <v>60</v>
      </c>
    </row>
    <row r="1191" spans="1:3" x14ac:dyDescent="0.25">
      <c r="A1191" s="395" t="s">
        <v>2728</v>
      </c>
      <c r="B1191" s="932" t="s">
        <v>2437</v>
      </c>
      <c r="C1191" s="400">
        <v>90</v>
      </c>
    </row>
    <row r="1192" spans="1:3" x14ac:dyDescent="0.25">
      <c r="A1192" s="395" t="s">
        <v>2729</v>
      </c>
      <c r="B1192" s="931" t="s">
        <v>2730</v>
      </c>
      <c r="C1192" s="400">
        <v>60</v>
      </c>
    </row>
    <row r="1193" spans="1:3" x14ac:dyDescent="0.25">
      <c r="A1193" s="395" t="s">
        <v>2731</v>
      </c>
      <c r="B1193" s="931" t="s">
        <v>507</v>
      </c>
      <c r="C1193" s="400">
        <v>180</v>
      </c>
    </row>
    <row r="1194" spans="1:3" x14ac:dyDescent="0.25">
      <c r="A1194" s="395" t="s">
        <v>2732</v>
      </c>
      <c r="B1194" s="931" t="s">
        <v>508</v>
      </c>
      <c r="C1194" s="934">
        <v>60</v>
      </c>
    </row>
    <row r="1195" spans="1:3" x14ac:dyDescent="0.25">
      <c r="A1195" s="395" t="s">
        <v>2733</v>
      </c>
      <c r="B1195" s="931" t="s">
        <v>2487</v>
      </c>
      <c r="C1195" s="400">
        <v>90</v>
      </c>
    </row>
    <row r="1196" spans="1:3" x14ac:dyDescent="0.25">
      <c r="A1196" s="395" t="s">
        <v>2734</v>
      </c>
      <c r="B1196" s="931" t="s">
        <v>2735</v>
      </c>
      <c r="C1196" s="400">
        <v>90</v>
      </c>
    </row>
    <row r="1197" spans="1:3" x14ac:dyDescent="0.25">
      <c r="A1197" s="395" t="s">
        <v>2736</v>
      </c>
      <c r="B1197" s="931" t="s">
        <v>2737</v>
      </c>
      <c r="C1197" s="400">
        <v>180</v>
      </c>
    </row>
    <row r="1198" spans="1:3" x14ac:dyDescent="0.25">
      <c r="A1198" s="395" t="s">
        <v>2738</v>
      </c>
      <c r="B1198" s="931" t="s">
        <v>2498</v>
      </c>
      <c r="C1198" s="400">
        <v>120</v>
      </c>
    </row>
    <row r="1199" spans="1:3" x14ac:dyDescent="0.25">
      <c r="A1199" s="395" t="s">
        <v>2739</v>
      </c>
      <c r="B1199" s="931" t="s">
        <v>2740</v>
      </c>
      <c r="C1199" s="400">
        <v>120</v>
      </c>
    </row>
    <row r="1200" spans="1:3" x14ac:dyDescent="0.25">
      <c r="A1200" s="395" t="s">
        <v>2741</v>
      </c>
      <c r="B1200" s="931" t="s">
        <v>2742</v>
      </c>
      <c r="C1200" s="400">
        <v>90</v>
      </c>
    </row>
    <row r="1201" spans="1:3" x14ac:dyDescent="0.25">
      <c r="A1201" s="395" t="s">
        <v>2743</v>
      </c>
      <c r="B1201" s="931" t="s">
        <v>509</v>
      </c>
      <c r="C1201" s="400">
        <v>60</v>
      </c>
    </row>
    <row r="1202" spans="1:3" x14ac:dyDescent="0.25">
      <c r="A1202" s="395" t="s">
        <v>2744</v>
      </c>
      <c r="B1202" s="931" t="s">
        <v>2745</v>
      </c>
      <c r="C1202" s="400">
        <v>60</v>
      </c>
    </row>
    <row r="1203" spans="1:3" x14ac:dyDescent="0.25">
      <c r="A1203" s="395" t="s">
        <v>2746</v>
      </c>
      <c r="B1203" s="931" t="s">
        <v>817</v>
      </c>
      <c r="C1203" s="400">
        <v>360</v>
      </c>
    </row>
    <row r="1204" spans="1:3" x14ac:dyDescent="0.25">
      <c r="A1204" s="395" t="s">
        <v>2747</v>
      </c>
      <c r="B1204" s="932" t="s">
        <v>2384</v>
      </c>
      <c r="C1204" s="400">
        <v>90</v>
      </c>
    </row>
    <row r="1205" spans="1:3" x14ac:dyDescent="0.25">
      <c r="A1205" s="395" t="s">
        <v>2748</v>
      </c>
      <c r="B1205" s="932" t="s">
        <v>2386</v>
      </c>
      <c r="C1205" s="400">
        <v>30</v>
      </c>
    </row>
    <row r="1206" spans="1:3" x14ac:dyDescent="0.25">
      <c r="A1206" s="395" t="s">
        <v>2749</v>
      </c>
      <c r="B1206" s="932" t="s">
        <v>2388</v>
      </c>
      <c r="C1206" s="400">
        <v>60</v>
      </c>
    </row>
    <row r="1207" spans="1:3" x14ac:dyDescent="0.25">
      <c r="A1207" s="395" t="s">
        <v>2750</v>
      </c>
      <c r="B1207" s="932" t="s">
        <v>7194</v>
      </c>
      <c r="C1207" s="400">
        <v>75</v>
      </c>
    </row>
    <row r="1208" spans="1:3" x14ac:dyDescent="0.25">
      <c r="A1208" s="395" t="s">
        <v>2751</v>
      </c>
      <c r="B1208" s="932" t="s">
        <v>836</v>
      </c>
      <c r="C1208" s="400">
        <v>75</v>
      </c>
    </row>
    <row r="1209" spans="1:3" x14ac:dyDescent="0.25">
      <c r="A1209" s="395" t="s">
        <v>2752</v>
      </c>
      <c r="B1209" s="932" t="s">
        <v>2393</v>
      </c>
      <c r="C1209" s="400">
        <v>120</v>
      </c>
    </row>
    <row r="1210" spans="1:3" x14ac:dyDescent="0.25">
      <c r="A1210" s="395" t="s">
        <v>2753</v>
      </c>
      <c r="B1210" s="932" t="s">
        <v>2400</v>
      </c>
      <c r="C1210" s="400">
        <v>30</v>
      </c>
    </row>
    <row r="1211" spans="1:3" x14ac:dyDescent="0.25">
      <c r="A1211" s="395" t="s">
        <v>2754</v>
      </c>
      <c r="B1211" s="932" t="s">
        <v>2722</v>
      </c>
      <c r="C1211" s="400">
        <v>30</v>
      </c>
    </row>
    <row r="1212" spans="1:3" x14ac:dyDescent="0.25">
      <c r="A1212" s="395" t="s">
        <v>10224</v>
      </c>
      <c r="B1212" s="932" t="s">
        <v>848</v>
      </c>
      <c r="C1212" s="400">
        <v>90</v>
      </c>
    </row>
    <row r="1213" spans="1:3" x14ac:dyDescent="0.25">
      <c r="A1213" s="395" t="s">
        <v>2755</v>
      </c>
      <c r="B1213" s="932" t="s">
        <v>2397</v>
      </c>
      <c r="C1213" s="400">
        <v>30</v>
      </c>
    </row>
    <row r="1214" spans="1:3" x14ac:dyDescent="0.25">
      <c r="A1214" s="395" t="s">
        <v>2756</v>
      </c>
      <c r="B1214" s="932" t="s">
        <v>2431</v>
      </c>
      <c r="C1214" s="400">
        <v>30</v>
      </c>
    </row>
    <row r="1215" spans="1:3" x14ac:dyDescent="0.25">
      <c r="A1215" s="395" t="s">
        <v>2757</v>
      </c>
      <c r="B1215" s="932" t="s">
        <v>2433</v>
      </c>
      <c r="C1215" s="400">
        <v>30</v>
      </c>
    </row>
    <row r="1216" spans="1:3" x14ac:dyDescent="0.25">
      <c r="A1216" s="395" t="s">
        <v>2758</v>
      </c>
      <c r="B1216" s="932" t="s">
        <v>2727</v>
      </c>
      <c r="C1216" s="400">
        <v>60</v>
      </c>
    </row>
    <row r="1217" spans="1:3" x14ac:dyDescent="0.25">
      <c r="A1217" s="395" t="s">
        <v>2759</v>
      </c>
      <c r="B1217" s="932" t="s">
        <v>2437</v>
      </c>
      <c r="C1217" s="400">
        <v>120</v>
      </c>
    </row>
    <row r="1218" spans="1:3" x14ac:dyDescent="0.25">
      <c r="A1218" s="395" t="s">
        <v>2760</v>
      </c>
      <c r="B1218" s="932" t="s">
        <v>2730</v>
      </c>
      <c r="C1218" s="400">
        <v>60</v>
      </c>
    </row>
    <row r="1219" spans="1:3" x14ac:dyDescent="0.25">
      <c r="A1219" s="395" t="s">
        <v>2761</v>
      </c>
      <c r="B1219" s="932" t="s">
        <v>507</v>
      </c>
      <c r="C1219" s="400">
        <v>180</v>
      </c>
    </row>
    <row r="1220" spans="1:3" x14ac:dyDescent="0.25">
      <c r="A1220" s="395" t="s">
        <v>2762</v>
      </c>
      <c r="B1220" s="932" t="s">
        <v>508</v>
      </c>
      <c r="C1220" s="934">
        <v>60</v>
      </c>
    </row>
    <row r="1221" spans="1:3" x14ac:dyDescent="0.25">
      <c r="A1221" s="395" t="s">
        <v>2763</v>
      </c>
      <c r="B1221" s="932" t="s">
        <v>3501</v>
      </c>
      <c r="C1221" s="400">
        <v>90</v>
      </c>
    </row>
    <row r="1222" spans="1:3" x14ac:dyDescent="0.25">
      <c r="A1222" s="395" t="s">
        <v>2764</v>
      </c>
      <c r="B1222" s="932" t="s">
        <v>2523</v>
      </c>
      <c r="C1222" s="400">
        <v>60</v>
      </c>
    </row>
    <row r="1223" spans="1:3" x14ac:dyDescent="0.25">
      <c r="A1223" s="395" t="s">
        <v>2765</v>
      </c>
      <c r="B1223" s="932" t="s">
        <v>2487</v>
      </c>
      <c r="C1223" s="400">
        <v>90</v>
      </c>
    </row>
    <row r="1224" spans="1:3" x14ac:dyDescent="0.25">
      <c r="A1224" s="395" t="s">
        <v>2766</v>
      </c>
      <c r="B1224" s="932" t="s">
        <v>513</v>
      </c>
      <c r="C1224" s="400">
        <v>60</v>
      </c>
    </row>
    <row r="1225" spans="1:3" x14ac:dyDescent="0.25">
      <c r="A1225" s="395" t="s">
        <v>2767</v>
      </c>
      <c r="B1225" s="932" t="s">
        <v>2735</v>
      </c>
      <c r="C1225" s="400">
        <v>90</v>
      </c>
    </row>
    <row r="1226" spans="1:3" x14ac:dyDescent="0.25">
      <c r="A1226" s="395" t="s">
        <v>2768</v>
      </c>
      <c r="B1226" s="932" t="s">
        <v>2737</v>
      </c>
      <c r="C1226" s="400">
        <v>180</v>
      </c>
    </row>
    <row r="1227" spans="1:3" x14ac:dyDescent="0.25">
      <c r="A1227" s="395" t="s">
        <v>2769</v>
      </c>
      <c r="B1227" s="932" t="s">
        <v>2770</v>
      </c>
      <c r="C1227" s="400">
        <v>60</v>
      </c>
    </row>
    <row r="1228" spans="1:3" x14ac:dyDescent="0.25">
      <c r="A1228" s="395" t="s">
        <v>2771</v>
      </c>
      <c r="B1228" s="932" t="s">
        <v>2772</v>
      </c>
      <c r="C1228" s="400">
        <v>90</v>
      </c>
    </row>
    <row r="1229" spans="1:3" x14ac:dyDescent="0.25">
      <c r="A1229" s="395" t="s">
        <v>2773</v>
      </c>
      <c r="B1229" s="932" t="s">
        <v>2498</v>
      </c>
      <c r="C1229" s="400">
        <v>120</v>
      </c>
    </row>
    <row r="1230" spans="1:3" x14ac:dyDescent="0.25">
      <c r="A1230" s="395" t="s">
        <v>2774</v>
      </c>
      <c r="B1230" s="932" t="s">
        <v>2775</v>
      </c>
      <c r="C1230" s="934">
        <v>60</v>
      </c>
    </row>
    <row r="1231" spans="1:3" x14ac:dyDescent="0.25">
      <c r="A1231" s="395" t="s">
        <v>2776</v>
      </c>
      <c r="B1231" s="932" t="s">
        <v>2740</v>
      </c>
      <c r="C1231" s="400">
        <v>120</v>
      </c>
    </row>
    <row r="1232" spans="1:3" x14ac:dyDescent="0.25">
      <c r="A1232" s="395" t="s">
        <v>2777</v>
      </c>
      <c r="B1232" s="932" t="s">
        <v>2500</v>
      </c>
      <c r="C1232" s="400">
        <v>90</v>
      </c>
    </row>
    <row r="1233" spans="1:3" x14ac:dyDescent="0.25">
      <c r="A1233" s="395" t="s">
        <v>2778</v>
      </c>
      <c r="B1233" s="932" t="s">
        <v>2742</v>
      </c>
      <c r="C1233" s="400">
        <v>90</v>
      </c>
    </row>
    <row r="1234" spans="1:3" x14ac:dyDescent="0.25">
      <c r="A1234" s="395" t="s">
        <v>2779</v>
      </c>
      <c r="B1234" s="932" t="s">
        <v>509</v>
      </c>
      <c r="C1234" s="400">
        <v>60</v>
      </c>
    </row>
    <row r="1235" spans="1:3" x14ac:dyDescent="0.25">
      <c r="A1235" s="395" t="s">
        <v>2780</v>
      </c>
      <c r="B1235" s="932" t="s">
        <v>2745</v>
      </c>
      <c r="C1235" s="400">
        <v>60</v>
      </c>
    </row>
    <row r="1236" spans="1:3" x14ac:dyDescent="0.25">
      <c r="A1236" s="395" t="s">
        <v>2781</v>
      </c>
      <c r="B1236" s="932" t="s">
        <v>2542</v>
      </c>
      <c r="C1236" s="400">
        <v>90</v>
      </c>
    </row>
    <row r="1237" spans="1:3" x14ac:dyDescent="0.25">
      <c r="A1237" s="395" t="s">
        <v>2782</v>
      </c>
      <c r="B1237" s="932" t="s">
        <v>2517</v>
      </c>
      <c r="C1237" s="400">
        <v>30</v>
      </c>
    </row>
    <row r="1238" spans="1:3" x14ac:dyDescent="0.25">
      <c r="A1238" s="395" t="s">
        <v>2783</v>
      </c>
      <c r="B1238" s="932" t="s">
        <v>817</v>
      </c>
      <c r="C1238" s="400">
        <v>450</v>
      </c>
    </row>
    <row r="1239" spans="1:3" x14ac:dyDescent="0.25">
      <c r="A1239" s="395" t="s">
        <v>2784</v>
      </c>
      <c r="B1239" s="930" t="s">
        <v>2384</v>
      </c>
      <c r="C1239" s="280">
        <v>90</v>
      </c>
    </row>
    <row r="1240" spans="1:3" x14ac:dyDescent="0.25">
      <c r="A1240" s="395" t="s">
        <v>2785</v>
      </c>
      <c r="B1240" s="930" t="s">
        <v>2386</v>
      </c>
      <c r="C1240" s="280">
        <v>30</v>
      </c>
    </row>
    <row r="1241" spans="1:3" x14ac:dyDescent="0.25">
      <c r="A1241" s="395" t="s">
        <v>2786</v>
      </c>
      <c r="B1241" s="930" t="s">
        <v>2388</v>
      </c>
      <c r="C1241" s="280">
        <v>60</v>
      </c>
    </row>
    <row r="1242" spans="1:3" x14ac:dyDescent="0.25">
      <c r="A1242" s="395" t="s">
        <v>2787</v>
      </c>
      <c r="B1242" s="930" t="s">
        <v>7194</v>
      </c>
      <c r="C1242" s="280">
        <v>75</v>
      </c>
    </row>
    <row r="1243" spans="1:3" x14ac:dyDescent="0.25">
      <c r="A1243" s="395" t="s">
        <v>2788</v>
      </c>
      <c r="B1243" s="930" t="s">
        <v>836</v>
      </c>
      <c r="C1243" s="280">
        <v>75</v>
      </c>
    </row>
    <row r="1244" spans="1:3" x14ac:dyDescent="0.25">
      <c r="A1244" s="395" t="s">
        <v>2789</v>
      </c>
      <c r="B1244" s="930" t="s">
        <v>2393</v>
      </c>
      <c r="C1244" s="280">
        <v>120</v>
      </c>
    </row>
    <row r="1245" spans="1:3" x14ac:dyDescent="0.25">
      <c r="A1245" s="395" t="s">
        <v>2790</v>
      </c>
      <c r="B1245" s="930" t="s">
        <v>2397</v>
      </c>
      <c r="C1245" s="280">
        <v>60</v>
      </c>
    </row>
    <row r="1246" spans="1:3" x14ac:dyDescent="0.25">
      <c r="A1246" s="395" t="s">
        <v>2791</v>
      </c>
      <c r="B1246" s="930" t="s">
        <v>2792</v>
      </c>
      <c r="C1246" s="280">
        <v>30</v>
      </c>
    </row>
    <row r="1247" spans="1:3" x14ac:dyDescent="0.25">
      <c r="A1247" s="395" t="s">
        <v>10225</v>
      </c>
      <c r="B1247" s="930" t="s">
        <v>849</v>
      </c>
      <c r="C1247" s="280">
        <v>75</v>
      </c>
    </row>
    <row r="1248" spans="1:3" x14ac:dyDescent="0.25">
      <c r="A1248" s="395" t="s">
        <v>2793</v>
      </c>
      <c r="B1248" s="930" t="s">
        <v>2794</v>
      </c>
      <c r="C1248" s="280">
        <v>45</v>
      </c>
    </row>
    <row r="1249" spans="1:3" x14ac:dyDescent="0.25">
      <c r="A1249" s="395" t="s">
        <v>2795</v>
      </c>
      <c r="B1249" s="930" t="s">
        <v>2796</v>
      </c>
      <c r="C1249" s="280">
        <v>45</v>
      </c>
    </row>
    <row r="1250" spans="1:3" x14ac:dyDescent="0.25">
      <c r="A1250" s="395" t="s">
        <v>2797</v>
      </c>
      <c r="B1250" s="930" t="s">
        <v>2798</v>
      </c>
      <c r="C1250" s="280">
        <v>30</v>
      </c>
    </row>
    <row r="1251" spans="1:3" x14ac:dyDescent="0.25">
      <c r="A1251" s="395" t="s">
        <v>2799</v>
      </c>
      <c r="B1251" s="930" t="s">
        <v>2428</v>
      </c>
      <c r="C1251" s="280">
        <v>30</v>
      </c>
    </row>
    <row r="1252" spans="1:3" x14ac:dyDescent="0.25">
      <c r="A1252" s="395" t="s">
        <v>2800</v>
      </c>
      <c r="B1252" s="930" t="s">
        <v>2605</v>
      </c>
      <c r="C1252" s="280">
        <v>30</v>
      </c>
    </row>
    <row r="1253" spans="1:3" x14ac:dyDescent="0.25">
      <c r="A1253" s="395" t="s">
        <v>2801</v>
      </c>
      <c r="B1253" s="930" t="s">
        <v>2400</v>
      </c>
      <c r="C1253" s="280">
        <v>30</v>
      </c>
    </row>
    <row r="1254" spans="1:3" x14ac:dyDescent="0.25">
      <c r="A1254" s="395" t="s">
        <v>2802</v>
      </c>
      <c r="B1254" s="930" t="s">
        <v>2803</v>
      </c>
      <c r="C1254" s="280">
        <v>60</v>
      </c>
    </row>
    <row r="1255" spans="1:3" x14ac:dyDescent="0.25">
      <c r="A1255" s="395" t="s">
        <v>2804</v>
      </c>
      <c r="B1255" s="930" t="s">
        <v>2805</v>
      </c>
      <c r="C1255" s="280">
        <v>45</v>
      </c>
    </row>
    <row r="1256" spans="1:3" x14ac:dyDescent="0.25">
      <c r="A1256" s="395" t="s">
        <v>2806</v>
      </c>
      <c r="B1256" s="930" t="s">
        <v>2807</v>
      </c>
      <c r="C1256" s="280">
        <v>60</v>
      </c>
    </row>
    <row r="1257" spans="1:3" x14ac:dyDescent="0.25">
      <c r="A1257" s="395" t="s">
        <v>2808</v>
      </c>
      <c r="B1257" s="930" t="s">
        <v>2809</v>
      </c>
      <c r="C1257" s="280">
        <v>45</v>
      </c>
    </row>
    <row r="1258" spans="1:3" x14ac:dyDescent="0.25">
      <c r="A1258" s="395" t="s">
        <v>2810</v>
      </c>
      <c r="B1258" s="930" t="s">
        <v>2811</v>
      </c>
      <c r="C1258" s="280">
        <v>60</v>
      </c>
    </row>
    <row r="1259" spans="1:3" x14ac:dyDescent="0.25">
      <c r="A1259" s="395" t="s">
        <v>2812</v>
      </c>
      <c r="B1259" s="930" t="s">
        <v>2813</v>
      </c>
      <c r="C1259" s="280">
        <v>120</v>
      </c>
    </row>
    <row r="1260" spans="1:3" x14ac:dyDescent="0.25">
      <c r="A1260" s="395" t="s">
        <v>2814</v>
      </c>
      <c r="B1260" s="930" t="s">
        <v>2815</v>
      </c>
      <c r="C1260" s="280">
        <v>90</v>
      </c>
    </row>
    <row r="1261" spans="1:3" x14ac:dyDescent="0.25">
      <c r="A1261" s="395" t="s">
        <v>2816</v>
      </c>
      <c r="B1261" s="930" t="s">
        <v>2817</v>
      </c>
      <c r="C1261" s="280">
        <v>90</v>
      </c>
    </row>
    <row r="1262" spans="1:3" x14ac:dyDescent="0.25">
      <c r="A1262" s="395" t="s">
        <v>2818</v>
      </c>
      <c r="B1262" s="930" t="s">
        <v>2819</v>
      </c>
      <c r="C1262" s="280">
        <v>60</v>
      </c>
    </row>
    <row r="1263" spans="1:3" x14ac:dyDescent="0.25">
      <c r="A1263" s="395" t="s">
        <v>2820</v>
      </c>
      <c r="B1263" s="930" t="s">
        <v>2821</v>
      </c>
      <c r="C1263" s="280">
        <v>60</v>
      </c>
    </row>
    <row r="1264" spans="1:3" x14ac:dyDescent="0.25">
      <c r="A1264" s="395" t="s">
        <v>2822</v>
      </c>
      <c r="B1264" s="930" t="s">
        <v>2823</v>
      </c>
      <c r="C1264" s="280">
        <v>60</v>
      </c>
    </row>
    <row r="1265" spans="1:3" x14ac:dyDescent="0.25">
      <c r="A1265" s="395" t="s">
        <v>2824</v>
      </c>
      <c r="B1265" s="930" t="s">
        <v>2825</v>
      </c>
      <c r="C1265" s="280">
        <v>90</v>
      </c>
    </row>
    <row r="1266" spans="1:3" x14ac:dyDescent="0.25">
      <c r="A1266" s="395" t="s">
        <v>2826</v>
      </c>
      <c r="B1266" s="930" t="s">
        <v>2827</v>
      </c>
      <c r="C1266" s="280">
        <v>90</v>
      </c>
    </row>
    <row r="1267" spans="1:3" x14ac:dyDescent="0.25">
      <c r="A1267" s="395" t="s">
        <v>2828</v>
      </c>
      <c r="B1267" s="930" t="s">
        <v>2829</v>
      </c>
      <c r="C1267" s="280">
        <v>90</v>
      </c>
    </row>
    <row r="1268" spans="1:3" x14ac:dyDescent="0.25">
      <c r="A1268" s="395" t="s">
        <v>2830</v>
      </c>
      <c r="B1268" s="930" t="s">
        <v>2831</v>
      </c>
      <c r="C1268" s="280">
        <v>120</v>
      </c>
    </row>
    <row r="1269" spans="1:3" x14ac:dyDescent="0.25">
      <c r="A1269" s="395" t="s">
        <v>2832</v>
      </c>
      <c r="B1269" s="930" t="s">
        <v>2833</v>
      </c>
      <c r="C1269" s="280">
        <v>60</v>
      </c>
    </row>
    <row r="1270" spans="1:3" x14ac:dyDescent="0.25">
      <c r="A1270" s="395" t="s">
        <v>2834</v>
      </c>
      <c r="B1270" s="930" t="s">
        <v>2835</v>
      </c>
      <c r="C1270" s="280">
        <v>60</v>
      </c>
    </row>
    <row r="1271" spans="1:3" x14ac:dyDescent="0.25">
      <c r="A1271" s="395" t="s">
        <v>2836</v>
      </c>
      <c r="B1271" s="930" t="s">
        <v>2837</v>
      </c>
      <c r="C1271" s="280">
        <v>60</v>
      </c>
    </row>
    <row r="1272" spans="1:3" x14ac:dyDescent="0.25">
      <c r="A1272" s="395" t="s">
        <v>2838</v>
      </c>
      <c r="B1272" s="930" t="s">
        <v>2839</v>
      </c>
      <c r="C1272" s="280">
        <v>90</v>
      </c>
    </row>
    <row r="1273" spans="1:3" x14ac:dyDescent="0.25">
      <c r="A1273" s="395" t="s">
        <v>2840</v>
      </c>
      <c r="B1273" s="930" t="s">
        <v>2841</v>
      </c>
      <c r="C1273" s="280">
        <v>60</v>
      </c>
    </row>
    <row r="1274" spans="1:3" x14ac:dyDescent="0.25">
      <c r="A1274" s="395" t="s">
        <v>2842</v>
      </c>
      <c r="B1274" s="930" t="s">
        <v>2843</v>
      </c>
      <c r="C1274" s="280">
        <v>60</v>
      </c>
    </row>
    <row r="1275" spans="1:3" x14ac:dyDescent="0.25">
      <c r="A1275" s="395" t="s">
        <v>2844</v>
      </c>
      <c r="B1275" s="930" t="s">
        <v>5625</v>
      </c>
      <c r="C1275" s="280">
        <v>120</v>
      </c>
    </row>
    <row r="1276" spans="1:3" x14ac:dyDescent="0.25">
      <c r="A1276" s="395" t="s">
        <v>2845</v>
      </c>
      <c r="B1276" s="930" t="s">
        <v>817</v>
      </c>
      <c r="C1276" s="280">
        <v>450</v>
      </c>
    </row>
    <row r="1277" spans="1:3" x14ac:dyDescent="0.25">
      <c r="A1277" s="395" t="s">
        <v>2846</v>
      </c>
      <c r="B1277" s="930" t="s">
        <v>2384</v>
      </c>
      <c r="C1277" s="280">
        <v>30</v>
      </c>
    </row>
    <row r="1278" spans="1:3" x14ac:dyDescent="0.25">
      <c r="A1278" s="395" t="s">
        <v>2847</v>
      </c>
      <c r="B1278" s="930" t="s">
        <v>2386</v>
      </c>
      <c r="C1278" s="280">
        <v>15</v>
      </c>
    </row>
    <row r="1279" spans="1:3" x14ac:dyDescent="0.25">
      <c r="A1279" s="395" t="s">
        <v>2848</v>
      </c>
      <c r="B1279" s="930" t="s">
        <v>2388</v>
      </c>
      <c r="C1279" s="280">
        <v>30</v>
      </c>
    </row>
    <row r="1280" spans="1:3" x14ac:dyDescent="0.25">
      <c r="A1280" s="395" t="s">
        <v>2849</v>
      </c>
      <c r="B1280" s="930" t="s">
        <v>7194</v>
      </c>
      <c r="C1280" s="280">
        <v>45</v>
      </c>
    </row>
    <row r="1281" spans="1:3" x14ac:dyDescent="0.25">
      <c r="A1281" s="395" t="s">
        <v>2850</v>
      </c>
      <c r="B1281" s="930" t="s">
        <v>836</v>
      </c>
      <c r="C1281" s="280">
        <v>30</v>
      </c>
    </row>
    <row r="1282" spans="1:3" x14ac:dyDescent="0.25">
      <c r="A1282" s="395" t="s">
        <v>2851</v>
      </c>
      <c r="B1282" s="930" t="s">
        <v>2393</v>
      </c>
      <c r="C1282" s="280">
        <v>60</v>
      </c>
    </row>
    <row r="1283" spans="1:3" x14ac:dyDescent="0.25">
      <c r="A1283" s="395" t="s">
        <v>2852</v>
      </c>
      <c r="B1283" s="930" t="s">
        <v>2397</v>
      </c>
      <c r="C1283" s="280">
        <v>45</v>
      </c>
    </row>
    <row r="1284" spans="1:3" x14ac:dyDescent="0.25">
      <c r="A1284" s="395" t="s">
        <v>2853</v>
      </c>
      <c r="B1284" s="930" t="s">
        <v>2792</v>
      </c>
      <c r="C1284" s="280">
        <v>30</v>
      </c>
    </row>
    <row r="1285" spans="1:3" x14ac:dyDescent="0.25">
      <c r="A1285" s="395" t="s">
        <v>10226</v>
      </c>
      <c r="B1285" s="930" t="s">
        <v>849</v>
      </c>
      <c r="C1285" s="280">
        <v>45</v>
      </c>
    </row>
    <row r="1286" spans="1:3" x14ac:dyDescent="0.25">
      <c r="A1286" s="395" t="s">
        <v>2854</v>
      </c>
      <c r="B1286" s="930" t="s">
        <v>2794</v>
      </c>
      <c r="C1286" s="280">
        <v>30</v>
      </c>
    </row>
    <row r="1287" spans="1:3" x14ac:dyDescent="0.25">
      <c r="A1287" s="395" t="s">
        <v>2855</v>
      </c>
      <c r="B1287" s="930" t="s">
        <v>2796</v>
      </c>
      <c r="C1287" s="280">
        <v>30</v>
      </c>
    </row>
    <row r="1288" spans="1:3" x14ac:dyDescent="0.25">
      <c r="A1288" s="395" t="s">
        <v>2856</v>
      </c>
      <c r="B1288" s="930" t="s">
        <v>2798</v>
      </c>
      <c r="C1288" s="280">
        <v>30</v>
      </c>
    </row>
    <row r="1289" spans="1:3" x14ac:dyDescent="0.25">
      <c r="A1289" s="395" t="s">
        <v>2857</v>
      </c>
      <c r="B1289" s="930" t="s">
        <v>2428</v>
      </c>
      <c r="C1289" s="280">
        <v>30</v>
      </c>
    </row>
    <row r="1290" spans="1:3" x14ac:dyDescent="0.25">
      <c r="A1290" s="395" t="s">
        <v>2858</v>
      </c>
      <c r="B1290" s="930" t="s">
        <v>2400</v>
      </c>
      <c r="C1290" s="280">
        <v>15</v>
      </c>
    </row>
    <row r="1291" spans="1:3" x14ac:dyDescent="0.25">
      <c r="A1291" s="395" t="s">
        <v>2859</v>
      </c>
      <c r="B1291" s="930" t="s">
        <v>2803</v>
      </c>
      <c r="C1291" s="280">
        <v>60</v>
      </c>
    </row>
    <row r="1292" spans="1:3" x14ac:dyDescent="0.25">
      <c r="A1292" s="395" t="s">
        <v>2860</v>
      </c>
      <c r="B1292" s="930" t="s">
        <v>2813</v>
      </c>
      <c r="C1292" s="280">
        <v>120</v>
      </c>
    </row>
    <row r="1293" spans="1:3" x14ac:dyDescent="0.25">
      <c r="A1293" s="395" t="s">
        <v>2861</v>
      </c>
      <c r="B1293" s="930" t="s">
        <v>2815</v>
      </c>
      <c r="C1293" s="280">
        <v>90</v>
      </c>
    </row>
    <row r="1294" spans="1:3" x14ac:dyDescent="0.25">
      <c r="A1294" s="395" t="s">
        <v>2862</v>
      </c>
      <c r="B1294" s="930" t="s">
        <v>7203</v>
      </c>
      <c r="C1294" s="280">
        <v>90</v>
      </c>
    </row>
    <row r="1295" spans="1:3" x14ac:dyDescent="0.25">
      <c r="A1295" s="395" t="s">
        <v>2864</v>
      </c>
      <c r="B1295" s="930" t="s">
        <v>2819</v>
      </c>
      <c r="C1295" s="280">
        <v>60</v>
      </c>
    </row>
    <row r="1296" spans="1:3" x14ac:dyDescent="0.25">
      <c r="A1296" s="395" t="s">
        <v>2865</v>
      </c>
      <c r="B1296" s="930" t="s">
        <v>2821</v>
      </c>
      <c r="C1296" s="280">
        <v>60</v>
      </c>
    </row>
    <row r="1297" spans="1:3" x14ac:dyDescent="0.25">
      <c r="A1297" s="395" t="s">
        <v>2866</v>
      </c>
      <c r="B1297" s="930" t="s">
        <v>7204</v>
      </c>
      <c r="C1297" s="280">
        <v>60</v>
      </c>
    </row>
    <row r="1298" spans="1:3" x14ac:dyDescent="0.25">
      <c r="A1298" s="395" t="s">
        <v>2868</v>
      </c>
      <c r="B1298" s="930" t="s">
        <v>2825</v>
      </c>
      <c r="C1298" s="280">
        <v>90</v>
      </c>
    </row>
    <row r="1299" spans="1:3" x14ac:dyDescent="0.25">
      <c r="A1299" s="395" t="s">
        <v>2869</v>
      </c>
      <c r="B1299" s="930" t="s">
        <v>2827</v>
      </c>
      <c r="C1299" s="280">
        <v>90</v>
      </c>
    </row>
    <row r="1300" spans="1:3" x14ac:dyDescent="0.25">
      <c r="A1300" s="395" t="s">
        <v>2870</v>
      </c>
      <c r="B1300" s="930" t="s">
        <v>2871</v>
      </c>
      <c r="C1300" s="280">
        <v>60</v>
      </c>
    </row>
    <row r="1301" spans="1:3" x14ac:dyDescent="0.25">
      <c r="A1301" s="395" t="s">
        <v>2872</v>
      </c>
      <c r="B1301" s="930" t="s">
        <v>2831</v>
      </c>
      <c r="C1301" s="280">
        <v>120</v>
      </c>
    </row>
    <row r="1302" spans="1:3" x14ac:dyDescent="0.25">
      <c r="A1302" s="395" t="s">
        <v>2873</v>
      </c>
      <c r="B1302" s="930" t="s">
        <v>2833</v>
      </c>
      <c r="C1302" s="280">
        <v>60</v>
      </c>
    </row>
    <row r="1303" spans="1:3" x14ac:dyDescent="0.25">
      <c r="A1303" s="395" t="s">
        <v>2874</v>
      </c>
      <c r="B1303" s="930" t="s">
        <v>2835</v>
      </c>
      <c r="C1303" s="280">
        <v>60</v>
      </c>
    </row>
    <row r="1304" spans="1:3" x14ac:dyDescent="0.25">
      <c r="A1304" s="395" t="s">
        <v>2875</v>
      </c>
      <c r="B1304" s="930" t="s">
        <v>2837</v>
      </c>
      <c r="C1304" s="280">
        <v>60</v>
      </c>
    </row>
    <row r="1305" spans="1:3" x14ac:dyDescent="0.25">
      <c r="A1305" s="395" t="s">
        <v>2876</v>
      </c>
      <c r="B1305" s="930" t="s">
        <v>2839</v>
      </c>
      <c r="C1305" s="280">
        <v>90</v>
      </c>
    </row>
    <row r="1306" spans="1:3" x14ac:dyDescent="0.25">
      <c r="A1306" s="395" t="s">
        <v>2877</v>
      </c>
      <c r="B1306" s="930" t="s">
        <v>2841</v>
      </c>
      <c r="C1306" s="280">
        <v>60</v>
      </c>
    </row>
    <row r="1307" spans="1:3" x14ac:dyDescent="0.25">
      <c r="A1307" s="395" t="s">
        <v>2878</v>
      </c>
      <c r="B1307" s="930" t="s">
        <v>2879</v>
      </c>
      <c r="C1307" s="280">
        <v>60</v>
      </c>
    </row>
    <row r="1308" spans="1:3" x14ac:dyDescent="0.25">
      <c r="A1308" s="395" t="s">
        <v>2880</v>
      </c>
      <c r="B1308" s="930" t="s">
        <v>817</v>
      </c>
      <c r="C1308" s="280">
        <v>270</v>
      </c>
    </row>
    <row r="1309" spans="1:3" x14ac:dyDescent="0.25">
      <c r="A1309" s="395" t="s">
        <v>2881</v>
      </c>
      <c r="B1309" s="933" t="s">
        <v>2417</v>
      </c>
      <c r="C1309" s="400">
        <v>30</v>
      </c>
    </row>
    <row r="1310" spans="1:3" x14ac:dyDescent="0.25">
      <c r="A1310" s="395" t="s">
        <v>2882</v>
      </c>
      <c r="B1310" s="933" t="s">
        <v>2883</v>
      </c>
      <c r="C1310" s="400">
        <v>15</v>
      </c>
    </row>
    <row r="1311" spans="1:3" x14ac:dyDescent="0.25">
      <c r="A1311" s="395" t="s">
        <v>2884</v>
      </c>
      <c r="B1311" s="933" t="s">
        <v>2421</v>
      </c>
      <c r="C1311" s="400">
        <v>30</v>
      </c>
    </row>
    <row r="1312" spans="1:3" x14ac:dyDescent="0.25">
      <c r="A1312" s="395" t="s">
        <v>2885</v>
      </c>
      <c r="B1312" s="933" t="s">
        <v>5626</v>
      </c>
      <c r="C1312" s="400">
        <v>45</v>
      </c>
    </row>
    <row r="1313" spans="1:3" x14ac:dyDescent="0.25">
      <c r="A1313" s="395" t="s">
        <v>2886</v>
      </c>
      <c r="B1313" s="933" t="s">
        <v>836</v>
      </c>
      <c r="C1313" s="400">
        <v>30</v>
      </c>
    </row>
    <row r="1314" spans="1:3" x14ac:dyDescent="0.25">
      <c r="A1314" s="395" t="s">
        <v>2887</v>
      </c>
      <c r="B1314" s="933" t="s">
        <v>2888</v>
      </c>
      <c r="C1314" s="400">
        <v>60</v>
      </c>
    </row>
    <row r="1315" spans="1:3" x14ac:dyDescent="0.25">
      <c r="A1315" s="395" t="s">
        <v>2889</v>
      </c>
      <c r="B1315" s="933" t="s">
        <v>2400</v>
      </c>
      <c r="C1315" s="934">
        <v>30</v>
      </c>
    </row>
    <row r="1316" spans="1:3" x14ac:dyDescent="0.25">
      <c r="A1316" s="395" t="s">
        <v>2890</v>
      </c>
      <c r="B1316" s="933" t="s">
        <v>2891</v>
      </c>
      <c r="C1316" s="934">
        <v>60</v>
      </c>
    </row>
    <row r="1317" spans="1:3" x14ac:dyDescent="0.25">
      <c r="A1317" s="395" t="s">
        <v>10227</v>
      </c>
      <c r="B1317" s="931" t="s">
        <v>2559</v>
      </c>
      <c r="C1317" s="934">
        <v>30</v>
      </c>
    </row>
    <row r="1318" spans="1:3" x14ac:dyDescent="0.25">
      <c r="A1318" s="395" t="s">
        <v>2892</v>
      </c>
      <c r="B1318" s="933" t="s">
        <v>2893</v>
      </c>
      <c r="C1318" s="934">
        <v>30</v>
      </c>
    </row>
    <row r="1319" spans="1:3" x14ac:dyDescent="0.25">
      <c r="A1319" s="395" t="s">
        <v>2894</v>
      </c>
      <c r="B1319" s="933" t="s">
        <v>849</v>
      </c>
      <c r="C1319" s="934">
        <v>45</v>
      </c>
    </row>
    <row r="1320" spans="1:3" x14ac:dyDescent="0.25">
      <c r="A1320" s="395" t="s">
        <v>2895</v>
      </c>
      <c r="B1320" s="933" t="s">
        <v>2798</v>
      </c>
      <c r="C1320" s="934">
        <v>30</v>
      </c>
    </row>
    <row r="1321" spans="1:3" x14ac:dyDescent="0.25">
      <c r="A1321" s="395" t="s">
        <v>2896</v>
      </c>
      <c r="B1321" s="933" t="s">
        <v>2428</v>
      </c>
      <c r="C1321" s="934">
        <v>30</v>
      </c>
    </row>
    <row r="1322" spans="1:3" x14ac:dyDescent="0.25">
      <c r="A1322" s="395" t="s">
        <v>2897</v>
      </c>
      <c r="B1322" s="933" t="s">
        <v>2898</v>
      </c>
      <c r="C1322" s="934">
        <v>90</v>
      </c>
    </row>
    <row r="1323" spans="1:3" x14ac:dyDescent="0.25">
      <c r="A1323" s="395" t="s">
        <v>2899</v>
      </c>
      <c r="B1323" s="933" t="s">
        <v>2900</v>
      </c>
      <c r="C1323" s="934">
        <v>180</v>
      </c>
    </row>
    <row r="1324" spans="1:3" x14ac:dyDescent="0.25">
      <c r="A1324" s="395" t="s">
        <v>2901</v>
      </c>
      <c r="B1324" s="933" t="s">
        <v>2902</v>
      </c>
      <c r="C1324" s="934">
        <v>180</v>
      </c>
    </row>
    <row r="1325" spans="1:3" x14ac:dyDescent="0.25">
      <c r="A1325" s="395" t="s">
        <v>2903</v>
      </c>
      <c r="B1325" s="933" t="s">
        <v>2904</v>
      </c>
      <c r="C1325" s="934">
        <v>90</v>
      </c>
    </row>
    <row r="1326" spans="1:3" x14ac:dyDescent="0.25">
      <c r="A1326" s="395" t="s">
        <v>4555</v>
      </c>
      <c r="B1326" s="933" t="s">
        <v>2906</v>
      </c>
      <c r="C1326" s="934">
        <v>90</v>
      </c>
    </row>
    <row r="1327" spans="1:3" x14ac:dyDescent="0.25">
      <c r="A1327" s="395" t="s">
        <v>2905</v>
      </c>
      <c r="B1327" s="933" t="s">
        <v>2907</v>
      </c>
      <c r="C1327" s="934">
        <v>60</v>
      </c>
    </row>
    <row r="1328" spans="1:3" x14ac:dyDescent="0.25">
      <c r="A1328" s="395" t="s">
        <v>4554</v>
      </c>
      <c r="B1328" s="933" t="s">
        <v>2909</v>
      </c>
      <c r="C1328" s="934">
        <v>60</v>
      </c>
    </row>
    <row r="1329" spans="1:3" x14ac:dyDescent="0.25">
      <c r="A1329" s="395" t="s">
        <v>4556</v>
      </c>
      <c r="B1329" s="933" t="s">
        <v>2910</v>
      </c>
      <c r="C1329" s="934">
        <v>30</v>
      </c>
    </row>
    <row r="1330" spans="1:3" x14ac:dyDescent="0.25">
      <c r="A1330" s="395" t="s">
        <v>4557</v>
      </c>
      <c r="B1330" s="933" t="s">
        <v>2911</v>
      </c>
      <c r="C1330" s="934">
        <v>60</v>
      </c>
    </row>
    <row r="1331" spans="1:3" x14ac:dyDescent="0.25">
      <c r="A1331" s="395" t="s">
        <v>2908</v>
      </c>
      <c r="B1331" s="933" t="s">
        <v>2912</v>
      </c>
      <c r="C1331" s="934">
        <v>60</v>
      </c>
    </row>
    <row r="1332" spans="1:3" x14ac:dyDescent="0.25">
      <c r="A1332" s="395" t="s">
        <v>4558</v>
      </c>
      <c r="B1332" s="933" t="s">
        <v>7205</v>
      </c>
      <c r="C1332" s="934">
        <v>60</v>
      </c>
    </row>
    <row r="1333" spans="1:3" x14ac:dyDescent="0.25">
      <c r="A1333" s="395" t="s">
        <v>2914</v>
      </c>
      <c r="B1333" s="933" t="s">
        <v>2915</v>
      </c>
      <c r="C1333" s="934">
        <v>180</v>
      </c>
    </row>
    <row r="1334" spans="1:3" x14ac:dyDescent="0.25">
      <c r="A1334" s="395" t="s">
        <v>2916</v>
      </c>
      <c r="B1334" s="935" t="s">
        <v>2384</v>
      </c>
      <c r="C1334" s="281">
        <v>90</v>
      </c>
    </row>
    <row r="1335" spans="1:3" x14ac:dyDescent="0.25">
      <c r="A1335" s="395" t="s">
        <v>2917</v>
      </c>
      <c r="B1335" s="935" t="s">
        <v>2386</v>
      </c>
      <c r="C1335" s="281">
        <v>30</v>
      </c>
    </row>
    <row r="1336" spans="1:3" x14ac:dyDescent="0.25">
      <c r="A1336" s="395" t="s">
        <v>2918</v>
      </c>
      <c r="B1336" s="935" t="s">
        <v>2388</v>
      </c>
      <c r="C1336" s="281">
        <v>60</v>
      </c>
    </row>
    <row r="1337" spans="1:3" x14ac:dyDescent="0.25">
      <c r="A1337" s="395" t="s">
        <v>2919</v>
      </c>
      <c r="B1337" s="935" t="s">
        <v>5627</v>
      </c>
      <c r="C1337" s="281">
        <v>75</v>
      </c>
    </row>
    <row r="1338" spans="1:3" x14ac:dyDescent="0.25">
      <c r="A1338" s="395" t="s">
        <v>2920</v>
      </c>
      <c r="B1338" s="935" t="s">
        <v>836</v>
      </c>
      <c r="C1338" s="281">
        <v>75</v>
      </c>
    </row>
    <row r="1339" spans="1:3" x14ac:dyDescent="0.25">
      <c r="A1339" s="395" t="s">
        <v>2921</v>
      </c>
      <c r="B1339" s="935" t="s">
        <v>2888</v>
      </c>
      <c r="C1339" s="281">
        <v>120</v>
      </c>
    </row>
    <row r="1340" spans="1:3" x14ac:dyDescent="0.25">
      <c r="A1340" s="395" t="s">
        <v>2922</v>
      </c>
      <c r="B1340" s="935" t="s">
        <v>2400</v>
      </c>
      <c r="C1340" s="281">
        <v>30</v>
      </c>
    </row>
    <row r="1341" spans="1:3" x14ac:dyDescent="0.25">
      <c r="A1341" s="395" t="s">
        <v>2923</v>
      </c>
      <c r="B1341" s="935" t="s">
        <v>2924</v>
      </c>
      <c r="C1341" s="281">
        <v>60</v>
      </c>
    </row>
    <row r="1342" spans="1:3" x14ac:dyDescent="0.25">
      <c r="A1342" s="395" t="s">
        <v>10228</v>
      </c>
      <c r="B1342" s="935" t="s">
        <v>2559</v>
      </c>
      <c r="C1342" s="281">
        <v>30</v>
      </c>
    </row>
    <row r="1343" spans="1:3" x14ac:dyDescent="0.25">
      <c r="A1343" s="395" t="s">
        <v>2925</v>
      </c>
      <c r="B1343" s="935" t="s">
        <v>2796</v>
      </c>
      <c r="C1343" s="281">
        <v>30</v>
      </c>
    </row>
    <row r="1344" spans="1:3" x14ac:dyDescent="0.25">
      <c r="A1344" s="395" t="s">
        <v>2926</v>
      </c>
      <c r="B1344" s="935" t="s">
        <v>849</v>
      </c>
      <c r="C1344" s="281">
        <v>45</v>
      </c>
    </row>
    <row r="1345" spans="1:3" x14ac:dyDescent="0.25">
      <c r="A1345" s="395" t="s">
        <v>2927</v>
      </c>
      <c r="B1345" s="935" t="s">
        <v>2798</v>
      </c>
      <c r="C1345" s="281">
        <v>30</v>
      </c>
    </row>
    <row r="1346" spans="1:3" x14ac:dyDescent="0.25">
      <c r="A1346" s="395" t="s">
        <v>2928</v>
      </c>
      <c r="B1346" s="935" t="s">
        <v>2428</v>
      </c>
      <c r="C1346" s="281">
        <v>30</v>
      </c>
    </row>
    <row r="1347" spans="1:3" x14ac:dyDescent="0.25">
      <c r="A1347" s="395" t="s">
        <v>2929</v>
      </c>
      <c r="B1347" s="935" t="s">
        <v>2898</v>
      </c>
      <c r="C1347" s="281">
        <v>90</v>
      </c>
    </row>
    <row r="1348" spans="1:3" x14ac:dyDescent="0.25">
      <c r="A1348" s="395" t="s">
        <v>2930</v>
      </c>
      <c r="B1348" s="935" t="s">
        <v>2900</v>
      </c>
      <c r="C1348" s="281">
        <v>180</v>
      </c>
    </row>
    <row r="1349" spans="1:3" x14ac:dyDescent="0.25">
      <c r="A1349" s="395" t="s">
        <v>2931</v>
      </c>
      <c r="B1349" s="935" t="s">
        <v>2902</v>
      </c>
      <c r="C1349" s="281">
        <v>180</v>
      </c>
    </row>
    <row r="1350" spans="1:3" x14ac:dyDescent="0.25">
      <c r="A1350" s="395" t="s">
        <v>2932</v>
      </c>
      <c r="B1350" s="935" t="s">
        <v>2904</v>
      </c>
      <c r="C1350" s="281">
        <v>90</v>
      </c>
    </row>
    <row r="1351" spans="1:3" x14ac:dyDescent="0.25">
      <c r="A1351" s="395" t="s">
        <v>2933</v>
      </c>
      <c r="B1351" s="935" t="s">
        <v>2934</v>
      </c>
      <c r="C1351" s="281">
        <v>90</v>
      </c>
    </row>
    <row r="1352" spans="1:3" x14ac:dyDescent="0.25">
      <c r="A1352" s="395" t="s">
        <v>2935</v>
      </c>
      <c r="B1352" s="935" t="s">
        <v>2906</v>
      </c>
      <c r="C1352" s="281">
        <v>90</v>
      </c>
    </row>
    <row r="1353" spans="1:3" x14ac:dyDescent="0.25">
      <c r="A1353" s="395" t="s">
        <v>2936</v>
      </c>
      <c r="B1353" s="935" t="s">
        <v>2937</v>
      </c>
      <c r="C1353" s="281">
        <v>90</v>
      </c>
    </row>
    <row r="1354" spans="1:3" x14ac:dyDescent="0.25">
      <c r="A1354" s="395" t="s">
        <v>2938</v>
      </c>
      <c r="B1354" s="935" t="s">
        <v>2907</v>
      </c>
      <c r="C1354" s="281">
        <v>60</v>
      </c>
    </row>
    <row r="1355" spans="1:3" x14ac:dyDescent="0.25">
      <c r="A1355" s="395" t="s">
        <v>2939</v>
      </c>
      <c r="B1355" s="935" t="s">
        <v>7206</v>
      </c>
      <c r="C1355" s="281">
        <v>45</v>
      </c>
    </row>
    <row r="1356" spans="1:3" x14ac:dyDescent="0.25">
      <c r="A1356" s="395" t="s">
        <v>2941</v>
      </c>
      <c r="B1356" s="935" t="s">
        <v>2909</v>
      </c>
      <c r="C1356" s="281">
        <v>60</v>
      </c>
    </row>
    <row r="1357" spans="1:3" x14ac:dyDescent="0.25">
      <c r="A1357" s="395" t="s">
        <v>2942</v>
      </c>
      <c r="B1357" s="935" t="s">
        <v>2910</v>
      </c>
      <c r="C1357" s="281">
        <v>30</v>
      </c>
    </row>
    <row r="1358" spans="1:3" x14ac:dyDescent="0.25">
      <c r="A1358" s="395" t="s">
        <v>2943</v>
      </c>
      <c r="B1358" s="935" t="s">
        <v>2944</v>
      </c>
      <c r="C1358" s="281">
        <v>150</v>
      </c>
    </row>
    <row r="1359" spans="1:3" x14ac:dyDescent="0.25">
      <c r="A1359" s="395" t="s">
        <v>2945</v>
      </c>
      <c r="B1359" s="935" t="s">
        <v>2946</v>
      </c>
      <c r="C1359" s="281">
        <v>45</v>
      </c>
    </row>
    <row r="1360" spans="1:3" x14ac:dyDescent="0.25">
      <c r="A1360" s="395" t="s">
        <v>2947</v>
      </c>
      <c r="B1360" s="935" t="s">
        <v>2605</v>
      </c>
      <c r="C1360" s="281">
        <v>30</v>
      </c>
    </row>
    <row r="1361" spans="1:3" x14ac:dyDescent="0.25">
      <c r="A1361" s="395" t="s">
        <v>2949</v>
      </c>
      <c r="B1361" s="935" t="s">
        <v>2950</v>
      </c>
      <c r="C1361" s="281">
        <v>180</v>
      </c>
    </row>
    <row r="1362" spans="1:3" x14ac:dyDescent="0.25">
      <c r="A1362" s="395" t="s">
        <v>2951</v>
      </c>
      <c r="B1362" s="935" t="s">
        <v>2952</v>
      </c>
      <c r="C1362" s="281">
        <v>30</v>
      </c>
    </row>
    <row r="1363" spans="1:3" x14ac:dyDescent="0.25">
      <c r="A1363" s="395" t="s">
        <v>2953</v>
      </c>
      <c r="B1363" s="935" t="s">
        <v>2911</v>
      </c>
      <c r="C1363" s="281">
        <v>60</v>
      </c>
    </row>
    <row r="1364" spans="1:3" x14ac:dyDescent="0.25">
      <c r="A1364" s="395" t="s">
        <v>2954</v>
      </c>
      <c r="B1364" s="935" t="s">
        <v>2955</v>
      </c>
      <c r="C1364" s="281">
        <v>60</v>
      </c>
    </row>
    <row r="1365" spans="1:3" x14ac:dyDescent="0.25">
      <c r="A1365" s="395" t="s">
        <v>2956</v>
      </c>
      <c r="B1365" s="935" t="s">
        <v>2912</v>
      </c>
      <c r="C1365" s="281">
        <v>60</v>
      </c>
    </row>
    <row r="1366" spans="1:3" x14ac:dyDescent="0.25">
      <c r="A1366" s="395" t="s">
        <v>2957</v>
      </c>
      <c r="B1366" s="935" t="s">
        <v>7205</v>
      </c>
      <c r="C1366" s="281">
        <v>60</v>
      </c>
    </row>
    <row r="1367" spans="1:3" x14ac:dyDescent="0.25">
      <c r="A1367" s="395" t="s">
        <v>2958</v>
      </c>
      <c r="B1367" s="935" t="s">
        <v>2915</v>
      </c>
      <c r="C1367" s="281">
        <v>270</v>
      </c>
    </row>
    <row r="1368" spans="1:3" x14ac:dyDescent="0.25">
      <c r="A1368" s="395" t="s">
        <v>2959</v>
      </c>
      <c r="B1368" s="930" t="s">
        <v>2384</v>
      </c>
      <c r="C1368" s="400">
        <v>30</v>
      </c>
    </row>
    <row r="1369" spans="1:3" x14ac:dyDescent="0.25">
      <c r="A1369" s="395" t="s">
        <v>2960</v>
      </c>
      <c r="B1369" s="930" t="s">
        <v>2386</v>
      </c>
      <c r="C1369" s="400">
        <v>15</v>
      </c>
    </row>
    <row r="1370" spans="1:3" x14ac:dyDescent="0.25">
      <c r="A1370" s="395" t="s">
        <v>2961</v>
      </c>
      <c r="B1370" s="930" t="s">
        <v>2388</v>
      </c>
      <c r="C1370" s="400">
        <v>30</v>
      </c>
    </row>
    <row r="1371" spans="1:3" x14ac:dyDescent="0.25">
      <c r="A1371" s="395" t="s">
        <v>2962</v>
      </c>
      <c r="B1371" s="930" t="s">
        <v>5627</v>
      </c>
      <c r="C1371" s="400">
        <v>45</v>
      </c>
    </row>
    <row r="1372" spans="1:3" x14ac:dyDescent="0.25">
      <c r="A1372" s="395" t="s">
        <v>2963</v>
      </c>
      <c r="B1372" s="930" t="s">
        <v>836</v>
      </c>
      <c r="C1372" s="400">
        <v>30</v>
      </c>
    </row>
    <row r="1373" spans="1:3" x14ac:dyDescent="0.25">
      <c r="A1373" s="395" t="s">
        <v>2964</v>
      </c>
      <c r="B1373" s="930" t="s">
        <v>2393</v>
      </c>
      <c r="C1373" s="400">
        <v>60</v>
      </c>
    </row>
    <row r="1374" spans="1:3" x14ac:dyDescent="0.25">
      <c r="A1374" s="395" t="s">
        <v>2965</v>
      </c>
      <c r="B1374" s="279" t="s">
        <v>2397</v>
      </c>
      <c r="C1374" s="400">
        <v>75</v>
      </c>
    </row>
    <row r="1375" spans="1:3" x14ac:dyDescent="0.25">
      <c r="A1375" s="395" t="s">
        <v>2966</v>
      </c>
      <c r="B1375" s="279" t="s">
        <v>2967</v>
      </c>
      <c r="C1375" s="400">
        <v>30</v>
      </c>
    </row>
    <row r="1376" spans="1:3" x14ac:dyDescent="0.25">
      <c r="A1376" s="395" t="s">
        <v>10229</v>
      </c>
      <c r="B1376" s="279" t="s">
        <v>2395</v>
      </c>
      <c r="C1376" s="400">
        <v>30</v>
      </c>
    </row>
    <row r="1377" spans="1:3" x14ac:dyDescent="0.25">
      <c r="A1377" s="395" t="s">
        <v>2968</v>
      </c>
      <c r="B1377" s="279" t="s">
        <v>2969</v>
      </c>
      <c r="C1377" s="400">
        <v>30</v>
      </c>
    </row>
    <row r="1378" spans="1:3" x14ac:dyDescent="0.25">
      <c r="A1378" s="395" t="s">
        <v>2970</v>
      </c>
      <c r="B1378" s="279" t="s">
        <v>2971</v>
      </c>
      <c r="C1378" s="400">
        <v>30</v>
      </c>
    </row>
    <row r="1379" spans="1:3" x14ac:dyDescent="0.25">
      <c r="A1379" s="395" t="s">
        <v>2972</v>
      </c>
      <c r="B1379" s="279" t="s">
        <v>2400</v>
      </c>
      <c r="C1379" s="400">
        <v>30</v>
      </c>
    </row>
    <row r="1380" spans="1:3" x14ac:dyDescent="0.25">
      <c r="A1380" s="395" t="s">
        <v>2973</v>
      </c>
      <c r="B1380" s="930" t="s">
        <v>2974</v>
      </c>
      <c r="C1380" s="400">
        <v>60</v>
      </c>
    </row>
    <row r="1381" spans="1:3" x14ac:dyDescent="0.25">
      <c r="A1381" s="395" t="s">
        <v>2975</v>
      </c>
      <c r="B1381" s="930" t="s">
        <v>2976</v>
      </c>
      <c r="C1381" s="400">
        <v>120</v>
      </c>
    </row>
    <row r="1382" spans="1:3" x14ac:dyDescent="0.25">
      <c r="A1382" s="395" t="s">
        <v>2977</v>
      </c>
      <c r="B1382" s="930" t="s">
        <v>2978</v>
      </c>
      <c r="C1382" s="400">
        <v>90</v>
      </c>
    </row>
    <row r="1383" spans="1:3" x14ac:dyDescent="0.25">
      <c r="A1383" s="395" t="s">
        <v>2979</v>
      </c>
      <c r="B1383" s="930" t="s">
        <v>2980</v>
      </c>
      <c r="C1383" s="400">
        <v>60</v>
      </c>
    </row>
    <row r="1384" spans="1:3" x14ac:dyDescent="0.25">
      <c r="A1384" s="395" t="s">
        <v>2981</v>
      </c>
      <c r="B1384" s="930" t="s">
        <v>2982</v>
      </c>
      <c r="C1384" s="400">
        <v>120</v>
      </c>
    </row>
    <row r="1385" spans="1:3" x14ac:dyDescent="0.25">
      <c r="A1385" s="395" t="s">
        <v>2983</v>
      </c>
      <c r="B1385" s="930" t="s">
        <v>2984</v>
      </c>
      <c r="C1385" s="400">
        <v>90</v>
      </c>
    </row>
    <row r="1386" spans="1:3" x14ac:dyDescent="0.25">
      <c r="A1386" s="395" t="s">
        <v>2985</v>
      </c>
      <c r="B1386" s="930" t="s">
        <v>2986</v>
      </c>
      <c r="C1386" s="400">
        <v>60</v>
      </c>
    </row>
    <row r="1387" spans="1:3" x14ac:dyDescent="0.25">
      <c r="A1387" s="395" t="s">
        <v>2987</v>
      </c>
      <c r="B1387" s="930" t="s">
        <v>2988</v>
      </c>
      <c r="C1387" s="400">
        <v>60</v>
      </c>
    </row>
    <row r="1388" spans="1:3" x14ac:dyDescent="0.25">
      <c r="A1388" s="395" t="s">
        <v>2989</v>
      </c>
      <c r="B1388" s="930" t="s">
        <v>2990</v>
      </c>
      <c r="C1388" s="400">
        <v>60</v>
      </c>
    </row>
    <row r="1389" spans="1:3" x14ac:dyDescent="0.25">
      <c r="A1389" s="395" t="s">
        <v>2991</v>
      </c>
      <c r="B1389" s="930" t="s">
        <v>2992</v>
      </c>
      <c r="C1389" s="400">
        <v>60</v>
      </c>
    </row>
    <row r="1390" spans="1:3" x14ac:dyDescent="0.25">
      <c r="A1390" s="395" t="s">
        <v>2993</v>
      </c>
      <c r="B1390" s="930" t="s">
        <v>2994</v>
      </c>
      <c r="C1390" s="400">
        <v>60</v>
      </c>
    </row>
    <row r="1391" spans="1:3" x14ac:dyDescent="0.25">
      <c r="A1391" s="395" t="s">
        <v>2995</v>
      </c>
      <c r="B1391" s="930" t="s">
        <v>2996</v>
      </c>
      <c r="C1391" s="400">
        <v>60</v>
      </c>
    </row>
    <row r="1392" spans="1:3" x14ac:dyDescent="0.25">
      <c r="A1392" s="395" t="s">
        <v>2997</v>
      </c>
      <c r="B1392" s="930" t="s">
        <v>2998</v>
      </c>
      <c r="C1392" s="400">
        <v>90</v>
      </c>
    </row>
    <row r="1393" spans="1:3" x14ac:dyDescent="0.25">
      <c r="A1393" s="395" t="s">
        <v>2999</v>
      </c>
      <c r="B1393" s="930" t="s">
        <v>3000</v>
      </c>
      <c r="C1393" s="400">
        <v>60</v>
      </c>
    </row>
    <row r="1394" spans="1:3" x14ac:dyDescent="0.25">
      <c r="A1394" s="395" t="s">
        <v>3001</v>
      </c>
      <c r="B1394" s="930" t="s">
        <v>3002</v>
      </c>
      <c r="C1394" s="400">
        <v>60</v>
      </c>
    </row>
    <row r="1395" spans="1:3" x14ac:dyDescent="0.25">
      <c r="A1395" s="395" t="s">
        <v>3003</v>
      </c>
      <c r="B1395" s="930" t="s">
        <v>3004</v>
      </c>
      <c r="C1395" s="400">
        <v>180</v>
      </c>
    </row>
    <row r="1396" spans="1:3" x14ac:dyDescent="0.25">
      <c r="A1396" s="395" t="s">
        <v>3005</v>
      </c>
      <c r="B1396" s="930" t="s">
        <v>2384</v>
      </c>
      <c r="C1396" s="280">
        <v>90</v>
      </c>
    </row>
    <row r="1397" spans="1:3" x14ac:dyDescent="0.25">
      <c r="A1397" s="395" t="s">
        <v>3006</v>
      </c>
      <c r="B1397" s="930" t="s">
        <v>2386</v>
      </c>
      <c r="C1397" s="280">
        <v>30</v>
      </c>
    </row>
    <row r="1398" spans="1:3" x14ac:dyDescent="0.25">
      <c r="A1398" s="395" t="s">
        <v>3007</v>
      </c>
      <c r="B1398" s="930" t="s">
        <v>2388</v>
      </c>
      <c r="C1398" s="280">
        <v>60</v>
      </c>
    </row>
    <row r="1399" spans="1:3" x14ac:dyDescent="0.25">
      <c r="A1399" s="395" t="s">
        <v>3008</v>
      </c>
      <c r="B1399" s="930" t="s">
        <v>5627</v>
      </c>
      <c r="C1399" s="280">
        <v>75</v>
      </c>
    </row>
    <row r="1400" spans="1:3" x14ac:dyDescent="0.25">
      <c r="A1400" s="395" t="s">
        <v>3009</v>
      </c>
      <c r="B1400" s="930" t="s">
        <v>836</v>
      </c>
      <c r="C1400" s="280">
        <v>75</v>
      </c>
    </row>
    <row r="1401" spans="1:3" x14ac:dyDescent="0.25">
      <c r="A1401" s="395" t="s">
        <v>3010</v>
      </c>
      <c r="B1401" s="930" t="s">
        <v>2393</v>
      </c>
      <c r="C1401" s="280">
        <v>120</v>
      </c>
    </row>
    <row r="1402" spans="1:3" x14ac:dyDescent="0.25">
      <c r="A1402" s="395" t="s">
        <v>3011</v>
      </c>
      <c r="B1402" s="279" t="s">
        <v>2397</v>
      </c>
      <c r="C1402" s="280">
        <v>90</v>
      </c>
    </row>
    <row r="1403" spans="1:3" x14ac:dyDescent="0.25">
      <c r="A1403" s="395" t="s">
        <v>3012</v>
      </c>
      <c r="B1403" s="279" t="s">
        <v>2967</v>
      </c>
      <c r="C1403" s="280">
        <v>30</v>
      </c>
    </row>
    <row r="1404" spans="1:3" x14ac:dyDescent="0.25">
      <c r="A1404" s="395" t="s">
        <v>10230</v>
      </c>
      <c r="B1404" s="279" t="s">
        <v>2395</v>
      </c>
      <c r="C1404" s="280">
        <v>30</v>
      </c>
    </row>
    <row r="1405" spans="1:3" x14ac:dyDescent="0.25">
      <c r="A1405" s="395" t="s">
        <v>3013</v>
      </c>
      <c r="B1405" s="279" t="s">
        <v>2969</v>
      </c>
      <c r="C1405" s="280">
        <v>30</v>
      </c>
    </row>
    <row r="1406" spans="1:3" x14ac:dyDescent="0.25">
      <c r="A1406" s="395" t="s">
        <v>3014</v>
      </c>
      <c r="B1406" s="279" t="s">
        <v>2971</v>
      </c>
      <c r="C1406" s="280">
        <v>30</v>
      </c>
    </row>
    <row r="1407" spans="1:3" x14ac:dyDescent="0.25">
      <c r="A1407" s="395" t="s">
        <v>3015</v>
      </c>
      <c r="B1407" s="279" t="s">
        <v>3016</v>
      </c>
      <c r="C1407" s="280">
        <v>45</v>
      </c>
    </row>
    <row r="1408" spans="1:3" x14ac:dyDescent="0.25">
      <c r="A1408" s="395" t="s">
        <v>3017</v>
      </c>
      <c r="B1408" s="279" t="s">
        <v>3018</v>
      </c>
      <c r="C1408" s="280">
        <v>60</v>
      </c>
    </row>
    <row r="1409" spans="1:3" x14ac:dyDescent="0.25">
      <c r="A1409" s="395" t="s">
        <v>3019</v>
      </c>
      <c r="B1409" s="279" t="s">
        <v>3020</v>
      </c>
      <c r="C1409" s="280">
        <v>75</v>
      </c>
    </row>
    <row r="1410" spans="1:3" x14ac:dyDescent="0.25">
      <c r="A1410" s="395" t="s">
        <v>3021</v>
      </c>
      <c r="B1410" s="279" t="s">
        <v>3022</v>
      </c>
      <c r="C1410" s="280">
        <v>75</v>
      </c>
    </row>
    <row r="1411" spans="1:3" x14ac:dyDescent="0.25">
      <c r="A1411" s="395" t="s">
        <v>3023</v>
      </c>
      <c r="B1411" s="279" t="s">
        <v>2400</v>
      </c>
      <c r="C1411" s="280">
        <v>30</v>
      </c>
    </row>
    <row r="1412" spans="1:3" x14ac:dyDescent="0.25">
      <c r="A1412" s="395" t="s">
        <v>3024</v>
      </c>
      <c r="B1412" s="930" t="s">
        <v>2974</v>
      </c>
      <c r="C1412" s="400">
        <v>120</v>
      </c>
    </row>
    <row r="1413" spans="1:3" x14ac:dyDescent="0.25">
      <c r="A1413" s="395" t="s">
        <v>3025</v>
      </c>
      <c r="B1413" s="930" t="s">
        <v>2976</v>
      </c>
      <c r="C1413" s="400">
        <v>150</v>
      </c>
    </row>
    <row r="1414" spans="1:3" x14ac:dyDescent="0.25">
      <c r="A1414" s="395" t="s">
        <v>3026</v>
      </c>
      <c r="B1414" s="930" t="s">
        <v>3027</v>
      </c>
      <c r="C1414" s="400">
        <v>120</v>
      </c>
    </row>
    <row r="1415" spans="1:3" x14ac:dyDescent="0.25">
      <c r="A1415" s="395" t="s">
        <v>3028</v>
      </c>
      <c r="B1415" s="930" t="s">
        <v>3029</v>
      </c>
      <c r="C1415" s="400">
        <v>60</v>
      </c>
    </row>
    <row r="1416" spans="1:3" x14ac:dyDescent="0.25">
      <c r="A1416" s="395" t="s">
        <v>3030</v>
      </c>
      <c r="B1416" s="930" t="s">
        <v>3031</v>
      </c>
      <c r="C1416" s="400">
        <v>60</v>
      </c>
    </row>
    <row r="1417" spans="1:3" x14ac:dyDescent="0.25">
      <c r="A1417" s="395" t="s">
        <v>3032</v>
      </c>
      <c r="B1417" s="930" t="s">
        <v>3033</v>
      </c>
      <c r="C1417" s="400">
        <v>180</v>
      </c>
    </row>
    <row r="1418" spans="1:3" x14ac:dyDescent="0.25">
      <c r="A1418" s="395" t="s">
        <v>3034</v>
      </c>
      <c r="B1418" s="930" t="s">
        <v>3035</v>
      </c>
      <c r="C1418" s="400">
        <v>150</v>
      </c>
    </row>
    <row r="1419" spans="1:3" x14ac:dyDescent="0.25">
      <c r="A1419" s="395" t="s">
        <v>3036</v>
      </c>
      <c r="B1419" s="930" t="s">
        <v>3037</v>
      </c>
      <c r="C1419" s="400">
        <v>60</v>
      </c>
    </row>
    <row r="1420" spans="1:3" x14ac:dyDescent="0.25">
      <c r="A1420" s="395" t="s">
        <v>3038</v>
      </c>
      <c r="B1420" s="930" t="s">
        <v>2986</v>
      </c>
      <c r="C1420" s="400">
        <v>120</v>
      </c>
    </row>
    <row r="1421" spans="1:3" x14ac:dyDescent="0.25">
      <c r="A1421" s="395" t="s">
        <v>3039</v>
      </c>
      <c r="B1421" s="930" t="s">
        <v>2990</v>
      </c>
      <c r="C1421" s="400">
        <v>60</v>
      </c>
    </row>
    <row r="1422" spans="1:3" x14ac:dyDescent="0.25">
      <c r="A1422" s="395" t="s">
        <v>3040</v>
      </c>
      <c r="B1422" s="930" t="s">
        <v>3041</v>
      </c>
      <c r="C1422" s="400">
        <v>60</v>
      </c>
    </row>
    <row r="1423" spans="1:3" x14ac:dyDescent="0.25">
      <c r="A1423" s="395" t="s">
        <v>3042</v>
      </c>
      <c r="B1423" s="930" t="s">
        <v>2992</v>
      </c>
      <c r="C1423" s="400">
        <v>120</v>
      </c>
    </row>
    <row r="1424" spans="1:3" x14ac:dyDescent="0.25">
      <c r="A1424" s="395" t="s">
        <v>3043</v>
      </c>
      <c r="B1424" s="930" t="s">
        <v>3044</v>
      </c>
      <c r="C1424" s="400">
        <v>90</v>
      </c>
    </row>
    <row r="1425" spans="1:3" x14ac:dyDescent="0.25">
      <c r="A1425" s="395" t="s">
        <v>3045</v>
      </c>
      <c r="B1425" s="930" t="s">
        <v>2988</v>
      </c>
      <c r="C1425" s="400">
        <v>60</v>
      </c>
    </row>
    <row r="1426" spans="1:3" x14ac:dyDescent="0.25">
      <c r="A1426" s="395" t="s">
        <v>3046</v>
      </c>
      <c r="B1426" s="930" t="s">
        <v>2996</v>
      </c>
      <c r="C1426" s="400">
        <v>60</v>
      </c>
    </row>
    <row r="1427" spans="1:3" x14ac:dyDescent="0.25">
      <c r="A1427" s="395" t="s">
        <v>3047</v>
      </c>
      <c r="B1427" s="930" t="s">
        <v>2998</v>
      </c>
      <c r="C1427" s="400">
        <v>90</v>
      </c>
    </row>
    <row r="1428" spans="1:3" x14ac:dyDescent="0.25">
      <c r="A1428" s="395" t="s">
        <v>3048</v>
      </c>
      <c r="B1428" s="930" t="s">
        <v>3000</v>
      </c>
      <c r="C1428" s="400">
        <v>90</v>
      </c>
    </row>
    <row r="1429" spans="1:3" x14ac:dyDescent="0.25">
      <c r="A1429" s="395" t="s">
        <v>3049</v>
      </c>
      <c r="B1429" s="930" t="s">
        <v>3050</v>
      </c>
      <c r="C1429" s="400">
        <v>90</v>
      </c>
    </row>
    <row r="1430" spans="1:3" x14ac:dyDescent="0.25">
      <c r="A1430" s="395" t="s">
        <v>3051</v>
      </c>
      <c r="B1430" s="931" t="s">
        <v>3052</v>
      </c>
      <c r="C1430" s="400">
        <v>60</v>
      </c>
    </row>
    <row r="1431" spans="1:3" x14ac:dyDescent="0.25">
      <c r="A1431" s="395" t="s">
        <v>3053</v>
      </c>
      <c r="B1431" s="930" t="s">
        <v>3002</v>
      </c>
      <c r="C1431" s="400">
        <v>60</v>
      </c>
    </row>
    <row r="1432" spans="1:3" x14ac:dyDescent="0.25">
      <c r="A1432" s="395" t="s">
        <v>3054</v>
      </c>
      <c r="B1432" s="930" t="s">
        <v>3055</v>
      </c>
      <c r="C1432" s="400">
        <v>60</v>
      </c>
    </row>
    <row r="1433" spans="1:3" x14ac:dyDescent="0.25">
      <c r="A1433" s="395" t="s">
        <v>3056</v>
      </c>
      <c r="B1433" s="930" t="s">
        <v>3057</v>
      </c>
      <c r="C1433" s="400">
        <v>60</v>
      </c>
    </row>
    <row r="1434" spans="1:3" x14ac:dyDescent="0.25">
      <c r="A1434" s="395" t="s">
        <v>3058</v>
      </c>
      <c r="B1434" s="930" t="s">
        <v>3004</v>
      </c>
      <c r="C1434" s="400">
        <v>195</v>
      </c>
    </row>
    <row r="1435" spans="1:3" x14ac:dyDescent="0.25">
      <c r="A1435" s="395" t="s">
        <v>3059</v>
      </c>
      <c r="B1435" s="279" t="s">
        <v>2384</v>
      </c>
      <c r="C1435" s="280">
        <v>30</v>
      </c>
    </row>
    <row r="1436" spans="1:3" x14ac:dyDescent="0.25">
      <c r="A1436" s="395" t="s">
        <v>2960</v>
      </c>
      <c r="B1436" s="279" t="s">
        <v>2386</v>
      </c>
      <c r="C1436" s="280">
        <v>30</v>
      </c>
    </row>
    <row r="1437" spans="1:3" x14ac:dyDescent="0.25">
      <c r="A1437" s="395" t="s">
        <v>3060</v>
      </c>
      <c r="B1437" s="279" t="s">
        <v>2388</v>
      </c>
      <c r="C1437" s="280">
        <v>30</v>
      </c>
    </row>
    <row r="1438" spans="1:3" x14ac:dyDescent="0.25">
      <c r="A1438" s="395" t="s">
        <v>3061</v>
      </c>
      <c r="B1438" s="279" t="s">
        <v>7194</v>
      </c>
      <c r="C1438" s="280">
        <v>45</v>
      </c>
    </row>
    <row r="1439" spans="1:3" x14ac:dyDescent="0.25">
      <c r="A1439" s="395" t="s">
        <v>3062</v>
      </c>
      <c r="B1439" s="279" t="s">
        <v>836</v>
      </c>
      <c r="C1439" s="280">
        <v>30</v>
      </c>
    </row>
    <row r="1440" spans="1:3" x14ac:dyDescent="0.25">
      <c r="A1440" s="395" t="s">
        <v>3063</v>
      </c>
      <c r="B1440" s="279" t="s">
        <v>2393</v>
      </c>
      <c r="C1440" s="280">
        <v>60</v>
      </c>
    </row>
    <row r="1441" spans="1:3" x14ac:dyDescent="0.25">
      <c r="A1441" s="395" t="s">
        <v>3064</v>
      </c>
      <c r="B1441" s="279" t="s">
        <v>2397</v>
      </c>
      <c r="C1441" s="280">
        <v>60</v>
      </c>
    </row>
    <row r="1442" spans="1:3" x14ac:dyDescent="0.25">
      <c r="A1442" s="395" t="s">
        <v>3065</v>
      </c>
      <c r="B1442" s="279" t="s">
        <v>2967</v>
      </c>
      <c r="C1442" s="280">
        <v>30</v>
      </c>
    </row>
    <row r="1443" spans="1:3" x14ac:dyDescent="0.25">
      <c r="A1443" s="395" t="s">
        <v>10231</v>
      </c>
      <c r="B1443" s="279" t="s">
        <v>2395</v>
      </c>
      <c r="C1443" s="280">
        <v>30</v>
      </c>
    </row>
    <row r="1444" spans="1:3" x14ac:dyDescent="0.25">
      <c r="A1444" s="395" t="s">
        <v>3066</v>
      </c>
      <c r="B1444" s="279" t="s">
        <v>2969</v>
      </c>
      <c r="C1444" s="280">
        <v>30</v>
      </c>
    </row>
    <row r="1445" spans="1:3" x14ac:dyDescent="0.25">
      <c r="A1445" s="395" t="s">
        <v>3067</v>
      </c>
      <c r="B1445" s="279" t="s">
        <v>2517</v>
      </c>
      <c r="C1445" s="280">
        <v>30</v>
      </c>
    </row>
    <row r="1446" spans="1:3" x14ac:dyDescent="0.25">
      <c r="A1446" s="395" t="s">
        <v>3068</v>
      </c>
      <c r="B1446" s="279" t="s">
        <v>3069</v>
      </c>
      <c r="C1446" s="280">
        <v>60</v>
      </c>
    </row>
    <row r="1447" spans="1:3" x14ac:dyDescent="0.25">
      <c r="A1447" s="395" t="s">
        <v>3070</v>
      </c>
      <c r="B1447" s="279" t="s">
        <v>3071</v>
      </c>
      <c r="C1447" s="280">
        <v>60</v>
      </c>
    </row>
    <row r="1448" spans="1:3" x14ac:dyDescent="0.25">
      <c r="A1448" s="395" t="s">
        <v>3072</v>
      </c>
      <c r="B1448" s="279" t="s">
        <v>3073</v>
      </c>
      <c r="C1448" s="280">
        <v>60</v>
      </c>
    </row>
    <row r="1449" spans="1:3" x14ac:dyDescent="0.25">
      <c r="A1449" s="395" t="s">
        <v>3074</v>
      </c>
      <c r="B1449" s="279" t="s">
        <v>3075</v>
      </c>
      <c r="C1449" s="280">
        <v>120</v>
      </c>
    </row>
    <row r="1450" spans="1:3" x14ac:dyDescent="0.25">
      <c r="A1450" s="395" t="s">
        <v>3076</v>
      </c>
      <c r="B1450" s="279" t="s">
        <v>3077</v>
      </c>
      <c r="C1450" s="280">
        <v>60</v>
      </c>
    </row>
    <row r="1451" spans="1:3" x14ac:dyDescent="0.25">
      <c r="A1451" s="395" t="s">
        <v>3078</v>
      </c>
      <c r="B1451" s="279" t="s">
        <v>3079</v>
      </c>
      <c r="C1451" s="280">
        <v>120</v>
      </c>
    </row>
    <row r="1452" spans="1:3" x14ac:dyDescent="0.25">
      <c r="A1452" s="395" t="s">
        <v>3080</v>
      </c>
      <c r="B1452" s="279" t="s">
        <v>3081</v>
      </c>
      <c r="C1452" s="280">
        <v>60</v>
      </c>
    </row>
    <row r="1453" spans="1:3" x14ac:dyDescent="0.25">
      <c r="A1453" s="395" t="s">
        <v>3082</v>
      </c>
      <c r="B1453" s="279" t="s">
        <v>3083</v>
      </c>
      <c r="C1453" s="280">
        <v>90</v>
      </c>
    </row>
    <row r="1454" spans="1:3" x14ac:dyDescent="0.25">
      <c r="A1454" s="395" t="s">
        <v>3084</v>
      </c>
      <c r="B1454" s="279" t="s">
        <v>3085</v>
      </c>
      <c r="C1454" s="280">
        <v>90</v>
      </c>
    </row>
    <row r="1455" spans="1:3" x14ac:dyDescent="0.25">
      <c r="A1455" s="395" t="s">
        <v>3086</v>
      </c>
      <c r="B1455" s="279" t="s">
        <v>3087</v>
      </c>
      <c r="C1455" s="280">
        <v>60</v>
      </c>
    </row>
    <row r="1456" spans="1:3" x14ac:dyDescent="0.25">
      <c r="A1456" s="395" t="s">
        <v>3088</v>
      </c>
      <c r="B1456" s="279" t="s">
        <v>3089</v>
      </c>
      <c r="C1456" s="280">
        <v>150</v>
      </c>
    </row>
    <row r="1457" spans="1:3" x14ac:dyDescent="0.25">
      <c r="A1457" s="395" t="s">
        <v>3090</v>
      </c>
      <c r="B1457" s="930" t="s">
        <v>2384</v>
      </c>
      <c r="C1457" s="280">
        <v>30</v>
      </c>
    </row>
    <row r="1458" spans="1:3" x14ac:dyDescent="0.25">
      <c r="A1458" s="395" t="s">
        <v>3091</v>
      </c>
      <c r="B1458" s="930" t="s">
        <v>2386</v>
      </c>
      <c r="C1458" s="280">
        <v>15</v>
      </c>
    </row>
    <row r="1459" spans="1:3" x14ac:dyDescent="0.25">
      <c r="A1459" s="395" t="s">
        <v>2961</v>
      </c>
      <c r="B1459" s="930" t="s">
        <v>2388</v>
      </c>
      <c r="C1459" s="280">
        <v>30</v>
      </c>
    </row>
    <row r="1460" spans="1:3" x14ac:dyDescent="0.25">
      <c r="A1460" s="395" t="s">
        <v>3092</v>
      </c>
      <c r="B1460" s="930" t="s">
        <v>5627</v>
      </c>
      <c r="C1460" s="280">
        <v>45</v>
      </c>
    </row>
    <row r="1461" spans="1:3" x14ac:dyDescent="0.25">
      <c r="A1461" s="395" t="s">
        <v>3093</v>
      </c>
      <c r="B1461" s="930" t="s">
        <v>836</v>
      </c>
      <c r="C1461" s="280">
        <v>30</v>
      </c>
    </row>
    <row r="1462" spans="1:3" x14ac:dyDescent="0.25">
      <c r="A1462" s="395" t="s">
        <v>3094</v>
      </c>
      <c r="B1462" s="930" t="s">
        <v>2393</v>
      </c>
      <c r="C1462" s="280">
        <v>60</v>
      </c>
    </row>
    <row r="1463" spans="1:3" x14ac:dyDescent="0.25">
      <c r="A1463" s="395" t="s">
        <v>3095</v>
      </c>
      <c r="B1463" s="279" t="s">
        <v>2397</v>
      </c>
      <c r="C1463" s="280">
        <v>75</v>
      </c>
    </row>
    <row r="1464" spans="1:3" x14ac:dyDescent="0.25">
      <c r="A1464" s="395" t="s">
        <v>3096</v>
      </c>
      <c r="B1464" s="279" t="s">
        <v>3097</v>
      </c>
      <c r="C1464" s="280">
        <v>45</v>
      </c>
    </row>
    <row r="1465" spans="1:3" x14ac:dyDescent="0.25">
      <c r="A1465" s="395" t="s">
        <v>10232</v>
      </c>
      <c r="B1465" s="279" t="s">
        <v>3098</v>
      </c>
      <c r="C1465" s="280">
        <v>60</v>
      </c>
    </row>
    <row r="1466" spans="1:3" x14ac:dyDescent="0.25">
      <c r="A1466" s="395" t="s">
        <v>3099</v>
      </c>
      <c r="B1466" s="279" t="s">
        <v>3100</v>
      </c>
      <c r="C1466" s="280">
        <v>30</v>
      </c>
    </row>
    <row r="1467" spans="1:3" x14ac:dyDescent="0.25">
      <c r="A1467" s="395" t="s">
        <v>3101</v>
      </c>
      <c r="B1467" s="279" t="s">
        <v>848</v>
      </c>
      <c r="C1467" s="280">
        <v>60</v>
      </c>
    </row>
    <row r="1468" spans="1:3" x14ac:dyDescent="0.25">
      <c r="A1468" s="395" t="s">
        <v>3102</v>
      </c>
      <c r="B1468" s="279" t="s">
        <v>3103</v>
      </c>
      <c r="C1468" s="280">
        <v>45</v>
      </c>
    </row>
    <row r="1469" spans="1:3" x14ac:dyDescent="0.25">
      <c r="A1469" s="395" t="s">
        <v>3104</v>
      </c>
      <c r="B1469" s="279" t="s">
        <v>3105</v>
      </c>
      <c r="C1469" s="280">
        <v>60</v>
      </c>
    </row>
    <row r="1470" spans="1:3" x14ac:dyDescent="0.25">
      <c r="A1470" s="395" t="s">
        <v>3106</v>
      </c>
      <c r="B1470" s="279" t="s">
        <v>2400</v>
      </c>
      <c r="C1470" s="280">
        <v>30</v>
      </c>
    </row>
    <row r="1471" spans="1:3" x14ac:dyDescent="0.25">
      <c r="A1471" s="395" t="s">
        <v>3107</v>
      </c>
      <c r="B1471" s="930" t="s">
        <v>3108</v>
      </c>
      <c r="C1471" s="280">
        <v>60</v>
      </c>
    </row>
    <row r="1472" spans="1:3" x14ac:dyDescent="0.25">
      <c r="A1472" s="395" t="s">
        <v>3109</v>
      </c>
      <c r="B1472" s="930" t="s">
        <v>3110</v>
      </c>
      <c r="C1472" s="280">
        <v>60</v>
      </c>
    </row>
    <row r="1473" spans="1:3" x14ac:dyDescent="0.25">
      <c r="A1473" s="395" t="s">
        <v>3111</v>
      </c>
      <c r="B1473" s="930" t="s">
        <v>3112</v>
      </c>
      <c r="C1473" s="280">
        <v>60</v>
      </c>
    </row>
    <row r="1474" spans="1:3" x14ac:dyDescent="0.25">
      <c r="A1474" s="395" t="s">
        <v>3113</v>
      </c>
      <c r="B1474" s="930" t="s">
        <v>2727</v>
      </c>
      <c r="C1474" s="280">
        <v>60</v>
      </c>
    </row>
    <row r="1475" spans="1:3" x14ac:dyDescent="0.25">
      <c r="A1475" s="395" t="s">
        <v>3114</v>
      </c>
      <c r="B1475" s="930" t="s">
        <v>3115</v>
      </c>
      <c r="C1475" s="280">
        <v>120</v>
      </c>
    </row>
    <row r="1476" spans="1:3" x14ac:dyDescent="0.25">
      <c r="A1476" s="395" t="s">
        <v>3116</v>
      </c>
      <c r="B1476" s="930" t="s">
        <v>3117</v>
      </c>
      <c r="C1476" s="280">
        <v>60</v>
      </c>
    </row>
    <row r="1477" spans="1:3" x14ac:dyDescent="0.25">
      <c r="A1477" s="395" t="s">
        <v>3118</v>
      </c>
      <c r="B1477" s="930" t="s">
        <v>3119</v>
      </c>
      <c r="C1477" s="280">
        <v>60</v>
      </c>
    </row>
    <row r="1478" spans="1:3" x14ac:dyDescent="0.25">
      <c r="A1478" s="395" t="s">
        <v>3120</v>
      </c>
      <c r="B1478" s="930" t="s">
        <v>3121</v>
      </c>
      <c r="C1478" s="280">
        <v>60</v>
      </c>
    </row>
    <row r="1479" spans="1:3" x14ac:dyDescent="0.25">
      <c r="A1479" s="395" t="s">
        <v>3122</v>
      </c>
      <c r="B1479" s="930" t="s">
        <v>3123</v>
      </c>
      <c r="C1479" s="280">
        <v>120</v>
      </c>
    </row>
    <row r="1480" spans="1:3" x14ac:dyDescent="0.25">
      <c r="A1480" s="395" t="s">
        <v>3124</v>
      </c>
      <c r="B1480" s="930" t="s">
        <v>3125</v>
      </c>
      <c r="C1480" s="280">
        <v>90</v>
      </c>
    </row>
    <row r="1481" spans="1:3" x14ac:dyDescent="0.25">
      <c r="A1481" s="395" t="s">
        <v>3126</v>
      </c>
      <c r="B1481" s="930" t="s">
        <v>3127</v>
      </c>
      <c r="C1481" s="280">
        <v>60</v>
      </c>
    </row>
    <row r="1482" spans="1:3" x14ac:dyDescent="0.25">
      <c r="A1482" s="395" t="s">
        <v>3128</v>
      </c>
      <c r="B1482" s="930" t="s">
        <v>3129</v>
      </c>
      <c r="C1482" s="280">
        <v>60</v>
      </c>
    </row>
    <row r="1483" spans="1:3" x14ac:dyDescent="0.25">
      <c r="A1483" s="395" t="s">
        <v>3130</v>
      </c>
      <c r="B1483" s="930" t="s">
        <v>3131</v>
      </c>
      <c r="C1483" s="280">
        <v>90</v>
      </c>
    </row>
    <row r="1484" spans="1:3" x14ac:dyDescent="0.25">
      <c r="A1484" s="395" t="s">
        <v>3132</v>
      </c>
      <c r="B1484" s="930" t="s">
        <v>2453</v>
      </c>
      <c r="C1484" s="280">
        <v>120</v>
      </c>
    </row>
    <row r="1485" spans="1:3" x14ac:dyDescent="0.25">
      <c r="A1485" s="395" t="s">
        <v>3133</v>
      </c>
      <c r="B1485" s="931" t="s">
        <v>2384</v>
      </c>
      <c r="C1485" s="400">
        <v>30</v>
      </c>
    </row>
    <row r="1486" spans="1:3" x14ac:dyDescent="0.25">
      <c r="A1486" s="395" t="s">
        <v>3134</v>
      </c>
      <c r="B1486" s="931" t="s">
        <v>2386</v>
      </c>
      <c r="C1486" s="400">
        <v>15</v>
      </c>
    </row>
    <row r="1487" spans="1:3" x14ac:dyDescent="0.25">
      <c r="A1487" s="395" t="s">
        <v>3135</v>
      </c>
      <c r="B1487" s="931" t="s">
        <v>2388</v>
      </c>
      <c r="C1487" s="400">
        <v>30</v>
      </c>
    </row>
    <row r="1488" spans="1:3" x14ac:dyDescent="0.25">
      <c r="A1488" s="395" t="s">
        <v>3136</v>
      </c>
      <c r="B1488" s="931" t="s">
        <v>7207</v>
      </c>
      <c r="C1488" s="400">
        <v>45</v>
      </c>
    </row>
    <row r="1489" spans="1:3" x14ac:dyDescent="0.25">
      <c r="A1489" s="395" t="s">
        <v>3137</v>
      </c>
      <c r="B1489" s="931" t="s">
        <v>836</v>
      </c>
      <c r="C1489" s="400">
        <v>30</v>
      </c>
    </row>
    <row r="1490" spans="1:3" x14ac:dyDescent="0.25">
      <c r="A1490" s="395" t="s">
        <v>2964</v>
      </c>
      <c r="B1490" s="931" t="s">
        <v>2393</v>
      </c>
      <c r="C1490" s="400">
        <v>60</v>
      </c>
    </row>
    <row r="1491" spans="1:3" x14ac:dyDescent="0.25">
      <c r="A1491" s="395" t="s">
        <v>3138</v>
      </c>
      <c r="B1491" s="931" t="s">
        <v>3139</v>
      </c>
      <c r="C1491" s="400">
        <v>30</v>
      </c>
    </row>
    <row r="1492" spans="1:3" x14ac:dyDescent="0.25">
      <c r="A1492" s="395" t="s">
        <v>3140</v>
      </c>
      <c r="B1492" s="931" t="s">
        <v>3141</v>
      </c>
      <c r="C1492" s="400">
        <v>30</v>
      </c>
    </row>
    <row r="1493" spans="1:3" x14ac:dyDescent="0.25">
      <c r="A1493" s="395" t="s">
        <v>10233</v>
      </c>
      <c r="B1493" s="931" t="s">
        <v>3142</v>
      </c>
      <c r="C1493" s="400">
        <v>60</v>
      </c>
    </row>
    <row r="1494" spans="1:3" x14ac:dyDescent="0.25">
      <c r="A1494" s="395" t="s">
        <v>3143</v>
      </c>
      <c r="B1494" s="931" t="s">
        <v>3144</v>
      </c>
      <c r="C1494" s="400">
        <v>45</v>
      </c>
    </row>
    <row r="1495" spans="1:3" x14ac:dyDescent="0.25">
      <c r="A1495" s="395" t="s">
        <v>3145</v>
      </c>
      <c r="B1495" s="931" t="s">
        <v>3146</v>
      </c>
      <c r="C1495" s="400">
        <v>60</v>
      </c>
    </row>
    <row r="1496" spans="1:3" x14ac:dyDescent="0.25">
      <c r="A1496" s="395" t="s">
        <v>3147</v>
      </c>
      <c r="B1496" s="931" t="s">
        <v>3148</v>
      </c>
      <c r="C1496" s="400">
        <v>60</v>
      </c>
    </row>
    <row r="1497" spans="1:3" x14ac:dyDescent="0.25">
      <c r="A1497" s="395" t="s">
        <v>3149</v>
      </c>
      <c r="B1497" s="931" t="s">
        <v>2400</v>
      </c>
      <c r="C1497" s="400">
        <v>30</v>
      </c>
    </row>
    <row r="1498" spans="1:3" x14ac:dyDescent="0.25">
      <c r="A1498" s="395" t="s">
        <v>3150</v>
      </c>
      <c r="B1498" s="931" t="s">
        <v>3151</v>
      </c>
      <c r="C1498" s="400">
        <v>45</v>
      </c>
    </row>
    <row r="1499" spans="1:3" x14ac:dyDescent="0.25">
      <c r="A1499" s="395" t="s">
        <v>3152</v>
      </c>
      <c r="B1499" s="931" t="s">
        <v>3153</v>
      </c>
      <c r="C1499" s="400">
        <v>45</v>
      </c>
    </row>
    <row r="1500" spans="1:3" x14ac:dyDescent="0.25">
      <c r="A1500" s="395" t="s">
        <v>3154</v>
      </c>
      <c r="B1500" s="931" t="s">
        <v>3155</v>
      </c>
      <c r="C1500" s="400">
        <v>45</v>
      </c>
    </row>
    <row r="1501" spans="1:3" x14ac:dyDescent="0.25">
      <c r="A1501" s="395" t="s">
        <v>3156</v>
      </c>
      <c r="B1501" s="931" t="s">
        <v>3157</v>
      </c>
      <c r="C1501" s="400">
        <v>45</v>
      </c>
    </row>
    <row r="1502" spans="1:3" x14ac:dyDescent="0.25">
      <c r="A1502" s="395" t="s">
        <v>3158</v>
      </c>
      <c r="B1502" s="931" t="s">
        <v>3159</v>
      </c>
      <c r="C1502" s="400">
        <v>60</v>
      </c>
    </row>
    <row r="1503" spans="1:3" x14ac:dyDescent="0.25">
      <c r="A1503" s="395" t="s">
        <v>3160</v>
      </c>
      <c r="B1503" s="931" t="s">
        <v>3161</v>
      </c>
      <c r="C1503" s="400">
        <v>60</v>
      </c>
    </row>
    <row r="1504" spans="1:3" x14ac:dyDescent="0.25">
      <c r="A1504" s="395" t="s">
        <v>3162</v>
      </c>
      <c r="B1504" s="931" t="s">
        <v>3163</v>
      </c>
      <c r="C1504" s="400">
        <v>45</v>
      </c>
    </row>
    <row r="1505" spans="1:3" x14ac:dyDescent="0.25">
      <c r="A1505" s="395" t="s">
        <v>3164</v>
      </c>
      <c r="B1505" s="931" t="s">
        <v>3165</v>
      </c>
      <c r="C1505" s="400">
        <v>60</v>
      </c>
    </row>
    <row r="1506" spans="1:3" x14ac:dyDescent="0.25">
      <c r="A1506" s="395" t="s">
        <v>3166</v>
      </c>
      <c r="B1506" s="931" t="s">
        <v>3167</v>
      </c>
      <c r="C1506" s="400">
        <v>75</v>
      </c>
    </row>
    <row r="1507" spans="1:3" x14ac:dyDescent="0.25">
      <c r="A1507" s="395" t="s">
        <v>3168</v>
      </c>
      <c r="B1507" s="931" t="s">
        <v>3169</v>
      </c>
      <c r="C1507" s="400">
        <v>120</v>
      </c>
    </row>
    <row r="1508" spans="1:3" x14ac:dyDescent="0.25">
      <c r="A1508" s="395" t="s">
        <v>3170</v>
      </c>
      <c r="B1508" s="931" t="s">
        <v>3171</v>
      </c>
      <c r="C1508" s="400">
        <v>120</v>
      </c>
    </row>
    <row r="1509" spans="1:3" x14ac:dyDescent="0.25">
      <c r="A1509" s="395" t="s">
        <v>3172</v>
      </c>
      <c r="B1509" s="931" t="s">
        <v>3173</v>
      </c>
      <c r="C1509" s="400">
        <v>120</v>
      </c>
    </row>
    <row r="1510" spans="1:3" x14ac:dyDescent="0.25">
      <c r="A1510" s="395" t="s">
        <v>3174</v>
      </c>
      <c r="B1510" s="931" t="s">
        <v>3175</v>
      </c>
      <c r="C1510" s="400">
        <v>120</v>
      </c>
    </row>
    <row r="1511" spans="1:3" x14ac:dyDescent="0.25">
      <c r="A1511" s="395" t="s">
        <v>3176</v>
      </c>
      <c r="B1511" s="931" t="s">
        <v>3177</v>
      </c>
      <c r="C1511" s="400">
        <v>60</v>
      </c>
    </row>
    <row r="1512" spans="1:3" x14ac:dyDescent="0.25">
      <c r="A1512" s="395" t="s">
        <v>3178</v>
      </c>
      <c r="B1512" s="931" t="s">
        <v>3179</v>
      </c>
      <c r="C1512" s="400">
        <v>60</v>
      </c>
    </row>
    <row r="1513" spans="1:3" x14ac:dyDescent="0.25">
      <c r="A1513" s="395" t="s">
        <v>3180</v>
      </c>
      <c r="B1513" s="931" t="s">
        <v>3181</v>
      </c>
      <c r="C1513" s="400">
        <v>30</v>
      </c>
    </row>
    <row r="1514" spans="1:3" x14ac:dyDescent="0.25">
      <c r="A1514" s="395" t="s">
        <v>3182</v>
      </c>
      <c r="B1514" s="931" t="s">
        <v>817</v>
      </c>
      <c r="C1514" s="400">
        <v>225</v>
      </c>
    </row>
    <row r="1515" spans="1:3" x14ac:dyDescent="0.25">
      <c r="A1515" s="395" t="s">
        <v>3183</v>
      </c>
      <c r="B1515" s="931" t="s">
        <v>2384</v>
      </c>
      <c r="C1515" s="400">
        <v>90</v>
      </c>
    </row>
    <row r="1516" spans="1:3" x14ac:dyDescent="0.25">
      <c r="A1516" s="395" t="s">
        <v>3184</v>
      </c>
      <c r="B1516" s="931" t="s">
        <v>2386</v>
      </c>
      <c r="C1516" s="400">
        <v>30</v>
      </c>
    </row>
    <row r="1517" spans="1:3" x14ac:dyDescent="0.25">
      <c r="A1517" s="395" t="s">
        <v>3185</v>
      </c>
      <c r="B1517" s="931" t="s">
        <v>2388</v>
      </c>
      <c r="C1517" s="400">
        <v>60</v>
      </c>
    </row>
    <row r="1518" spans="1:3" x14ac:dyDescent="0.25">
      <c r="A1518" s="395" t="s">
        <v>3186</v>
      </c>
      <c r="B1518" s="931" t="s">
        <v>7208</v>
      </c>
      <c r="C1518" s="400">
        <v>75</v>
      </c>
    </row>
    <row r="1519" spans="1:3" x14ac:dyDescent="0.25">
      <c r="A1519" s="395" t="s">
        <v>3187</v>
      </c>
      <c r="B1519" s="931" t="s">
        <v>836</v>
      </c>
      <c r="C1519" s="400">
        <v>75</v>
      </c>
    </row>
    <row r="1520" spans="1:3" x14ac:dyDescent="0.25">
      <c r="A1520" s="395" t="s">
        <v>3188</v>
      </c>
      <c r="B1520" s="931" t="s">
        <v>2393</v>
      </c>
      <c r="C1520" s="400">
        <v>120</v>
      </c>
    </row>
    <row r="1521" spans="1:3" x14ac:dyDescent="0.25">
      <c r="A1521" s="395" t="s">
        <v>3189</v>
      </c>
      <c r="B1521" s="931" t="s">
        <v>3190</v>
      </c>
      <c r="C1521" s="400">
        <v>60</v>
      </c>
    </row>
    <row r="1522" spans="1:3" x14ac:dyDescent="0.25">
      <c r="A1522" s="395" t="s">
        <v>3191</v>
      </c>
      <c r="B1522" s="931" t="s">
        <v>3139</v>
      </c>
      <c r="C1522" s="400">
        <v>30</v>
      </c>
    </row>
    <row r="1523" spans="1:3" x14ac:dyDescent="0.25">
      <c r="A1523" s="395" t="s">
        <v>10234</v>
      </c>
      <c r="B1523" s="931" t="s">
        <v>3141</v>
      </c>
      <c r="C1523" s="400">
        <v>30</v>
      </c>
    </row>
    <row r="1524" spans="1:3" x14ac:dyDescent="0.25">
      <c r="A1524" s="395" t="s">
        <v>3192</v>
      </c>
      <c r="B1524" s="931" t="s">
        <v>3142</v>
      </c>
      <c r="C1524" s="400">
        <v>60</v>
      </c>
    </row>
    <row r="1525" spans="1:3" x14ac:dyDescent="0.25">
      <c r="A1525" s="395" t="s">
        <v>3193</v>
      </c>
      <c r="B1525" s="931" t="s">
        <v>3194</v>
      </c>
      <c r="C1525" s="400">
        <v>45</v>
      </c>
    </row>
    <row r="1526" spans="1:3" x14ac:dyDescent="0.25">
      <c r="A1526" s="395" t="s">
        <v>3195</v>
      </c>
      <c r="B1526" s="931" t="s">
        <v>3144</v>
      </c>
      <c r="C1526" s="400">
        <v>45</v>
      </c>
    </row>
    <row r="1527" spans="1:3" x14ac:dyDescent="0.25">
      <c r="A1527" s="395" t="s">
        <v>3196</v>
      </c>
      <c r="B1527" s="931" t="s">
        <v>3197</v>
      </c>
      <c r="C1527" s="400">
        <v>60</v>
      </c>
    </row>
    <row r="1528" spans="1:3" x14ac:dyDescent="0.25">
      <c r="A1528" s="395" t="s">
        <v>3198</v>
      </c>
      <c r="B1528" s="931" t="s">
        <v>3148</v>
      </c>
      <c r="C1528" s="400">
        <v>75</v>
      </c>
    </row>
    <row r="1529" spans="1:3" x14ac:dyDescent="0.25">
      <c r="A1529" s="395" t="s">
        <v>3199</v>
      </c>
      <c r="B1529" s="931" t="s">
        <v>4579</v>
      </c>
      <c r="C1529" s="400">
        <v>60</v>
      </c>
    </row>
    <row r="1530" spans="1:3" x14ac:dyDescent="0.25">
      <c r="A1530" s="395" t="s">
        <v>3200</v>
      </c>
      <c r="B1530" s="931" t="s">
        <v>3151</v>
      </c>
      <c r="C1530" s="400">
        <v>60</v>
      </c>
    </row>
    <row r="1531" spans="1:3" x14ac:dyDescent="0.25">
      <c r="A1531" s="395" t="s">
        <v>3201</v>
      </c>
      <c r="B1531" s="931" t="s">
        <v>3202</v>
      </c>
      <c r="C1531" s="400">
        <v>45</v>
      </c>
    </row>
    <row r="1532" spans="1:3" x14ac:dyDescent="0.25">
      <c r="A1532" s="395" t="s">
        <v>3203</v>
      </c>
      <c r="B1532" s="931" t="s">
        <v>3153</v>
      </c>
      <c r="C1532" s="400">
        <v>45</v>
      </c>
    </row>
    <row r="1533" spans="1:3" x14ac:dyDescent="0.25">
      <c r="A1533" s="395" t="s">
        <v>3204</v>
      </c>
      <c r="B1533" s="931" t="s">
        <v>3155</v>
      </c>
      <c r="C1533" s="400">
        <v>45</v>
      </c>
    </row>
    <row r="1534" spans="1:3" x14ac:dyDescent="0.25">
      <c r="A1534" s="395" t="s">
        <v>3205</v>
      </c>
      <c r="B1534" s="931" t="s">
        <v>3157</v>
      </c>
      <c r="C1534" s="400">
        <v>45</v>
      </c>
    </row>
    <row r="1535" spans="1:3" x14ac:dyDescent="0.25">
      <c r="A1535" s="395" t="s">
        <v>3206</v>
      </c>
      <c r="B1535" s="931" t="s">
        <v>2400</v>
      </c>
      <c r="C1535" s="400">
        <v>30</v>
      </c>
    </row>
    <row r="1536" spans="1:3" x14ac:dyDescent="0.25">
      <c r="A1536" s="395" t="s">
        <v>3207</v>
      </c>
      <c r="B1536" s="931" t="s">
        <v>3208</v>
      </c>
      <c r="C1536" s="400">
        <v>45</v>
      </c>
    </row>
    <row r="1537" spans="1:3" x14ac:dyDescent="0.25">
      <c r="A1537" s="395" t="s">
        <v>3209</v>
      </c>
      <c r="B1537" s="931" t="s">
        <v>3161</v>
      </c>
      <c r="C1537" s="400">
        <v>60</v>
      </c>
    </row>
    <row r="1538" spans="1:3" x14ac:dyDescent="0.25">
      <c r="A1538" s="395" t="s">
        <v>3210</v>
      </c>
      <c r="B1538" s="931" t="s">
        <v>3211</v>
      </c>
      <c r="C1538" s="400">
        <v>60</v>
      </c>
    </row>
    <row r="1539" spans="1:3" x14ac:dyDescent="0.25">
      <c r="A1539" s="395" t="s">
        <v>3212</v>
      </c>
      <c r="B1539" s="931" t="s">
        <v>3163</v>
      </c>
      <c r="C1539" s="400">
        <v>60</v>
      </c>
    </row>
    <row r="1540" spans="1:3" x14ac:dyDescent="0.25">
      <c r="A1540" s="395" t="s">
        <v>3213</v>
      </c>
      <c r="B1540" s="931" t="s">
        <v>3159</v>
      </c>
      <c r="C1540" s="400">
        <v>60</v>
      </c>
    </row>
    <row r="1541" spans="1:3" x14ac:dyDescent="0.25">
      <c r="A1541" s="395" t="s">
        <v>3214</v>
      </c>
      <c r="B1541" s="931" t="s">
        <v>3165</v>
      </c>
      <c r="C1541" s="400">
        <v>60</v>
      </c>
    </row>
    <row r="1542" spans="1:3" x14ac:dyDescent="0.25">
      <c r="A1542" s="395" t="s">
        <v>3215</v>
      </c>
      <c r="B1542" s="931" t="s">
        <v>3169</v>
      </c>
      <c r="C1542" s="400">
        <v>150</v>
      </c>
    </row>
    <row r="1543" spans="1:3" x14ac:dyDescent="0.25">
      <c r="A1543" s="395" t="s">
        <v>3216</v>
      </c>
      <c r="B1543" s="931" t="s">
        <v>3171</v>
      </c>
      <c r="C1543" s="400">
        <v>150</v>
      </c>
    </row>
    <row r="1544" spans="1:3" x14ac:dyDescent="0.25">
      <c r="A1544" s="395" t="s">
        <v>3217</v>
      </c>
      <c r="B1544" s="931" t="s">
        <v>3173</v>
      </c>
      <c r="C1544" s="400">
        <v>150</v>
      </c>
    </row>
    <row r="1545" spans="1:3" x14ac:dyDescent="0.25">
      <c r="A1545" s="395" t="s">
        <v>3218</v>
      </c>
      <c r="B1545" s="931" t="s">
        <v>3175</v>
      </c>
      <c r="C1545" s="400">
        <v>150</v>
      </c>
    </row>
    <row r="1546" spans="1:3" x14ac:dyDescent="0.25">
      <c r="A1546" s="395" t="s">
        <v>3219</v>
      </c>
      <c r="B1546" s="931" t="s">
        <v>3220</v>
      </c>
      <c r="C1546" s="400">
        <v>75</v>
      </c>
    </row>
    <row r="1547" spans="1:3" x14ac:dyDescent="0.25">
      <c r="A1547" s="395" t="s">
        <v>3221</v>
      </c>
      <c r="B1547" s="936" t="s">
        <v>3222</v>
      </c>
      <c r="C1547" s="400">
        <v>45</v>
      </c>
    </row>
    <row r="1548" spans="1:3" x14ac:dyDescent="0.25">
      <c r="A1548" s="395" t="s">
        <v>3223</v>
      </c>
      <c r="B1548" s="936" t="s">
        <v>3224</v>
      </c>
      <c r="C1548" s="400">
        <v>60</v>
      </c>
    </row>
    <row r="1549" spans="1:3" x14ac:dyDescent="0.25">
      <c r="A1549" s="395" t="s">
        <v>3225</v>
      </c>
      <c r="B1549" s="936" t="s">
        <v>3226</v>
      </c>
      <c r="C1549" s="400">
        <v>60</v>
      </c>
    </row>
    <row r="1550" spans="1:3" x14ac:dyDescent="0.25">
      <c r="A1550" s="395" t="s">
        <v>3227</v>
      </c>
      <c r="B1550" s="936" t="s">
        <v>3228</v>
      </c>
      <c r="C1550" s="400">
        <v>90</v>
      </c>
    </row>
    <row r="1551" spans="1:3" x14ac:dyDescent="0.25">
      <c r="A1551" s="395" t="s">
        <v>3229</v>
      </c>
      <c r="B1551" s="936" t="s">
        <v>3181</v>
      </c>
      <c r="C1551" s="400">
        <v>60</v>
      </c>
    </row>
    <row r="1552" spans="1:3" x14ac:dyDescent="0.25">
      <c r="A1552" s="395" t="s">
        <v>3230</v>
      </c>
      <c r="B1552" s="936" t="s">
        <v>3231</v>
      </c>
      <c r="C1552" s="400">
        <v>60</v>
      </c>
    </row>
    <row r="1553" spans="1:3" x14ac:dyDescent="0.25">
      <c r="A1553" s="395" t="s">
        <v>3232</v>
      </c>
      <c r="B1553" s="936" t="s">
        <v>3233</v>
      </c>
      <c r="C1553" s="400">
        <v>90</v>
      </c>
    </row>
    <row r="1554" spans="1:3" x14ac:dyDescent="0.25">
      <c r="A1554" s="395" t="s">
        <v>3234</v>
      </c>
      <c r="B1554" s="936" t="s">
        <v>3235</v>
      </c>
      <c r="C1554" s="400">
        <v>60</v>
      </c>
    </row>
    <row r="1555" spans="1:3" x14ac:dyDescent="0.25">
      <c r="A1555" s="395" t="s">
        <v>3236</v>
      </c>
      <c r="B1555" s="936" t="s">
        <v>3179</v>
      </c>
      <c r="C1555" s="400">
        <v>90</v>
      </c>
    </row>
    <row r="1556" spans="1:3" x14ac:dyDescent="0.25">
      <c r="A1556" s="395" t="s">
        <v>3237</v>
      </c>
      <c r="B1556" s="936" t="s">
        <v>3177</v>
      </c>
      <c r="C1556" s="400">
        <v>60</v>
      </c>
    </row>
    <row r="1557" spans="1:3" x14ac:dyDescent="0.25">
      <c r="A1557" s="395" t="s">
        <v>3238</v>
      </c>
      <c r="B1557" s="936" t="s">
        <v>3239</v>
      </c>
      <c r="C1557" s="400">
        <v>270</v>
      </c>
    </row>
    <row r="1558" spans="1:3" x14ac:dyDescent="0.25">
      <c r="A1558" s="395" t="s">
        <v>3240</v>
      </c>
      <c r="B1558" s="930" t="s">
        <v>2472</v>
      </c>
      <c r="C1558" s="280">
        <v>75</v>
      </c>
    </row>
    <row r="1559" spans="1:3" x14ac:dyDescent="0.25">
      <c r="A1559" s="395" t="s">
        <v>3241</v>
      </c>
      <c r="B1559" s="930" t="s">
        <v>2384</v>
      </c>
      <c r="C1559" s="280">
        <v>90</v>
      </c>
    </row>
    <row r="1560" spans="1:3" x14ac:dyDescent="0.25">
      <c r="A1560" s="395" t="s">
        <v>3242</v>
      </c>
      <c r="B1560" s="930" t="s">
        <v>2388</v>
      </c>
      <c r="C1560" s="280">
        <v>60</v>
      </c>
    </row>
    <row r="1561" spans="1:3" x14ac:dyDescent="0.25">
      <c r="A1561" s="395" t="s">
        <v>3243</v>
      </c>
      <c r="B1561" s="930" t="s">
        <v>3244</v>
      </c>
      <c r="C1561" s="280">
        <v>60</v>
      </c>
    </row>
    <row r="1562" spans="1:3" x14ac:dyDescent="0.25">
      <c r="A1562" s="395" t="s">
        <v>3245</v>
      </c>
      <c r="B1562" s="930" t="s">
        <v>2680</v>
      </c>
      <c r="C1562" s="280">
        <v>90</v>
      </c>
    </row>
    <row r="1563" spans="1:3" x14ac:dyDescent="0.25">
      <c r="A1563" s="395" t="s">
        <v>3246</v>
      </c>
      <c r="B1563" s="930" t="s">
        <v>3247</v>
      </c>
      <c r="C1563" s="280">
        <v>30</v>
      </c>
    </row>
    <row r="1564" spans="1:3" x14ac:dyDescent="0.25">
      <c r="A1564" s="395" t="s">
        <v>2965</v>
      </c>
      <c r="B1564" s="930" t="s">
        <v>2969</v>
      </c>
      <c r="C1564" s="280">
        <v>30</v>
      </c>
    </row>
    <row r="1565" spans="1:3" x14ac:dyDescent="0.25">
      <c r="A1565" s="395" t="s">
        <v>3248</v>
      </c>
      <c r="B1565" s="930" t="s">
        <v>3249</v>
      </c>
      <c r="C1565" s="280">
        <v>75</v>
      </c>
    </row>
    <row r="1566" spans="1:3" x14ac:dyDescent="0.25">
      <c r="A1566" s="395" t="s">
        <v>10235</v>
      </c>
      <c r="B1566" s="930" t="s">
        <v>3250</v>
      </c>
      <c r="C1566" s="280">
        <v>75</v>
      </c>
    </row>
    <row r="1567" spans="1:3" x14ac:dyDescent="0.25">
      <c r="A1567" s="395" t="s">
        <v>3251</v>
      </c>
      <c r="B1567" s="930" t="s">
        <v>2395</v>
      </c>
      <c r="C1567" s="280">
        <v>45</v>
      </c>
    </row>
    <row r="1568" spans="1:3" x14ac:dyDescent="0.25">
      <c r="A1568" s="395" t="s">
        <v>3252</v>
      </c>
      <c r="B1568" s="930" t="s">
        <v>3022</v>
      </c>
      <c r="C1568" s="280">
        <v>75</v>
      </c>
    </row>
    <row r="1569" spans="1:3" x14ac:dyDescent="0.25">
      <c r="A1569" s="395" t="s">
        <v>3253</v>
      </c>
      <c r="B1569" s="930" t="s">
        <v>3254</v>
      </c>
      <c r="C1569" s="280">
        <v>75</v>
      </c>
    </row>
    <row r="1570" spans="1:3" x14ac:dyDescent="0.25">
      <c r="A1570" s="395" t="s">
        <v>3255</v>
      </c>
      <c r="B1570" s="930" t="s">
        <v>3256</v>
      </c>
      <c r="C1570" s="280">
        <v>60</v>
      </c>
    </row>
    <row r="1571" spans="1:3" x14ac:dyDescent="0.25">
      <c r="A1571" s="395" t="s">
        <v>3257</v>
      </c>
      <c r="B1571" s="930" t="s">
        <v>3258</v>
      </c>
      <c r="C1571" s="280">
        <v>60</v>
      </c>
    </row>
    <row r="1572" spans="1:3" x14ac:dyDescent="0.25">
      <c r="A1572" s="395" t="s">
        <v>3259</v>
      </c>
      <c r="B1572" s="930" t="s">
        <v>3260</v>
      </c>
      <c r="C1572" s="280">
        <v>75</v>
      </c>
    </row>
    <row r="1573" spans="1:3" x14ac:dyDescent="0.25">
      <c r="A1573" s="395" t="s">
        <v>3261</v>
      </c>
      <c r="B1573" s="930" t="s">
        <v>3262</v>
      </c>
      <c r="C1573" s="280">
        <v>60</v>
      </c>
    </row>
    <row r="1574" spans="1:3" x14ac:dyDescent="0.25">
      <c r="A1574" s="395" t="s">
        <v>3263</v>
      </c>
      <c r="B1574" s="930" t="s">
        <v>7209</v>
      </c>
      <c r="C1574" s="280">
        <v>30</v>
      </c>
    </row>
    <row r="1575" spans="1:3" x14ac:dyDescent="0.25">
      <c r="A1575" s="395" t="s">
        <v>3265</v>
      </c>
      <c r="B1575" s="930" t="s">
        <v>2428</v>
      </c>
      <c r="C1575" s="280">
        <v>30</v>
      </c>
    </row>
    <row r="1576" spans="1:3" x14ac:dyDescent="0.25">
      <c r="A1576" s="395" t="s">
        <v>3266</v>
      </c>
      <c r="B1576" s="930" t="s">
        <v>3267</v>
      </c>
      <c r="C1576" s="280">
        <v>30</v>
      </c>
    </row>
    <row r="1577" spans="1:3" x14ac:dyDescent="0.25">
      <c r="A1577" s="395" t="s">
        <v>3268</v>
      </c>
      <c r="B1577" s="930" t="s">
        <v>2400</v>
      </c>
      <c r="C1577" s="280">
        <v>30</v>
      </c>
    </row>
    <row r="1578" spans="1:3" x14ac:dyDescent="0.25">
      <c r="A1578" s="395" t="s">
        <v>3269</v>
      </c>
      <c r="B1578" s="930" t="s">
        <v>3270</v>
      </c>
      <c r="C1578" s="280">
        <v>90</v>
      </c>
    </row>
    <row r="1579" spans="1:3" x14ac:dyDescent="0.25">
      <c r="A1579" s="395" t="s">
        <v>3271</v>
      </c>
      <c r="B1579" s="930" t="s">
        <v>3272</v>
      </c>
      <c r="C1579" s="280">
        <v>90</v>
      </c>
    </row>
    <row r="1580" spans="1:3" x14ac:dyDescent="0.25">
      <c r="A1580" s="395" t="s">
        <v>3273</v>
      </c>
      <c r="B1580" s="930" t="s">
        <v>3274</v>
      </c>
      <c r="C1580" s="280">
        <v>90</v>
      </c>
    </row>
    <row r="1581" spans="1:3" x14ac:dyDescent="0.25">
      <c r="A1581" s="395" t="s">
        <v>3275</v>
      </c>
      <c r="B1581" s="930" t="s">
        <v>3276</v>
      </c>
      <c r="C1581" s="280">
        <v>120</v>
      </c>
    </row>
    <row r="1582" spans="1:3" x14ac:dyDescent="0.25">
      <c r="A1582" s="395" t="s">
        <v>3277</v>
      </c>
      <c r="B1582" s="930" t="s">
        <v>850</v>
      </c>
      <c r="C1582" s="280">
        <v>150</v>
      </c>
    </row>
    <row r="1583" spans="1:3" x14ac:dyDescent="0.25">
      <c r="A1583" s="395" t="s">
        <v>3278</v>
      </c>
      <c r="B1583" s="930" t="s">
        <v>3279</v>
      </c>
      <c r="C1583" s="280">
        <v>120</v>
      </c>
    </row>
    <row r="1584" spans="1:3" x14ac:dyDescent="0.25">
      <c r="A1584" s="395" t="s">
        <v>3280</v>
      </c>
      <c r="B1584" s="930" t="s">
        <v>2986</v>
      </c>
      <c r="C1584" s="280">
        <v>120</v>
      </c>
    </row>
    <row r="1585" spans="1:3" x14ac:dyDescent="0.25">
      <c r="A1585" s="395" t="s">
        <v>3281</v>
      </c>
      <c r="B1585" s="930" t="s">
        <v>3282</v>
      </c>
      <c r="C1585" s="280">
        <v>60</v>
      </c>
    </row>
    <row r="1586" spans="1:3" x14ac:dyDescent="0.25">
      <c r="A1586" s="395" t="s">
        <v>3283</v>
      </c>
      <c r="B1586" s="930" t="s">
        <v>3284</v>
      </c>
      <c r="C1586" s="280">
        <v>90</v>
      </c>
    </row>
    <row r="1587" spans="1:3" x14ac:dyDescent="0.25">
      <c r="A1587" s="395" t="s">
        <v>3285</v>
      </c>
      <c r="B1587" s="930" t="s">
        <v>3044</v>
      </c>
      <c r="C1587" s="280">
        <v>60</v>
      </c>
    </row>
    <row r="1588" spans="1:3" x14ac:dyDescent="0.25">
      <c r="A1588" s="395" t="s">
        <v>3286</v>
      </c>
      <c r="B1588" s="930" t="s">
        <v>3287</v>
      </c>
      <c r="C1588" s="280">
        <v>180</v>
      </c>
    </row>
    <row r="1589" spans="1:3" x14ac:dyDescent="0.25">
      <c r="A1589" s="395" t="s">
        <v>3288</v>
      </c>
      <c r="B1589" s="930" t="s">
        <v>817</v>
      </c>
      <c r="C1589" s="280">
        <v>180</v>
      </c>
    </row>
    <row r="1590" spans="1:3" x14ac:dyDescent="0.25">
      <c r="A1590" s="395" t="s">
        <v>3289</v>
      </c>
      <c r="B1590" s="931" t="s">
        <v>2384</v>
      </c>
      <c r="C1590" s="400">
        <v>30</v>
      </c>
    </row>
    <row r="1591" spans="1:3" x14ac:dyDescent="0.25">
      <c r="A1591" s="395" t="s">
        <v>3290</v>
      </c>
      <c r="B1591" s="931" t="s">
        <v>2386</v>
      </c>
      <c r="C1591" s="400">
        <v>15</v>
      </c>
    </row>
    <row r="1592" spans="1:3" x14ac:dyDescent="0.25">
      <c r="A1592" s="395" t="s">
        <v>3291</v>
      </c>
      <c r="B1592" s="931" t="s">
        <v>2388</v>
      </c>
      <c r="C1592" s="400">
        <v>30</v>
      </c>
    </row>
    <row r="1593" spans="1:3" x14ac:dyDescent="0.25">
      <c r="A1593" s="395" t="s">
        <v>3292</v>
      </c>
      <c r="B1593" s="931" t="s">
        <v>7194</v>
      </c>
      <c r="C1593" s="400">
        <v>45</v>
      </c>
    </row>
    <row r="1594" spans="1:3" x14ac:dyDescent="0.25">
      <c r="A1594" s="395" t="s">
        <v>3293</v>
      </c>
      <c r="B1594" s="931" t="s">
        <v>3244</v>
      </c>
      <c r="C1594" s="400">
        <v>30</v>
      </c>
    </row>
    <row r="1595" spans="1:3" x14ac:dyDescent="0.25">
      <c r="A1595" s="395" t="s">
        <v>3294</v>
      </c>
      <c r="B1595" s="930" t="s">
        <v>2680</v>
      </c>
      <c r="C1595" s="400">
        <v>60</v>
      </c>
    </row>
    <row r="1596" spans="1:3" x14ac:dyDescent="0.25">
      <c r="A1596" s="395" t="s">
        <v>3295</v>
      </c>
      <c r="B1596" s="931" t="s">
        <v>3296</v>
      </c>
      <c r="C1596" s="400">
        <v>30</v>
      </c>
    </row>
    <row r="1597" spans="1:3" x14ac:dyDescent="0.25">
      <c r="A1597" s="395" t="s">
        <v>3297</v>
      </c>
      <c r="B1597" s="931" t="s">
        <v>3298</v>
      </c>
      <c r="C1597" s="400">
        <v>60</v>
      </c>
    </row>
    <row r="1598" spans="1:3" x14ac:dyDescent="0.25">
      <c r="A1598" s="395" t="s">
        <v>10236</v>
      </c>
      <c r="B1598" s="931" t="s">
        <v>3299</v>
      </c>
      <c r="C1598" s="400">
        <v>45</v>
      </c>
    </row>
    <row r="1599" spans="1:3" x14ac:dyDescent="0.25">
      <c r="A1599" s="395" t="s">
        <v>3300</v>
      </c>
      <c r="B1599" s="931" t="s">
        <v>3301</v>
      </c>
      <c r="C1599" s="400">
        <v>60</v>
      </c>
    </row>
    <row r="1600" spans="1:3" x14ac:dyDescent="0.25">
      <c r="A1600" s="395" t="s">
        <v>3302</v>
      </c>
      <c r="B1600" s="931" t="s">
        <v>3303</v>
      </c>
      <c r="C1600" s="400">
        <v>30</v>
      </c>
    </row>
    <row r="1601" spans="1:3" x14ac:dyDescent="0.25">
      <c r="A1601" s="395" t="s">
        <v>3304</v>
      </c>
      <c r="B1601" s="931" t="s">
        <v>3305</v>
      </c>
      <c r="C1601" s="400">
        <v>60</v>
      </c>
    </row>
    <row r="1602" spans="1:3" x14ac:dyDescent="0.25">
      <c r="A1602" s="395" t="s">
        <v>3306</v>
      </c>
      <c r="B1602" s="931" t="s">
        <v>3307</v>
      </c>
      <c r="C1602" s="400">
        <v>60</v>
      </c>
    </row>
    <row r="1603" spans="1:3" x14ac:dyDescent="0.25">
      <c r="A1603" s="395" t="s">
        <v>3308</v>
      </c>
      <c r="B1603" s="931" t="s">
        <v>3309</v>
      </c>
      <c r="C1603" s="400">
        <v>90</v>
      </c>
    </row>
    <row r="1604" spans="1:3" x14ac:dyDescent="0.25">
      <c r="A1604" s="395" t="s">
        <v>3310</v>
      </c>
      <c r="B1604" s="931" t="s">
        <v>2607</v>
      </c>
      <c r="C1604" s="400">
        <v>60</v>
      </c>
    </row>
    <row r="1605" spans="1:3" x14ac:dyDescent="0.25">
      <c r="A1605" s="395" t="s">
        <v>3311</v>
      </c>
      <c r="B1605" s="931" t="s">
        <v>3312</v>
      </c>
      <c r="C1605" s="400">
        <v>90</v>
      </c>
    </row>
    <row r="1606" spans="1:3" x14ac:dyDescent="0.25">
      <c r="A1606" s="395" t="s">
        <v>3313</v>
      </c>
      <c r="B1606" s="931" t="s">
        <v>3314</v>
      </c>
      <c r="C1606" s="400">
        <v>60</v>
      </c>
    </row>
    <row r="1607" spans="1:3" x14ac:dyDescent="0.25">
      <c r="A1607" s="395" t="s">
        <v>3315</v>
      </c>
      <c r="B1607" s="931" t="s">
        <v>3316</v>
      </c>
      <c r="C1607" s="400">
        <v>90</v>
      </c>
    </row>
    <row r="1608" spans="1:3" ht="18" customHeight="1" x14ac:dyDescent="0.25">
      <c r="A1608" s="395" t="s">
        <v>3317</v>
      </c>
      <c r="B1608" s="931" t="s">
        <v>3318</v>
      </c>
      <c r="C1608" s="400">
        <v>60</v>
      </c>
    </row>
    <row r="1609" spans="1:3" x14ac:dyDescent="0.25">
      <c r="A1609" s="395" t="s">
        <v>3319</v>
      </c>
      <c r="B1609" s="931" t="s">
        <v>3320</v>
      </c>
      <c r="C1609" s="400">
        <v>60</v>
      </c>
    </row>
    <row r="1610" spans="1:3" x14ac:dyDescent="0.25">
      <c r="A1610" s="395" t="s">
        <v>3321</v>
      </c>
      <c r="B1610" s="931" t="s">
        <v>3322</v>
      </c>
      <c r="C1610" s="400">
        <v>60</v>
      </c>
    </row>
    <row r="1611" spans="1:3" x14ac:dyDescent="0.25">
      <c r="A1611" s="395" t="s">
        <v>3323</v>
      </c>
      <c r="B1611" s="931" t="s">
        <v>3324</v>
      </c>
      <c r="C1611" s="400">
        <v>60</v>
      </c>
    </row>
    <row r="1612" spans="1:3" x14ac:dyDescent="0.25">
      <c r="A1612" s="395" t="s">
        <v>3325</v>
      </c>
      <c r="B1612" s="931" t="s">
        <v>3326</v>
      </c>
      <c r="C1612" s="400">
        <v>90</v>
      </c>
    </row>
    <row r="1613" spans="1:3" x14ac:dyDescent="0.25">
      <c r="A1613" s="395" t="s">
        <v>3327</v>
      </c>
      <c r="B1613" s="931" t="s">
        <v>817</v>
      </c>
      <c r="C1613" s="400">
        <v>270</v>
      </c>
    </row>
    <row r="1614" spans="1:3" x14ac:dyDescent="0.25">
      <c r="A1614" s="395" t="s">
        <v>3328</v>
      </c>
      <c r="B1614" s="932" t="s">
        <v>2384</v>
      </c>
      <c r="C1614" s="400">
        <v>30</v>
      </c>
    </row>
    <row r="1615" spans="1:3" x14ac:dyDescent="0.25">
      <c r="A1615" s="395" t="s">
        <v>3329</v>
      </c>
      <c r="B1615" s="932" t="s">
        <v>3330</v>
      </c>
      <c r="C1615" s="400">
        <v>15</v>
      </c>
    </row>
    <row r="1616" spans="1:3" x14ac:dyDescent="0.25">
      <c r="A1616" s="395" t="s">
        <v>3331</v>
      </c>
      <c r="B1616" s="932" t="s">
        <v>2388</v>
      </c>
      <c r="C1616" s="400">
        <v>30</v>
      </c>
    </row>
    <row r="1617" spans="1:3" x14ac:dyDescent="0.25">
      <c r="A1617" s="395" t="s">
        <v>3332</v>
      </c>
      <c r="B1617" s="932" t="s">
        <v>7194</v>
      </c>
      <c r="C1617" s="400">
        <v>45</v>
      </c>
    </row>
    <row r="1618" spans="1:3" x14ac:dyDescent="0.25">
      <c r="A1618" s="395" t="s">
        <v>3333</v>
      </c>
      <c r="B1618" s="932" t="s">
        <v>3334</v>
      </c>
      <c r="C1618" s="400">
        <v>30</v>
      </c>
    </row>
    <row r="1619" spans="1:3" x14ac:dyDescent="0.25">
      <c r="A1619" s="395" t="s">
        <v>3335</v>
      </c>
      <c r="B1619" s="932" t="s">
        <v>2680</v>
      </c>
      <c r="C1619" s="400">
        <v>60</v>
      </c>
    </row>
    <row r="1620" spans="1:3" x14ac:dyDescent="0.25">
      <c r="A1620" s="395" t="s">
        <v>3336</v>
      </c>
      <c r="B1620" s="932" t="s">
        <v>3337</v>
      </c>
      <c r="C1620" s="400">
        <v>30</v>
      </c>
    </row>
    <row r="1621" spans="1:3" x14ac:dyDescent="0.25">
      <c r="A1621" s="395" t="s">
        <v>3338</v>
      </c>
      <c r="B1621" s="932" t="s">
        <v>3339</v>
      </c>
      <c r="C1621" s="400">
        <v>30</v>
      </c>
    </row>
    <row r="1622" spans="1:3" x14ac:dyDescent="0.25">
      <c r="A1622" s="395" t="s">
        <v>10237</v>
      </c>
      <c r="B1622" s="932" t="s">
        <v>3340</v>
      </c>
      <c r="C1622" s="400">
        <v>30</v>
      </c>
    </row>
    <row r="1623" spans="1:3" x14ac:dyDescent="0.25">
      <c r="A1623" s="395" t="s">
        <v>2968</v>
      </c>
      <c r="B1623" s="932" t="s">
        <v>3155</v>
      </c>
      <c r="C1623" s="400">
        <v>30</v>
      </c>
    </row>
    <row r="1624" spans="1:3" x14ac:dyDescent="0.25">
      <c r="A1624" s="395" t="s">
        <v>3341</v>
      </c>
      <c r="B1624" s="932" t="s">
        <v>2400</v>
      </c>
      <c r="C1624" s="400">
        <v>30</v>
      </c>
    </row>
    <row r="1625" spans="1:3" x14ac:dyDescent="0.25">
      <c r="A1625" s="395" t="s">
        <v>3342</v>
      </c>
      <c r="B1625" s="932" t="s">
        <v>3343</v>
      </c>
      <c r="C1625" s="400">
        <v>120</v>
      </c>
    </row>
    <row r="1626" spans="1:3" x14ac:dyDescent="0.25">
      <c r="A1626" s="395" t="s">
        <v>3344</v>
      </c>
      <c r="B1626" s="932" t="s">
        <v>3345</v>
      </c>
      <c r="C1626" s="400">
        <v>60</v>
      </c>
    </row>
    <row r="1627" spans="1:3" x14ac:dyDescent="0.25">
      <c r="A1627" s="395" t="s">
        <v>3346</v>
      </c>
      <c r="B1627" s="932" t="s">
        <v>3347</v>
      </c>
      <c r="C1627" s="400">
        <v>180</v>
      </c>
    </row>
    <row r="1628" spans="1:3" x14ac:dyDescent="0.25">
      <c r="A1628" s="395" t="s">
        <v>3348</v>
      </c>
      <c r="B1628" s="932" t="s">
        <v>3349</v>
      </c>
      <c r="C1628" s="400">
        <v>30</v>
      </c>
    </row>
    <row r="1629" spans="1:3" x14ac:dyDescent="0.25">
      <c r="A1629" s="395" t="s">
        <v>3350</v>
      </c>
      <c r="B1629" s="932" t="s">
        <v>3157</v>
      </c>
      <c r="C1629" s="400">
        <v>180</v>
      </c>
    </row>
    <row r="1630" spans="1:3" x14ac:dyDescent="0.25">
      <c r="A1630" s="395" t="s">
        <v>3351</v>
      </c>
      <c r="B1630" s="932" t="s">
        <v>3352</v>
      </c>
      <c r="C1630" s="400">
        <v>30</v>
      </c>
    </row>
    <row r="1631" spans="1:3" x14ac:dyDescent="0.25">
      <c r="A1631" s="395" t="s">
        <v>3353</v>
      </c>
      <c r="B1631" s="932" t="s">
        <v>3354</v>
      </c>
      <c r="C1631" s="400">
        <v>180</v>
      </c>
    </row>
    <row r="1632" spans="1:3" x14ac:dyDescent="0.25">
      <c r="A1632" s="395" t="s">
        <v>3355</v>
      </c>
      <c r="B1632" s="932" t="s">
        <v>3356</v>
      </c>
      <c r="C1632" s="400">
        <v>30</v>
      </c>
    </row>
    <row r="1633" spans="1:3" x14ac:dyDescent="0.25">
      <c r="A1633" s="395" t="s">
        <v>3357</v>
      </c>
      <c r="B1633" s="932" t="s">
        <v>3358</v>
      </c>
      <c r="C1633" s="400">
        <v>30</v>
      </c>
    </row>
    <row r="1634" spans="1:3" x14ac:dyDescent="0.25">
      <c r="A1634" s="395" t="s">
        <v>3359</v>
      </c>
      <c r="B1634" s="932" t="s">
        <v>3360</v>
      </c>
      <c r="C1634" s="400">
        <v>60</v>
      </c>
    </row>
    <row r="1635" spans="1:3" x14ac:dyDescent="0.25">
      <c r="A1635" s="395" t="s">
        <v>3361</v>
      </c>
      <c r="B1635" s="932" t="s">
        <v>7210</v>
      </c>
      <c r="C1635" s="400">
        <v>90</v>
      </c>
    </row>
    <row r="1636" spans="1:3" x14ac:dyDescent="0.25">
      <c r="A1636" s="395" t="s">
        <v>3363</v>
      </c>
      <c r="B1636" s="932" t="s">
        <v>2607</v>
      </c>
      <c r="C1636" s="400">
        <v>60</v>
      </c>
    </row>
    <row r="1637" spans="1:3" x14ac:dyDescent="0.25">
      <c r="A1637" s="395" t="s">
        <v>3364</v>
      </c>
      <c r="B1637" s="932" t="s">
        <v>3365</v>
      </c>
      <c r="C1637" s="400">
        <v>30</v>
      </c>
    </row>
    <row r="1638" spans="1:3" x14ac:dyDescent="0.25">
      <c r="A1638" s="395" t="s">
        <v>3366</v>
      </c>
      <c r="B1638" s="932" t="s">
        <v>3367</v>
      </c>
      <c r="C1638" s="400">
        <v>30</v>
      </c>
    </row>
    <row r="1639" spans="1:3" x14ac:dyDescent="0.25">
      <c r="A1639" s="395" t="s">
        <v>3368</v>
      </c>
      <c r="B1639" s="932" t="s">
        <v>3369</v>
      </c>
      <c r="C1639" s="400">
        <v>30</v>
      </c>
    </row>
    <row r="1640" spans="1:3" x14ac:dyDescent="0.25">
      <c r="A1640" s="395" t="s">
        <v>3370</v>
      </c>
      <c r="B1640" s="932" t="s">
        <v>3371</v>
      </c>
      <c r="C1640" s="400">
        <v>30</v>
      </c>
    </row>
    <row r="1641" spans="1:3" x14ac:dyDescent="0.25">
      <c r="A1641" s="395" t="s">
        <v>3372</v>
      </c>
      <c r="B1641" s="932" t="s">
        <v>3373</v>
      </c>
      <c r="C1641" s="400">
        <v>75</v>
      </c>
    </row>
    <row r="1642" spans="1:3" x14ac:dyDescent="0.25">
      <c r="A1642" s="395" t="s">
        <v>3374</v>
      </c>
      <c r="B1642" s="932" t="s">
        <v>817</v>
      </c>
      <c r="C1642" s="400">
        <v>180</v>
      </c>
    </row>
    <row r="1643" spans="1:3" x14ac:dyDescent="0.25">
      <c r="A1643" s="395" t="s">
        <v>3375</v>
      </c>
      <c r="B1643" s="931" t="s">
        <v>2384</v>
      </c>
      <c r="C1643" s="400">
        <v>90</v>
      </c>
    </row>
    <row r="1644" spans="1:3" x14ac:dyDescent="0.25">
      <c r="A1644" s="395" t="s">
        <v>3376</v>
      </c>
      <c r="B1644" s="931" t="s">
        <v>2883</v>
      </c>
      <c r="C1644" s="400">
        <v>30</v>
      </c>
    </row>
    <row r="1645" spans="1:3" x14ac:dyDescent="0.25">
      <c r="A1645" s="395" t="s">
        <v>3377</v>
      </c>
      <c r="B1645" s="931" t="s">
        <v>2388</v>
      </c>
      <c r="C1645" s="400">
        <v>60</v>
      </c>
    </row>
    <row r="1646" spans="1:3" x14ac:dyDescent="0.25">
      <c r="A1646" s="395" t="s">
        <v>3378</v>
      </c>
      <c r="B1646" s="931" t="s">
        <v>7194</v>
      </c>
      <c r="C1646" s="400">
        <v>75</v>
      </c>
    </row>
    <row r="1647" spans="1:3" x14ac:dyDescent="0.25">
      <c r="A1647" s="395" t="s">
        <v>3379</v>
      </c>
      <c r="B1647" s="931" t="s">
        <v>3334</v>
      </c>
      <c r="C1647" s="400">
        <v>75</v>
      </c>
    </row>
    <row r="1648" spans="1:3" x14ac:dyDescent="0.25">
      <c r="A1648" s="395" t="s">
        <v>3380</v>
      </c>
      <c r="B1648" s="931" t="s">
        <v>2393</v>
      </c>
      <c r="C1648" s="400">
        <v>120</v>
      </c>
    </row>
    <row r="1649" spans="1:3" x14ac:dyDescent="0.25">
      <c r="A1649" s="395" t="s">
        <v>3381</v>
      </c>
      <c r="B1649" s="931" t="s">
        <v>3337</v>
      </c>
      <c r="C1649" s="400">
        <v>30</v>
      </c>
    </row>
    <row r="1650" spans="1:3" x14ac:dyDescent="0.25">
      <c r="A1650" s="395" t="s">
        <v>3382</v>
      </c>
      <c r="B1650" s="931" t="s">
        <v>3339</v>
      </c>
      <c r="C1650" s="400">
        <v>30</v>
      </c>
    </row>
    <row r="1651" spans="1:3" x14ac:dyDescent="0.25">
      <c r="A1651" s="395" t="s">
        <v>10238</v>
      </c>
      <c r="B1651" s="931" t="s">
        <v>6859</v>
      </c>
      <c r="C1651" s="400">
        <v>45</v>
      </c>
    </row>
    <row r="1652" spans="1:3" x14ac:dyDescent="0.25">
      <c r="A1652" s="395" t="s">
        <v>3384</v>
      </c>
      <c r="B1652" s="931" t="s">
        <v>3155</v>
      </c>
      <c r="C1652" s="400">
        <v>45</v>
      </c>
    </row>
    <row r="1653" spans="1:3" x14ac:dyDescent="0.25">
      <c r="A1653" s="395" t="s">
        <v>3385</v>
      </c>
      <c r="B1653" s="931" t="s">
        <v>3386</v>
      </c>
      <c r="C1653" s="400">
        <v>45</v>
      </c>
    </row>
    <row r="1654" spans="1:3" x14ac:dyDescent="0.25">
      <c r="A1654" s="395" t="s">
        <v>3387</v>
      </c>
      <c r="B1654" s="931" t="s">
        <v>2400</v>
      </c>
      <c r="C1654" s="400">
        <v>30</v>
      </c>
    </row>
    <row r="1655" spans="1:3" x14ac:dyDescent="0.25">
      <c r="A1655" s="395" t="s">
        <v>3388</v>
      </c>
      <c r="B1655" s="931" t="s">
        <v>3389</v>
      </c>
      <c r="C1655" s="400">
        <v>180</v>
      </c>
    </row>
    <row r="1656" spans="1:3" x14ac:dyDescent="0.25">
      <c r="A1656" s="395" t="s">
        <v>3390</v>
      </c>
      <c r="B1656" s="931" t="s">
        <v>3391</v>
      </c>
      <c r="C1656" s="400">
        <v>60</v>
      </c>
    </row>
    <row r="1657" spans="1:3" x14ac:dyDescent="0.25">
      <c r="A1657" s="395" t="s">
        <v>3392</v>
      </c>
      <c r="B1657" s="931" t="s">
        <v>3347</v>
      </c>
      <c r="C1657" s="400">
        <v>180</v>
      </c>
    </row>
    <row r="1658" spans="1:3" x14ac:dyDescent="0.25">
      <c r="A1658" s="395" t="s">
        <v>3393</v>
      </c>
      <c r="B1658" s="931" t="s">
        <v>3349</v>
      </c>
      <c r="C1658" s="400">
        <v>45</v>
      </c>
    </row>
    <row r="1659" spans="1:3" x14ac:dyDescent="0.25">
      <c r="A1659" s="395" t="s">
        <v>3394</v>
      </c>
      <c r="B1659" s="931" t="s">
        <v>7211</v>
      </c>
      <c r="C1659" s="400">
        <v>150</v>
      </c>
    </row>
    <row r="1660" spans="1:3" x14ac:dyDescent="0.25">
      <c r="A1660" s="395" t="s">
        <v>3396</v>
      </c>
      <c r="B1660" s="931" t="s">
        <v>7212</v>
      </c>
      <c r="C1660" s="400">
        <v>120</v>
      </c>
    </row>
    <row r="1661" spans="1:3" x14ac:dyDescent="0.25">
      <c r="A1661" s="395" t="s">
        <v>3398</v>
      </c>
      <c r="B1661" s="931" t="s">
        <v>3352</v>
      </c>
      <c r="C1661" s="400">
        <v>30</v>
      </c>
    </row>
    <row r="1662" spans="1:3" x14ac:dyDescent="0.25">
      <c r="A1662" s="395" t="s">
        <v>3399</v>
      </c>
      <c r="B1662" s="931" t="s">
        <v>3400</v>
      </c>
      <c r="C1662" s="400">
        <v>180</v>
      </c>
    </row>
    <row r="1663" spans="1:3" x14ac:dyDescent="0.25">
      <c r="A1663" s="395" t="s">
        <v>3401</v>
      </c>
      <c r="B1663" s="931" t="s">
        <v>3356</v>
      </c>
      <c r="C1663" s="400">
        <v>30</v>
      </c>
    </row>
    <row r="1664" spans="1:3" x14ac:dyDescent="0.25">
      <c r="A1664" s="395" t="s">
        <v>3402</v>
      </c>
      <c r="B1664" s="931" t="s">
        <v>3358</v>
      </c>
      <c r="C1664" s="400">
        <v>30</v>
      </c>
    </row>
    <row r="1665" spans="1:3" x14ac:dyDescent="0.25">
      <c r="A1665" s="395" t="s">
        <v>3403</v>
      </c>
      <c r="B1665" s="931" t="s">
        <v>3360</v>
      </c>
      <c r="C1665" s="400">
        <v>60</v>
      </c>
    </row>
    <row r="1666" spans="1:3" x14ac:dyDescent="0.25">
      <c r="A1666" s="395" t="s">
        <v>3404</v>
      </c>
      <c r="B1666" s="931" t="s">
        <v>3405</v>
      </c>
      <c r="C1666" s="400">
        <v>60</v>
      </c>
    </row>
    <row r="1667" spans="1:3" x14ac:dyDescent="0.25">
      <c r="A1667" s="395" t="s">
        <v>3406</v>
      </c>
      <c r="B1667" s="931" t="s">
        <v>3407</v>
      </c>
      <c r="C1667" s="400">
        <v>180</v>
      </c>
    </row>
    <row r="1668" spans="1:3" x14ac:dyDescent="0.25">
      <c r="A1668" s="395" t="s">
        <v>3408</v>
      </c>
      <c r="B1668" s="931" t="s">
        <v>2529</v>
      </c>
      <c r="C1668" s="400">
        <v>60</v>
      </c>
    </row>
    <row r="1669" spans="1:3" x14ac:dyDescent="0.25">
      <c r="A1669" s="395" t="s">
        <v>3409</v>
      </c>
      <c r="B1669" s="931" t="s">
        <v>3365</v>
      </c>
      <c r="C1669" s="400">
        <v>45</v>
      </c>
    </row>
    <row r="1670" spans="1:3" x14ac:dyDescent="0.25">
      <c r="A1670" s="395" t="s">
        <v>3410</v>
      </c>
      <c r="B1670" s="931" t="s">
        <v>3367</v>
      </c>
      <c r="C1670" s="400">
        <v>45</v>
      </c>
    </row>
    <row r="1671" spans="1:3" x14ac:dyDescent="0.25">
      <c r="A1671" s="395" t="s">
        <v>3411</v>
      </c>
      <c r="B1671" s="931" t="s">
        <v>3412</v>
      </c>
      <c r="C1671" s="400">
        <v>60</v>
      </c>
    </row>
    <row r="1672" spans="1:3" x14ac:dyDescent="0.25">
      <c r="A1672" s="395" t="s">
        <v>3413</v>
      </c>
      <c r="B1672" s="931" t="s">
        <v>3371</v>
      </c>
      <c r="C1672" s="400">
        <v>45</v>
      </c>
    </row>
    <row r="1673" spans="1:3" x14ac:dyDescent="0.25">
      <c r="A1673" s="395" t="s">
        <v>3414</v>
      </c>
      <c r="B1673" s="931" t="s">
        <v>3373</v>
      </c>
      <c r="C1673" s="400">
        <v>90</v>
      </c>
    </row>
    <row r="1674" spans="1:3" x14ac:dyDescent="0.25">
      <c r="A1674" s="395" t="s">
        <v>3415</v>
      </c>
      <c r="B1674" s="931" t="s">
        <v>817</v>
      </c>
      <c r="C1674" s="400">
        <v>270</v>
      </c>
    </row>
    <row r="1675" spans="1:3" x14ac:dyDescent="0.25">
      <c r="A1675" s="395" t="s">
        <v>3416</v>
      </c>
      <c r="B1675" s="935" t="s">
        <v>2384</v>
      </c>
      <c r="C1675" s="281">
        <v>30</v>
      </c>
    </row>
    <row r="1676" spans="1:3" x14ac:dyDescent="0.25">
      <c r="A1676" s="395" t="s">
        <v>3417</v>
      </c>
      <c r="B1676" s="935" t="s">
        <v>2386</v>
      </c>
      <c r="C1676" s="281">
        <v>15</v>
      </c>
    </row>
    <row r="1677" spans="1:3" x14ac:dyDescent="0.25">
      <c r="A1677" s="395" t="s">
        <v>3418</v>
      </c>
      <c r="B1677" s="935" t="s">
        <v>2388</v>
      </c>
      <c r="C1677" s="281">
        <v>30</v>
      </c>
    </row>
    <row r="1678" spans="1:3" x14ac:dyDescent="0.25">
      <c r="A1678" s="395" t="s">
        <v>3419</v>
      </c>
      <c r="B1678" s="935" t="s">
        <v>3420</v>
      </c>
      <c r="C1678" s="281">
        <v>45</v>
      </c>
    </row>
    <row r="1679" spans="1:3" x14ac:dyDescent="0.25">
      <c r="A1679" s="395" t="s">
        <v>3421</v>
      </c>
      <c r="B1679" s="935" t="s">
        <v>3422</v>
      </c>
      <c r="C1679" s="281">
        <v>30</v>
      </c>
    </row>
    <row r="1680" spans="1:3" x14ac:dyDescent="0.25">
      <c r="A1680" s="395" t="s">
        <v>3423</v>
      </c>
      <c r="B1680" s="935" t="s">
        <v>835</v>
      </c>
      <c r="C1680" s="281">
        <v>60</v>
      </c>
    </row>
    <row r="1681" spans="1:3" x14ac:dyDescent="0.25">
      <c r="A1681" s="395" t="s">
        <v>3424</v>
      </c>
      <c r="B1681" s="935" t="s">
        <v>2400</v>
      </c>
      <c r="C1681" s="281">
        <v>30</v>
      </c>
    </row>
    <row r="1682" spans="1:3" x14ac:dyDescent="0.25">
      <c r="A1682" s="395" t="s">
        <v>3425</v>
      </c>
      <c r="B1682" s="935" t="s">
        <v>3190</v>
      </c>
      <c r="C1682" s="281">
        <v>60</v>
      </c>
    </row>
    <row r="1683" spans="1:3" x14ac:dyDescent="0.25">
      <c r="A1683" s="395" t="s">
        <v>10239</v>
      </c>
      <c r="B1683" s="935" t="s">
        <v>3426</v>
      </c>
      <c r="C1683" s="281">
        <v>90</v>
      </c>
    </row>
    <row r="1684" spans="1:3" x14ac:dyDescent="0.25">
      <c r="A1684" s="395" t="s">
        <v>3427</v>
      </c>
      <c r="B1684" s="935" t="s">
        <v>3316</v>
      </c>
      <c r="C1684" s="281">
        <v>90</v>
      </c>
    </row>
    <row r="1685" spans="1:3" x14ac:dyDescent="0.25">
      <c r="A1685" s="395" t="s">
        <v>2970</v>
      </c>
      <c r="B1685" s="935" t="s">
        <v>3428</v>
      </c>
      <c r="C1685" s="281">
        <v>30</v>
      </c>
    </row>
    <row r="1686" spans="1:3" x14ac:dyDescent="0.25">
      <c r="A1686" s="395" t="s">
        <v>3429</v>
      </c>
      <c r="B1686" s="935" t="s">
        <v>3430</v>
      </c>
      <c r="C1686" s="281">
        <v>60</v>
      </c>
    </row>
    <row r="1687" spans="1:3" x14ac:dyDescent="0.25">
      <c r="A1687" s="395" t="s">
        <v>3431</v>
      </c>
      <c r="B1687" s="935" t="s">
        <v>3432</v>
      </c>
      <c r="C1687" s="281">
        <v>120</v>
      </c>
    </row>
    <row r="1688" spans="1:3" x14ac:dyDescent="0.25">
      <c r="A1688" s="395" t="s">
        <v>3433</v>
      </c>
      <c r="B1688" s="935" t="s">
        <v>3434</v>
      </c>
      <c r="C1688" s="281">
        <v>90</v>
      </c>
    </row>
    <row r="1689" spans="1:3" x14ac:dyDescent="0.25">
      <c r="A1689" s="395" t="s">
        <v>3435</v>
      </c>
      <c r="B1689" s="935" t="s">
        <v>3436</v>
      </c>
      <c r="C1689" s="281">
        <v>90</v>
      </c>
    </row>
    <row r="1690" spans="1:3" x14ac:dyDescent="0.25">
      <c r="A1690" s="395" t="s">
        <v>3437</v>
      </c>
      <c r="B1690" s="935" t="s">
        <v>3438</v>
      </c>
      <c r="C1690" s="281">
        <v>60</v>
      </c>
    </row>
    <row r="1691" spans="1:3" x14ac:dyDescent="0.25">
      <c r="A1691" s="395" t="s">
        <v>3439</v>
      </c>
      <c r="B1691" s="935" t="s">
        <v>3440</v>
      </c>
      <c r="C1691" s="281">
        <v>90</v>
      </c>
    </row>
    <row r="1692" spans="1:3" x14ac:dyDescent="0.25">
      <c r="A1692" s="395" t="s">
        <v>3441</v>
      </c>
      <c r="B1692" s="935" t="s">
        <v>3442</v>
      </c>
      <c r="C1692" s="281">
        <v>90</v>
      </c>
    </row>
    <row r="1693" spans="1:3" x14ac:dyDescent="0.25">
      <c r="A1693" s="395" t="s">
        <v>3443</v>
      </c>
      <c r="B1693" s="935" t="s">
        <v>3444</v>
      </c>
      <c r="C1693" s="281">
        <v>60</v>
      </c>
    </row>
    <row r="1694" spans="1:3" x14ac:dyDescent="0.25">
      <c r="A1694" s="395" t="s">
        <v>3445</v>
      </c>
      <c r="B1694" s="935" t="s">
        <v>3446</v>
      </c>
      <c r="C1694" s="281">
        <v>90</v>
      </c>
    </row>
    <row r="1695" spans="1:3" x14ac:dyDescent="0.25">
      <c r="A1695" s="395" t="s">
        <v>3447</v>
      </c>
      <c r="B1695" s="935" t="s">
        <v>3448</v>
      </c>
      <c r="C1695" s="281">
        <v>260</v>
      </c>
    </row>
    <row r="1696" spans="1:3" x14ac:dyDescent="0.25">
      <c r="A1696" s="395" t="s">
        <v>3449</v>
      </c>
      <c r="B1696" s="933" t="s">
        <v>2384</v>
      </c>
      <c r="C1696" s="934">
        <v>90</v>
      </c>
    </row>
    <row r="1697" spans="1:3" x14ac:dyDescent="0.25">
      <c r="A1697" s="395" t="s">
        <v>3450</v>
      </c>
      <c r="B1697" s="933" t="s">
        <v>2386</v>
      </c>
      <c r="C1697" s="934">
        <v>30</v>
      </c>
    </row>
    <row r="1698" spans="1:3" x14ac:dyDescent="0.25">
      <c r="A1698" s="395" t="s">
        <v>3451</v>
      </c>
      <c r="B1698" s="933" t="s">
        <v>2388</v>
      </c>
      <c r="C1698" s="934">
        <v>60</v>
      </c>
    </row>
    <row r="1699" spans="1:3" x14ac:dyDescent="0.25">
      <c r="A1699" s="395" t="s">
        <v>3452</v>
      </c>
      <c r="B1699" s="933" t="s">
        <v>2472</v>
      </c>
      <c r="C1699" s="934">
        <v>75</v>
      </c>
    </row>
    <row r="1700" spans="1:3" x14ac:dyDescent="0.25">
      <c r="A1700" s="395" t="s">
        <v>3453</v>
      </c>
      <c r="B1700" s="933" t="s">
        <v>3422</v>
      </c>
      <c r="C1700" s="934">
        <v>75</v>
      </c>
    </row>
    <row r="1701" spans="1:3" x14ac:dyDescent="0.25">
      <c r="A1701" s="395" t="s">
        <v>3454</v>
      </c>
      <c r="B1701" s="933" t="s">
        <v>835</v>
      </c>
      <c r="C1701" s="934">
        <v>120</v>
      </c>
    </row>
    <row r="1702" spans="1:3" x14ac:dyDescent="0.25">
      <c r="A1702" s="395" t="s">
        <v>3455</v>
      </c>
      <c r="B1702" s="933" t="s">
        <v>2400</v>
      </c>
      <c r="C1702" s="934">
        <v>30</v>
      </c>
    </row>
    <row r="1703" spans="1:3" x14ac:dyDescent="0.25">
      <c r="A1703" s="395" t="s">
        <v>3456</v>
      </c>
      <c r="B1703" s="933" t="s">
        <v>3190</v>
      </c>
      <c r="C1703" s="934">
        <v>60</v>
      </c>
    </row>
    <row r="1704" spans="1:3" x14ac:dyDescent="0.25">
      <c r="A1704" s="395" t="s">
        <v>10240</v>
      </c>
      <c r="B1704" s="933" t="s">
        <v>3426</v>
      </c>
      <c r="C1704" s="934">
        <v>90</v>
      </c>
    </row>
    <row r="1705" spans="1:3" x14ac:dyDescent="0.25">
      <c r="A1705" s="395" t="s">
        <v>3457</v>
      </c>
      <c r="B1705" s="933" t="s">
        <v>3316</v>
      </c>
      <c r="C1705" s="934">
        <v>90</v>
      </c>
    </row>
    <row r="1706" spans="1:3" x14ac:dyDescent="0.25">
      <c r="A1706" s="395" t="s">
        <v>3458</v>
      </c>
      <c r="B1706" s="933" t="s">
        <v>3428</v>
      </c>
      <c r="C1706" s="934">
        <v>30</v>
      </c>
    </row>
    <row r="1707" spans="1:3" x14ac:dyDescent="0.25">
      <c r="A1707" s="395" t="s">
        <v>3459</v>
      </c>
      <c r="B1707" s="933" t="s">
        <v>3430</v>
      </c>
      <c r="C1707" s="934">
        <v>60</v>
      </c>
    </row>
    <row r="1708" spans="1:3" x14ac:dyDescent="0.25">
      <c r="A1708" s="395" t="s">
        <v>3460</v>
      </c>
      <c r="B1708" s="933" t="s">
        <v>3432</v>
      </c>
      <c r="C1708" s="934">
        <v>120</v>
      </c>
    </row>
    <row r="1709" spans="1:3" x14ac:dyDescent="0.25">
      <c r="A1709" s="395" t="s">
        <v>3461</v>
      </c>
      <c r="B1709" s="933" t="s">
        <v>3434</v>
      </c>
      <c r="C1709" s="934">
        <v>90</v>
      </c>
    </row>
    <row r="1710" spans="1:3" x14ac:dyDescent="0.25">
      <c r="A1710" s="395" t="s">
        <v>3462</v>
      </c>
      <c r="B1710" s="933" t="s">
        <v>3436</v>
      </c>
      <c r="C1710" s="934">
        <v>90</v>
      </c>
    </row>
    <row r="1711" spans="1:3" x14ac:dyDescent="0.25">
      <c r="A1711" s="395" t="s">
        <v>3463</v>
      </c>
      <c r="B1711" s="933" t="s">
        <v>3438</v>
      </c>
      <c r="C1711" s="934">
        <v>60</v>
      </c>
    </row>
    <row r="1712" spans="1:3" x14ac:dyDescent="0.25">
      <c r="A1712" s="395" t="s">
        <v>3464</v>
      </c>
      <c r="B1712" s="933" t="s">
        <v>3440</v>
      </c>
      <c r="C1712" s="934">
        <v>90</v>
      </c>
    </row>
    <row r="1713" spans="1:3" x14ac:dyDescent="0.25">
      <c r="A1713" s="395" t="s">
        <v>3465</v>
      </c>
      <c r="B1713" s="933" t="s">
        <v>3466</v>
      </c>
      <c r="C1713" s="934">
        <v>90</v>
      </c>
    </row>
    <row r="1714" spans="1:3" x14ac:dyDescent="0.25">
      <c r="A1714" s="395" t="s">
        <v>3467</v>
      </c>
      <c r="B1714" s="933" t="s">
        <v>3444</v>
      </c>
      <c r="C1714" s="934">
        <v>60</v>
      </c>
    </row>
    <row r="1715" spans="1:3" x14ac:dyDescent="0.25">
      <c r="A1715" s="395" t="s">
        <v>3468</v>
      </c>
      <c r="B1715" s="933" t="s">
        <v>3446</v>
      </c>
      <c r="C1715" s="934">
        <v>90</v>
      </c>
    </row>
    <row r="1716" spans="1:3" x14ac:dyDescent="0.25">
      <c r="A1716" s="395" t="s">
        <v>3469</v>
      </c>
      <c r="B1716" s="933" t="s">
        <v>3470</v>
      </c>
      <c r="C1716" s="934">
        <v>180</v>
      </c>
    </row>
    <row r="1717" spans="1:3" x14ac:dyDescent="0.25">
      <c r="A1717" s="395" t="s">
        <v>3471</v>
      </c>
      <c r="B1717" s="933" t="s">
        <v>3472</v>
      </c>
      <c r="C1717" s="934">
        <v>90</v>
      </c>
    </row>
    <row r="1718" spans="1:3" x14ac:dyDescent="0.25">
      <c r="A1718" s="395" t="s">
        <v>3473</v>
      </c>
      <c r="B1718" s="933" t="s">
        <v>3474</v>
      </c>
      <c r="C1718" s="934">
        <v>90</v>
      </c>
    </row>
    <row r="1719" spans="1:3" x14ac:dyDescent="0.25">
      <c r="A1719" s="395" t="s">
        <v>3475</v>
      </c>
      <c r="B1719" s="933" t="s">
        <v>3476</v>
      </c>
      <c r="C1719" s="934">
        <v>90</v>
      </c>
    </row>
    <row r="1720" spans="1:3" x14ac:dyDescent="0.25">
      <c r="A1720" s="395" t="s">
        <v>3477</v>
      </c>
      <c r="B1720" s="933" t="s">
        <v>3478</v>
      </c>
      <c r="C1720" s="934">
        <v>60</v>
      </c>
    </row>
    <row r="1721" spans="1:3" x14ac:dyDescent="0.25">
      <c r="A1721" s="395" t="s">
        <v>3479</v>
      </c>
      <c r="B1721" s="933" t="s">
        <v>3480</v>
      </c>
      <c r="C1721" s="934">
        <v>90</v>
      </c>
    </row>
    <row r="1722" spans="1:3" x14ac:dyDescent="0.25">
      <c r="A1722" s="395" t="s">
        <v>3481</v>
      </c>
      <c r="B1722" s="933" t="s">
        <v>3448</v>
      </c>
      <c r="C1722" s="934">
        <v>260</v>
      </c>
    </row>
    <row r="1723" spans="1:3" x14ac:dyDescent="0.25">
      <c r="A1723" s="395" t="s">
        <v>3482</v>
      </c>
      <c r="B1723" s="935" t="s">
        <v>3483</v>
      </c>
      <c r="C1723" s="281">
        <v>90</v>
      </c>
    </row>
    <row r="1724" spans="1:3" x14ac:dyDescent="0.25">
      <c r="A1724" s="395" t="s">
        <v>3484</v>
      </c>
      <c r="B1724" s="935" t="s">
        <v>2386</v>
      </c>
      <c r="C1724" s="281">
        <v>30</v>
      </c>
    </row>
    <row r="1725" spans="1:3" x14ac:dyDescent="0.25">
      <c r="A1725" s="395" t="s">
        <v>3485</v>
      </c>
      <c r="B1725" s="935" t="s">
        <v>2388</v>
      </c>
      <c r="C1725" s="281">
        <v>60</v>
      </c>
    </row>
    <row r="1726" spans="1:3" x14ac:dyDescent="0.25">
      <c r="A1726" s="395" t="s">
        <v>3486</v>
      </c>
      <c r="B1726" s="935" t="s">
        <v>3487</v>
      </c>
      <c r="C1726" s="281">
        <v>75</v>
      </c>
    </row>
    <row r="1727" spans="1:3" x14ac:dyDescent="0.25">
      <c r="A1727" s="395" t="s">
        <v>3488</v>
      </c>
      <c r="B1727" s="935" t="s">
        <v>836</v>
      </c>
      <c r="C1727" s="281">
        <v>75</v>
      </c>
    </row>
    <row r="1728" spans="1:3" x14ac:dyDescent="0.25">
      <c r="A1728" s="395" t="s">
        <v>3489</v>
      </c>
      <c r="B1728" s="935" t="s">
        <v>2393</v>
      </c>
      <c r="C1728" s="281">
        <v>120</v>
      </c>
    </row>
    <row r="1729" spans="1:3" x14ac:dyDescent="0.25">
      <c r="A1729" s="395" t="s">
        <v>3490</v>
      </c>
      <c r="B1729" s="935" t="s">
        <v>3491</v>
      </c>
      <c r="C1729" s="281">
        <v>30</v>
      </c>
    </row>
    <row r="1730" spans="1:3" x14ac:dyDescent="0.25">
      <c r="A1730" s="395" t="s">
        <v>3492</v>
      </c>
      <c r="B1730" s="935" t="s">
        <v>3190</v>
      </c>
      <c r="C1730" s="281">
        <v>60</v>
      </c>
    </row>
    <row r="1731" spans="1:3" x14ac:dyDescent="0.25">
      <c r="A1731" s="395" t="s">
        <v>3493</v>
      </c>
      <c r="B1731" s="935" t="s">
        <v>3343</v>
      </c>
      <c r="C1731" s="281">
        <v>60</v>
      </c>
    </row>
    <row r="1732" spans="1:3" x14ac:dyDescent="0.25">
      <c r="A1732" s="395" t="s">
        <v>3494</v>
      </c>
      <c r="B1732" s="935" t="s">
        <v>3309</v>
      </c>
      <c r="C1732" s="281">
        <v>90</v>
      </c>
    </row>
    <row r="1733" spans="1:3" x14ac:dyDescent="0.25">
      <c r="A1733" s="395" t="s">
        <v>3495</v>
      </c>
      <c r="B1733" s="935" t="s">
        <v>3496</v>
      </c>
      <c r="C1733" s="281">
        <v>30</v>
      </c>
    </row>
    <row r="1734" spans="1:3" x14ac:dyDescent="0.25">
      <c r="A1734" s="395" t="s">
        <v>3497</v>
      </c>
      <c r="B1734" s="935" t="s">
        <v>2437</v>
      </c>
      <c r="C1734" s="281">
        <v>90</v>
      </c>
    </row>
    <row r="1735" spans="1:3" x14ac:dyDescent="0.25">
      <c r="A1735" s="395" t="s">
        <v>3498</v>
      </c>
      <c r="B1735" s="935" t="s">
        <v>3499</v>
      </c>
      <c r="C1735" s="281">
        <v>60</v>
      </c>
    </row>
    <row r="1736" spans="1:3" x14ac:dyDescent="0.25">
      <c r="A1736" s="395" t="s">
        <v>3500</v>
      </c>
      <c r="B1736" s="935" t="s">
        <v>3501</v>
      </c>
      <c r="C1736" s="281">
        <v>60</v>
      </c>
    </row>
    <row r="1737" spans="1:3" x14ac:dyDescent="0.25">
      <c r="A1737" s="395" t="s">
        <v>3502</v>
      </c>
      <c r="B1737" s="935" t="s">
        <v>3312</v>
      </c>
      <c r="C1737" s="281">
        <v>120</v>
      </c>
    </row>
    <row r="1738" spans="1:3" x14ac:dyDescent="0.25">
      <c r="A1738" s="395" t="s">
        <v>3503</v>
      </c>
      <c r="B1738" s="935" t="s">
        <v>3504</v>
      </c>
      <c r="C1738" s="281">
        <v>60</v>
      </c>
    </row>
    <row r="1739" spans="1:3" x14ac:dyDescent="0.25">
      <c r="A1739" s="395" t="s">
        <v>3505</v>
      </c>
      <c r="B1739" s="935" t="s">
        <v>3316</v>
      </c>
      <c r="C1739" s="281">
        <v>90</v>
      </c>
    </row>
    <row r="1740" spans="1:3" x14ac:dyDescent="0.25">
      <c r="A1740" s="395" t="s">
        <v>3506</v>
      </c>
      <c r="B1740" s="935" t="s">
        <v>3507</v>
      </c>
      <c r="C1740" s="281">
        <v>90</v>
      </c>
    </row>
    <row r="1741" spans="1:3" x14ac:dyDescent="0.25">
      <c r="A1741" s="395" t="s">
        <v>3508</v>
      </c>
      <c r="B1741" s="935" t="s">
        <v>3509</v>
      </c>
      <c r="C1741" s="281">
        <v>60</v>
      </c>
    </row>
    <row r="1742" spans="1:3" x14ac:dyDescent="0.25">
      <c r="A1742" s="395" t="s">
        <v>3510</v>
      </c>
      <c r="B1742" s="935" t="s">
        <v>3511</v>
      </c>
      <c r="C1742" s="281">
        <v>60</v>
      </c>
    </row>
    <row r="1743" spans="1:3" x14ac:dyDescent="0.25">
      <c r="A1743" s="395" t="s">
        <v>3512</v>
      </c>
      <c r="B1743" s="935" t="s">
        <v>3513</v>
      </c>
      <c r="C1743" s="281">
        <v>60</v>
      </c>
    </row>
    <row r="1744" spans="1:3" x14ac:dyDescent="0.25">
      <c r="A1744" s="395" t="s">
        <v>3514</v>
      </c>
      <c r="B1744" s="935" t="s">
        <v>3515</v>
      </c>
      <c r="C1744" s="281">
        <v>180</v>
      </c>
    </row>
    <row r="1745" spans="1:3" x14ac:dyDescent="0.25">
      <c r="A1745" s="395" t="s">
        <v>3516</v>
      </c>
      <c r="B1745" s="935" t="s">
        <v>3517</v>
      </c>
      <c r="C1745" s="281">
        <v>90</v>
      </c>
    </row>
    <row r="1746" spans="1:3" x14ac:dyDescent="0.25">
      <c r="A1746" s="395" t="s">
        <v>3518</v>
      </c>
      <c r="B1746" s="935" t="s">
        <v>3519</v>
      </c>
      <c r="C1746" s="281">
        <v>90</v>
      </c>
    </row>
    <row r="1747" spans="1:3" x14ac:dyDescent="0.25">
      <c r="A1747" s="395" t="s">
        <v>3520</v>
      </c>
      <c r="B1747" s="935" t="s">
        <v>3521</v>
      </c>
      <c r="C1747" s="281">
        <v>60</v>
      </c>
    </row>
    <row r="1748" spans="1:3" x14ac:dyDescent="0.25">
      <c r="A1748" s="395" t="s">
        <v>3522</v>
      </c>
      <c r="B1748" s="935" t="s">
        <v>3326</v>
      </c>
      <c r="C1748" s="281">
        <v>90</v>
      </c>
    </row>
    <row r="1749" spans="1:3" x14ac:dyDescent="0.25">
      <c r="A1749" s="395" t="s">
        <v>3523</v>
      </c>
      <c r="B1749" s="935" t="s">
        <v>3524</v>
      </c>
      <c r="C1749" s="281">
        <v>60</v>
      </c>
    </row>
    <row r="1750" spans="1:3" x14ac:dyDescent="0.25">
      <c r="A1750" s="395" t="s">
        <v>3525</v>
      </c>
      <c r="B1750" s="935" t="s">
        <v>817</v>
      </c>
      <c r="C1750" s="281">
        <v>270</v>
      </c>
    </row>
    <row r="1751" spans="1:3" x14ac:dyDescent="0.25">
      <c r="A1751" s="395" t="s">
        <v>3526</v>
      </c>
      <c r="B1751" s="935" t="s">
        <v>3483</v>
      </c>
      <c r="C1751" s="281">
        <v>30</v>
      </c>
    </row>
    <row r="1752" spans="1:3" x14ac:dyDescent="0.25">
      <c r="A1752" s="395" t="s">
        <v>3527</v>
      </c>
      <c r="B1752" s="935" t="s">
        <v>2386</v>
      </c>
      <c r="C1752" s="281">
        <v>15</v>
      </c>
    </row>
    <row r="1753" spans="1:3" x14ac:dyDescent="0.25">
      <c r="A1753" s="395" t="s">
        <v>3528</v>
      </c>
      <c r="B1753" s="935" t="s">
        <v>2388</v>
      </c>
      <c r="C1753" s="281">
        <v>30</v>
      </c>
    </row>
    <row r="1754" spans="1:3" x14ac:dyDescent="0.25">
      <c r="A1754" s="395" t="s">
        <v>3529</v>
      </c>
      <c r="B1754" s="935" t="s">
        <v>3487</v>
      </c>
      <c r="C1754" s="281">
        <v>45</v>
      </c>
    </row>
    <row r="1755" spans="1:3" x14ac:dyDescent="0.25">
      <c r="A1755" s="395" t="s">
        <v>3530</v>
      </c>
      <c r="B1755" s="935" t="s">
        <v>836</v>
      </c>
      <c r="C1755" s="281">
        <v>30</v>
      </c>
    </row>
    <row r="1756" spans="1:3" x14ac:dyDescent="0.25">
      <c r="A1756" s="395" t="s">
        <v>3531</v>
      </c>
      <c r="B1756" s="935" t="s">
        <v>2393</v>
      </c>
      <c r="C1756" s="281">
        <v>60</v>
      </c>
    </row>
    <row r="1757" spans="1:3" x14ac:dyDescent="0.25">
      <c r="A1757" s="395" t="s">
        <v>3532</v>
      </c>
      <c r="B1757" s="935" t="s">
        <v>2400</v>
      </c>
      <c r="C1757" s="281">
        <v>30</v>
      </c>
    </row>
    <row r="1758" spans="1:3" x14ac:dyDescent="0.25">
      <c r="A1758" s="395" t="s">
        <v>3533</v>
      </c>
      <c r="B1758" s="935" t="s">
        <v>3190</v>
      </c>
      <c r="C1758" s="281">
        <v>60</v>
      </c>
    </row>
    <row r="1759" spans="1:3" x14ac:dyDescent="0.25">
      <c r="A1759" s="395" t="s">
        <v>3534</v>
      </c>
      <c r="B1759" s="935" t="s">
        <v>3343</v>
      </c>
      <c r="C1759" s="281">
        <v>60</v>
      </c>
    </row>
    <row r="1760" spans="1:3" x14ac:dyDescent="0.25">
      <c r="A1760" s="395" t="s">
        <v>3535</v>
      </c>
      <c r="B1760" s="935" t="s">
        <v>3309</v>
      </c>
      <c r="C1760" s="281">
        <v>90</v>
      </c>
    </row>
    <row r="1761" spans="1:3" x14ac:dyDescent="0.25">
      <c r="A1761" s="395" t="s">
        <v>3536</v>
      </c>
      <c r="B1761" s="935" t="s">
        <v>3496</v>
      </c>
      <c r="C1761" s="281">
        <v>30</v>
      </c>
    </row>
    <row r="1762" spans="1:3" x14ac:dyDescent="0.25">
      <c r="A1762" s="395" t="s">
        <v>3537</v>
      </c>
      <c r="B1762" s="935" t="s">
        <v>2437</v>
      </c>
      <c r="C1762" s="281">
        <v>90</v>
      </c>
    </row>
    <row r="1763" spans="1:3" x14ac:dyDescent="0.25">
      <c r="A1763" s="395" t="s">
        <v>3538</v>
      </c>
      <c r="B1763" s="935" t="s">
        <v>3499</v>
      </c>
      <c r="C1763" s="281">
        <v>60</v>
      </c>
    </row>
    <row r="1764" spans="1:3" x14ac:dyDescent="0.25">
      <c r="A1764" s="395" t="s">
        <v>3539</v>
      </c>
      <c r="B1764" s="935" t="s">
        <v>3501</v>
      </c>
      <c r="C1764" s="281">
        <v>60</v>
      </c>
    </row>
    <row r="1765" spans="1:3" x14ac:dyDescent="0.25">
      <c r="A1765" s="395" t="s">
        <v>3540</v>
      </c>
      <c r="B1765" s="935" t="s">
        <v>3312</v>
      </c>
      <c r="C1765" s="281">
        <v>120</v>
      </c>
    </row>
    <row r="1766" spans="1:3" x14ac:dyDescent="0.25">
      <c r="A1766" s="395" t="s">
        <v>3541</v>
      </c>
      <c r="B1766" s="935" t="s">
        <v>3504</v>
      </c>
      <c r="C1766" s="281">
        <v>60</v>
      </c>
    </row>
    <row r="1767" spans="1:3" x14ac:dyDescent="0.25">
      <c r="A1767" s="395" t="s">
        <v>3542</v>
      </c>
      <c r="B1767" s="935" t="s">
        <v>3316</v>
      </c>
      <c r="C1767" s="281">
        <v>90</v>
      </c>
    </row>
    <row r="1768" spans="1:3" x14ac:dyDescent="0.25">
      <c r="A1768" s="395" t="s">
        <v>3543</v>
      </c>
      <c r="B1768" s="935" t="s">
        <v>3507</v>
      </c>
      <c r="C1768" s="281">
        <v>90</v>
      </c>
    </row>
    <row r="1769" spans="1:3" x14ac:dyDescent="0.25">
      <c r="A1769" s="395" t="s">
        <v>3544</v>
      </c>
      <c r="B1769" s="935" t="s">
        <v>3509</v>
      </c>
      <c r="C1769" s="281">
        <v>60</v>
      </c>
    </row>
    <row r="1770" spans="1:3" x14ac:dyDescent="0.25">
      <c r="A1770" s="395" t="s">
        <v>3545</v>
      </c>
      <c r="B1770" s="935" t="s">
        <v>3511</v>
      </c>
      <c r="C1770" s="281">
        <v>60</v>
      </c>
    </row>
    <row r="1771" spans="1:3" x14ac:dyDescent="0.25">
      <c r="A1771" s="395" t="s">
        <v>3546</v>
      </c>
      <c r="B1771" s="935" t="s">
        <v>3513</v>
      </c>
      <c r="C1771" s="281">
        <v>60</v>
      </c>
    </row>
    <row r="1772" spans="1:3" x14ac:dyDescent="0.25">
      <c r="A1772" s="395" t="s">
        <v>3547</v>
      </c>
      <c r="B1772" s="935" t="s">
        <v>3521</v>
      </c>
      <c r="C1772" s="281">
        <v>60</v>
      </c>
    </row>
    <row r="1773" spans="1:3" x14ac:dyDescent="0.25">
      <c r="A1773" s="395" t="s">
        <v>3548</v>
      </c>
      <c r="B1773" s="935" t="s">
        <v>817</v>
      </c>
      <c r="C1773" s="281">
        <v>270</v>
      </c>
    </row>
    <row r="1774" spans="1:3" x14ac:dyDescent="0.25">
      <c r="A1774" s="395" t="s">
        <v>3549</v>
      </c>
      <c r="B1774" s="935" t="s">
        <v>2384</v>
      </c>
      <c r="C1774" s="281">
        <v>30</v>
      </c>
    </row>
    <row r="1775" spans="1:3" x14ac:dyDescent="0.25">
      <c r="A1775" s="395" t="s">
        <v>3550</v>
      </c>
      <c r="B1775" s="935" t="s">
        <v>2386</v>
      </c>
      <c r="C1775" s="281">
        <v>15</v>
      </c>
    </row>
    <row r="1776" spans="1:3" x14ac:dyDescent="0.25">
      <c r="A1776" s="395" t="s">
        <v>3551</v>
      </c>
      <c r="B1776" s="935" t="s">
        <v>2388</v>
      </c>
      <c r="C1776" s="281">
        <v>30</v>
      </c>
    </row>
    <row r="1777" spans="1:3" x14ac:dyDescent="0.25">
      <c r="A1777" s="395" t="s">
        <v>3552</v>
      </c>
      <c r="B1777" s="935" t="s">
        <v>7194</v>
      </c>
      <c r="C1777" s="281">
        <v>45</v>
      </c>
    </row>
    <row r="1778" spans="1:3" x14ac:dyDescent="0.25">
      <c r="A1778" s="395" t="s">
        <v>3553</v>
      </c>
      <c r="B1778" s="935" t="s">
        <v>836</v>
      </c>
      <c r="C1778" s="281">
        <v>30</v>
      </c>
    </row>
    <row r="1779" spans="1:3" x14ac:dyDescent="0.25">
      <c r="A1779" s="395" t="s">
        <v>3554</v>
      </c>
      <c r="B1779" s="935" t="s">
        <v>2393</v>
      </c>
      <c r="C1779" s="281">
        <v>60</v>
      </c>
    </row>
    <row r="1780" spans="1:3" x14ac:dyDescent="0.25">
      <c r="A1780" s="395" t="s">
        <v>3555</v>
      </c>
      <c r="B1780" s="935" t="s">
        <v>2400</v>
      </c>
      <c r="C1780" s="281">
        <v>30</v>
      </c>
    </row>
    <row r="1781" spans="1:3" x14ac:dyDescent="0.25">
      <c r="A1781" s="395" t="s">
        <v>3556</v>
      </c>
      <c r="B1781" s="935" t="s">
        <v>3343</v>
      </c>
      <c r="C1781" s="281">
        <v>90</v>
      </c>
    </row>
    <row r="1782" spans="1:3" x14ac:dyDescent="0.25">
      <c r="A1782" s="395" t="s">
        <v>10241</v>
      </c>
      <c r="B1782" s="935" t="s">
        <v>3309</v>
      </c>
      <c r="C1782" s="281">
        <v>90</v>
      </c>
    </row>
    <row r="1783" spans="1:3" x14ac:dyDescent="0.25">
      <c r="A1783" s="395" t="s">
        <v>3557</v>
      </c>
      <c r="B1783" s="935" t="s">
        <v>3499</v>
      </c>
      <c r="C1783" s="281">
        <v>60</v>
      </c>
    </row>
    <row r="1784" spans="1:3" x14ac:dyDescent="0.25">
      <c r="A1784" s="395" t="s">
        <v>3558</v>
      </c>
      <c r="B1784" s="935" t="s">
        <v>3559</v>
      </c>
      <c r="C1784" s="281">
        <v>30</v>
      </c>
    </row>
    <row r="1785" spans="1:3" x14ac:dyDescent="0.25">
      <c r="A1785" s="395" t="s">
        <v>3560</v>
      </c>
      <c r="B1785" s="935" t="s">
        <v>3316</v>
      </c>
      <c r="C1785" s="281">
        <v>90</v>
      </c>
    </row>
    <row r="1786" spans="1:3" x14ac:dyDescent="0.25">
      <c r="A1786" s="395" t="s">
        <v>3561</v>
      </c>
      <c r="B1786" s="935" t="s">
        <v>3562</v>
      </c>
      <c r="C1786" s="281">
        <v>60</v>
      </c>
    </row>
    <row r="1787" spans="1:3" x14ac:dyDescent="0.25">
      <c r="A1787" s="395" t="s">
        <v>3563</v>
      </c>
      <c r="B1787" s="935" t="s">
        <v>3564</v>
      </c>
      <c r="C1787" s="281">
        <v>60</v>
      </c>
    </row>
    <row r="1788" spans="1:3" x14ac:dyDescent="0.25">
      <c r="A1788" s="395" t="s">
        <v>3565</v>
      </c>
      <c r="B1788" s="935" t="s">
        <v>3190</v>
      </c>
      <c r="C1788" s="281">
        <v>60</v>
      </c>
    </row>
    <row r="1789" spans="1:3" x14ac:dyDescent="0.25">
      <c r="A1789" s="395" t="s">
        <v>3566</v>
      </c>
      <c r="B1789" s="935" t="s">
        <v>3312</v>
      </c>
      <c r="C1789" s="281">
        <v>90</v>
      </c>
    </row>
    <row r="1790" spans="1:3" x14ac:dyDescent="0.25">
      <c r="A1790" s="395" t="s">
        <v>3567</v>
      </c>
      <c r="B1790" s="935" t="s">
        <v>3568</v>
      </c>
      <c r="C1790" s="281">
        <v>90</v>
      </c>
    </row>
    <row r="1791" spans="1:3" x14ac:dyDescent="0.25">
      <c r="A1791" s="395" t="s">
        <v>3569</v>
      </c>
      <c r="B1791" s="935" t="s">
        <v>3570</v>
      </c>
      <c r="C1791" s="281">
        <v>90</v>
      </c>
    </row>
    <row r="1792" spans="1:3" x14ac:dyDescent="0.25">
      <c r="A1792" s="395" t="s">
        <v>3571</v>
      </c>
      <c r="B1792" s="935" t="s">
        <v>3572</v>
      </c>
      <c r="C1792" s="281">
        <v>60</v>
      </c>
    </row>
    <row r="1793" spans="1:3" x14ac:dyDescent="0.25">
      <c r="A1793" s="395" t="s">
        <v>3573</v>
      </c>
      <c r="B1793" s="935" t="s">
        <v>3574</v>
      </c>
      <c r="C1793" s="281">
        <v>60</v>
      </c>
    </row>
    <row r="1794" spans="1:3" x14ac:dyDescent="0.25">
      <c r="A1794" s="395" t="s">
        <v>3575</v>
      </c>
      <c r="B1794" s="935" t="s">
        <v>3326</v>
      </c>
      <c r="C1794" s="281">
        <v>60</v>
      </c>
    </row>
    <row r="1795" spans="1:3" x14ac:dyDescent="0.25">
      <c r="A1795" s="395" t="s">
        <v>3576</v>
      </c>
      <c r="B1795" s="935" t="s">
        <v>3577</v>
      </c>
      <c r="C1795" s="281">
        <v>60</v>
      </c>
    </row>
    <row r="1796" spans="1:3" x14ac:dyDescent="0.25">
      <c r="A1796" s="395" t="s">
        <v>3578</v>
      </c>
      <c r="B1796" s="935" t="s">
        <v>817</v>
      </c>
      <c r="C1796" s="281">
        <v>270</v>
      </c>
    </row>
    <row r="1797" spans="1:3" x14ac:dyDescent="0.25">
      <c r="A1797" s="395" t="s">
        <v>3579</v>
      </c>
      <c r="B1797" s="935" t="s">
        <v>2384</v>
      </c>
      <c r="C1797" s="280">
        <v>90</v>
      </c>
    </row>
    <row r="1798" spans="1:3" x14ac:dyDescent="0.25">
      <c r="A1798" s="395" t="s">
        <v>3580</v>
      </c>
      <c r="B1798" s="935" t="s">
        <v>2386</v>
      </c>
      <c r="C1798" s="280">
        <v>30</v>
      </c>
    </row>
    <row r="1799" spans="1:3" x14ac:dyDescent="0.25">
      <c r="A1799" s="395" t="s">
        <v>3581</v>
      </c>
      <c r="B1799" s="935" t="s">
        <v>2388</v>
      </c>
      <c r="C1799" s="280">
        <v>60</v>
      </c>
    </row>
    <row r="1800" spans="1:3" x14ac:dyDescent="0.25">
      <c r="A1800" s="395" t="s">
        <v>3582</v>
      </c>
      <c r="B1800" s="935" t="s">
        <v>7194</v>
      </c>
      <c r="C1800" s="280">
        <v>75</v>
      </c>
    </row>
    <row r="1801" spans="1:3" x14ac:dyDescent="0.25">
      <c r="A1801" s="395" t="s">
        <v>3583</v>
      </c>
      <c r="B1801" s="935" t="s">
        <v>836</v>
      </c>
      <c r="C1801" s="280">
        <v>75</v>
      </c>
    </row>
    <row r="1802" spans="1:3" x14ac:dyDescent="0.25">
      <c r="A1802" s="395" t="s">
        <v>3584</v>
      </c>
      <c r="B1802" s="935" t="s">
        <v>2393</v>
      </c>
      <c r="C1802" s="280">
        <v>120</v>
      </c>
    </row>
    <row r="1803" spans="1:3" x14ac:dyDescent="0.25">
      <c r="A1803" s="395" t="s">
        <v>3585</v>
      </c>
      <c r="B1803" s="935" t="s">
        <v>2400</v>
      </c>
      <c r="C1803" s="281">
        <v>30</v>
      </c>
    </row>
    <row r="1804" spans="1:3" x14ac:dyDescent="0.25">
      <c r="A1804" s="395" t="s">
        <v>3586</v>
      </c>
      <c r="B1804" s="935" t="s">
        <v>3343</v>
      </c>
      <c r="C1804" s="281">
        <v>90</v>
      </c>
    </row>
    <row r="1805" spans="1:3" x14ac:dyDescent="0.25">
      <c r="A1805" s="395" t="s">
        <v>10242</v>
      </c>
      <c r="B1805" s="935" t="s">
        <v>3309</v>
      </c>
      <c r="C1805" s="281">
        <v>90</v>
      </c>
    </row>
    <row r="1806" spans="1:3" x14ac:dyDescent="0.25">
      <c r="A1806" s="395" t="s">
        <v>3587</v>
      </c>
      <c r="B1806" s="935" t="s">
        <v>3499</v>
      </c>
      <c r="C1806" s="281">
        <v>60</v>
      </c>
    </row>
    <row r="1807" spans="1:3" x14ac:dyDescent="0.25">
      <c r="A1807" s="395" t="s">
        <v>3588</v>
      </c>
      <c r="B1807" s="935" t="s">
        <v>3559</v>
      </c>
      <c r="C1807" s="281">
        <v>30</v>
      </c>
    </row>
    <row r="1808" spans="1:3" x14ac:dyDescent="0.25">
      <c r="A1808" s="395" t="s">
        <v>3589</v>
      </c>
      <c r="B1808" s="935" t="s">
        <v>3316</v>
      </c>
      <c r="C1808" s="281">
        <v>90</v>
      </c>
    </row>
    <row r="1809" spans="1:3" x14ac:dyDescent="0.25">
      <c r="A1809" s="395" t="s">
        <v>3590</v>
      </c>
      <c r="B1809" s="935" t="s">
        <v>3562</v>
      </c>
      <c r="C1809" s="281">
        <v>60</v>
      </c>
    </row>
    <row r="1810" spans="1:3" x14ac:dyDescent="0.25">
      <c r="A1810" s="395" t="s">
        <v>3591</v>
      </c>
      <c r="B1810" s="935" t="s">
        <v>3564</v>
      </c>
      <c r="C1810" s="281">
        <v>60</v>
      </c>
    </row>
    <row r="1811" spans="1:3" x14ac:dyDescent="0.25">
      <c r="A1811" s="395" t="s">
        <v>3592</v>
      </c>
      <c r="B1811" s="935" t="s">
        <v>3190</v>
      </c>
      <c r="C1811" s="281">
        <v>60</v>
      </c>
    </row>
    <row r="1812" spans="1:3" x14ac:dyDescent="0.25">
      <c r="A1812" s="395" t="s">
        <v>3593</v>
      </c>
      <c r="B1812" s="935" t="s">
        <v>3312</v>
      </c>
      <c r="C1812" s="281">
        <v>90</v>
      </c>
    </row>
    <row r="1813" spans="1:3" x14ac:dyDescent="0.25">
      <c r="A1813" s="395" t="s">
        <v>3594</v>
      </c>
      <c r="B1813" s="935" t="s">
        <v>3568</v>
      </c>
      <c r="C1813" s="281">
        <v>90</v>
      </c>
    </row>
    <row r="1814" spans="1:3" x14ac:dyDescent="0.25">
      <c r="A1814" s="395" t="s">
        <v>3595</v>
      </c>
      <c r="B1814" s="935" t="s">
        <v>3570</v>
      </c>
      <c r="C1814" s="281">
        <v>90</v>
      </c>
    </row>
    <row r="1815" spans="1:3" x14ac:dyDescent="0.25">
      <c r="A1815" s="395" t="s">
        <v>3596</v>
      </c>
      <c r="B1815" s="935" t="s">
        <v>3572</v>
      </c>
      <c r="C1815" s="281">
        <v>60</v>
      </c>
    </row>
    <row r="1816" spans="1:3" x14ac:dyDescent="0.25">
      <c r="A1816" s="395" t="s">
        <v>3597</v>
      </c>
      <c r="B1816" s="935" t="s">
        <v>3574</v>
      </c>
      <c r="C1816" s="281">
        <v>60</v>
      </c>
    </row>
    <row r="1817" spans="1:3" x14ac:dyDescent="0.25">
      <c r="A1817" s="395" t="s">
        <v>3598</v>
      </c>
      <c r="B1817" s="935" t="s">
        <v>3326</v>
      </c>
      <c r="C1817" s="281">
        <v>90</v>
      </c>
    </row>
    <row r="1818" spans="1:3" x14ac:dyDescent="0.25">
      <c r="A1818" s="395" t="s">
        <v>3599</v>
      </c>
      <c r="B1818" s="935" t="s">
        <v>3577</v>
      </c>
      <c r="C1818" s="281">
        <v>60</v>
      </c>
    </row>
    <row r="1819" spans="1:3" x14ac:dyDescent="0.25">
      <c r="A1819" s="395" t="s">
        <v>3600</v>
      </c>
      <c r="B1819" s="935" t="s">
        <v>3601</v>
      </c>
      <c r="C1819" s="281">
        <v>180</v>
      </c>
    </row>
    <row r="1820" spans="1:3" x14ac:dyDescent="0.25">
      <c r="A1820" s="395" t="s">
        <v>3602</v>
      </c>
      <c r="B1820" s="935" t="s">
        <v>3603</v>
      </c>
      <c r="C1820" s="281">
        <v>60</v>
      </c>
    </row>
    <row r="1821" spans="1:3" x14ac:dyDescent="0.25">
      <c r="A1821" s="395" t="s">
        <v>3604</v>
      </c>
      <c r="B1821" s="935" t="s">
        <v>3605</v>
      </c>
      <c r="C1821" s="281">
        <v>30</v>
      </c>
    </row>
    <row r="1822" spans="1:3" x14ac:dyDescent="0.25">
      <c r="A1822" s="395" t="s">
        <v>3606</v>
      </c>
      <c r="B1822" s="935" t="s">
        <v>3607</v>
      </c>
      <c r="C1822" s="281">
        <v>60</v>
      </c>
    </row>
    <row r="1823" spans="1:3" x14ac:dyDescent="0.25">
      <c r="A1823" s="395" t="s">
        <v>3608</v>
      </c>
      <c r="B1823" s="935" t="s">
        <v>3609</v>
      </c>
      <c r="C1823" s="281">
        <v>60</v>
      </c>
    </row>
    <row r="1824" spans="1:3" x14ac:dyDescent="0.25">
      <c r="A1824" s="395" t="s">
        <v>3610</v>
      </c>
      <c r="B1824" s="935" t="s">
        <v>3611</v>
      </c>
      <c r="C1824" s="281">
        <v>60</v>
      </c>
    </row>
    <row r="1825" spans="1:3" x14ac:dyDescent="0.25">
      <c r="A1825" s="395" t="s">
        <v>3612</v>
      </c>
      <c r="B1825" s="935" t="s">
        <v>3613</v>
      </c>
      <c r="C1825" s="281">
        <v>60</v>
      </c>
    </row>
    <row r="1826" spans="1:3" x14ac:dyDescent="0.25">
      <c r="A1826" s="395" t="s">
        <v>3614</v>
      </c>
      <c r="B1826" s="935" t="s">
        <v>817</v>
      </c>
      <c r="C1826" s="281">
        <v>270</v>
      </c>
    </row>
    <row r="1827" spans="1:3" x14ac:dyDescent="0.25">
      <c r="A1827" s="395" t="s">
        <v>3615</v>
      </c>
      <c r="B1827" s="935" t="s">
        <v>2384</v>
      </c>
      <c r="C1827" s="934">
        <v>30</v>
      </c>
    </row>
    <row r="1828" spans="1:3" x14ac:dyDescent="0.25">
      <c r="A1828" s="395" t="s">
        <v>3616</v>
      </c>
      <c r="B1828" s="935" t="s">
        <v>2386</v>
      </c>
      <c r="C1828" s="934">
        <v>15</v>
      </c>
    </row>
    <row r="1829" spans="1:3" x14ac:dyDescent="0.25">
      <c r="A1829" s="395" t="s">
        <v>3617</v>
      </c>
      <c r="B1829" s="935" t="s">
        <v>2388</v>
      </c>
      <c r="C1829" s="934">
        <v>45</v>
      </c>
    </row>
    <row r="1830" spans="1:3" x14ac:dyDescent="0.25">
      <c r="A1830" s="395" t="s">
        <v>3618</v>
      </c>
      <c r="B1830" s="397" t="s">
        <v>7194</v>
      </c>
      <c r="C1830" s="937">
        <v>45</v>
      </c>
    </row>
    <row r="1831" spans="1:3" x14ac:dyDescent="0.25">
      <c r="A1831" s="395" t="s">
        <v>3619</v>
      </c>
      <c r="B1831" s="935" t="s">
        <v>836</v>
      </c>
      <c r="C1831" s="934">
        <v>30</v>
      </c>
    </row>
    <row r="1832" spans="1:3" x14ac:dyDescent="0.25">
      <c r="A1832" s="395" t="s">
        <v>3620</v>
      </c>
      <c r="B1832" s="935" t="s">
        <v>2393</v>
      </c>
      <c r="C1832" s="934">
        <v>60</v>
      </c>
    </row>
    <row r="1833" spans="1:3" x14ac:dyDescent="0.25">
      <c r="A1833" s="395" t="s">
        <v>3621</v>
      </c>
      <c r="B1833" s="935" t="s">
        <v>3622</v>
      </c>
      <c r="C1833" s="281">
        <v>30</v>
      </c>
    </row>
    <row r="1834" spans="1:3" x14ac:dyDescent="0.25">
      <c r="A1834" s="395" t="s">
        <v>3623</v>
      </c>
      <c r="B1834" s="935" t="s">
        <v>3343</v>
      </c>
      <c r="C1834" s="281">
        <v>60</v>
      </c>
    </row>
    <row r="1835" spans="1:3" x14ac:dyDescent="0.25">
      <c r="A1835" s="395" t="s">
        <v>3624</v>
      </c>
      <c r="B1835" s="935" t="s">
        <v>3307</v>
      </c>
      <c r="C1835" s="281">
        <v>60</v>
      </c>
    </row>
    <row r="1836" spans="1:3" x14ac:dyDescent="0.25">
      <c r="A1836" s="395" t="s">
        <v>3625</v>
      </c>
      <c r="B1836" s="935" t="s">
        <v>3309</v>
      </c>
      <c r="C1836" s="281">
        <v>90</v>
      </c>
    </row>
    <row r="1837" spans="1:3" x14ac:dyDescent="0.25">
      <c r="A1837" s="395" t="s">
        <v>3626</v>
      </c>
      <c r="B1837" s="935" t="s">
        <v>3627</v>
      </c>
      <c r="C1837" s="281">
        <v>90</v>
      </c>
    </row>
    <row r="1838" spans="1:3" x14ac:dyDescent="0.25">
      <c r="A1838" s="395" t="s">
        <v>3628</v>
      </c>
      <c r="B1838" s="935" t="s">
        <v>3629</v>
      </c>
      <c r="C1838" s="281">
        <v>60</v>
      </c>
    </row>
    <row r="1839" spans="1:3" x14ac:dyDescent="0.25">
      <c r="A1839" s="395" t="s">
        <v>3630</v>
      </c>
      <c r="B1839" s="935" t="s">
        <v>3564</v>
      </c>
      <c r="C1839" s="281">
        <v>60</v>
      </c>
    </row>
    <row r="1840" spans="1:3" x14ac:dyDescent="0.25">
      <c r="A1840" s="395" t="s">
        <v>3631</v>
      </c>
      <c r="B1840" s="935" t="s">
        <v>3632</v>
      </c>
      <c r="C1840" s="281">
        <v>60</v>
      </c>
    </row>
    <row r="1841" spans="1:3" x14ac:dyDescent="0.25">
      <c r="A1841" s="395" t="s">
        <v>2977</v>
      </c>
      <c r="B1841" s="935" t="s">
        <v>3633</v>
      </c>
      <c r="C1841" s="281">
        <v>90</v>
      </c>
    </row>
    <row r="1842" spans="1:3" x14ac:dyDescent="0.25">
      <c r="A1842" s="395" t="s">
        <v>3634</v>
      </c>
      <c r="B1842" s="935" t="s">
        <v>3635</v>
      </c>
      <c r="C1842" s="281">
        <v>45</v>
      </c>
    </row>
    <row r="1843" spans="1:3" x14ac:dyDescent="0.25">
      <c r="A1843" s="395" t="s">
        <v>3636</v>
      </c>
      <c r="B1843" s="935" t="s">
        <v>2607</v>
      </c>
      <c r="C1843" s="281">
        <v>45</v>
      </c>
    </row>
    <row r="1844" spans="1:3" x14ac:dyDescent="0.25">
      <c r="A1844" s="395" t="s">
        <v>3637</v>
      </c>
      <c r="B1844" s="935" t="s">
        <v>3638</v>
      </c>
      <c r="C1844" s="281">
        <v>120</v>
      </c>
    </row>
    <row r="1845" spans="1:3" x14ac:dyDescent="0.25">
      <c r="A1845" s="395" t="s">
        <v>3639</v>
      </c>
      <c r="B1845" s="935" t="s">
        <v>3640</v>
      </c>
      <c r="C1845" s="281">
        <v>60</v>
      </c>
    </row>
    <row r="1846" spans="1:3" x14ac:dyDescent="0.25">
      <c r="A1846" s="395" t="s">
        <v>3641</v>
      </c>
      <c r="B1846" s="935" t="s">
        <v>3642</v>
      </c>
      <c r="C1846" s="281">
        <v>60</v>
      </c>
    </row>
    <row r="1847" spans="1:3" x14ac:dyDescent="0.25">
      <c r="A1847" s="395" t="s">
        <v>3643</v>
      </c>
      <c r="B1847" s="935" t="s">
        <v>3644</v>
      </c>
      <c r="C1847" s="281">
        <v>120</v>
      </c>
    </row>
    <row r="1848" spans="1:3" x14ac:dyDescent="0.25">
      <c r="A1848" s="395" t="s">
        <v>3645</v>
      </c>
      <c r="B1848" s="935" t="s">
        <v>3646</v>
      </c>
      <c r="C1848" s="281">
        <v>90</v>
      </c>
    </row>
    <row r="1849" spans="1:3" x14ac:dyDescent="0.25">
      <c r="A1849" s="395" t="s">
        <v>3647</v>
      </c>
      <c r="B1849" s="935" t="s">
        <v>3521</v>
      </c>
      <c r="C1849" s="281">
        <v>90</v>
      </c>
    </row>
    <row r="1850" spans="1:3" x14ac:dyDescent="0.25">
      <c r="A1850" s="395" t="s">
        <v>3648</v>
      </c>
      <c r="B1850" s="935" t="s">
        <v>3649</v>
      </c>
      <c r="C1850" s="281">
        <v>60</v>
      </c>
    </row>
    <row r="1851" spans="1:3" x14ac:dyDescent="0.25">
      <c r="A1851" s="395" t="s">
        <v>3650</v>
      </c>
      <c r="B1851" s="935" t="s">
        <v>817</v>
      </c>
      <c r="C1851" s="281">
        <v>270</v>
      </c>
    </row>
    <row r="1852" spans="1:3" x14ac:dyDescent="0.25">
      <c r="A1852" s="395" t="s">
        <v>3651</v>
      </c>
      <c r="B1852" s="935" t="s">
        <v>2384</v>
      </c>
      <c r="C1852" s="281">
        <v>90</v>
      </c>
    </row>
    <row r="1853" spans="1:3" x14ac:dyDescent="0.25">
      <c r="A1853" s="395" t="s">
        <v>3652</v>
      </c>
      <c r="B1853" s="935" t="s">
        <v>2386</v>
      </c>
      <c r="C1853" s="281">
        <v>30</v>
      </c>
    </row>
    <row r="1854" spans="1:3" x14ac:dyDescent="0.25">
      <c r="A1854" s="395" t="s">
        <v>3653</v>
      </c>
      <c r="B1854" s="935" t="s">
        <v>2388</v>
      </c>
      <c r="C1854" s="281">
        <v>60</v>
      </c>
    </row>
    <row r="1855" spans="1:3" x14ac:dyDescent="0.25">
      <c r="A1855" s="395" t="s">
        <v>3654</v>
      </c>
      <c r="B1855" s="935" t="s">
        <v>3487</v>
      </c>
      <c r="C1855" s="281">
        <v>75</v>
      </c>
    </row>
    <row r="1856" spans="1:3" x14ac:dyDescent="0.25">
      <c r="A1856" s="395" t="s">
        <v>3655</v>
      </c>
      <c r="B1856" s="935" t="s">
        <v>836</v>
      </c>
      <c r="C1856" s="281">
        <v>75</v>
      </c>
    </row>
    <row r="1857" spans="1:3" x14ac:dyDescent="0.25">
      <c r="A1857" s="395" t="s">
        <v>3656</v>
      </c>
      <c r="B1857" s="935" t="s">
        <v>2393</v>
      </c>
      <c r="C1857" s="281">
        <v>120</v>
      </c>
    </row>
    <row r="1858" spans="1:3" x14ac:dyDescent="0.25">
      <c r="A1858" s="395" t="s">
        <v>3657</v>
      </c>
      <c r="B1858" s="935" t="s">
        <v>3491</v>
      </c>
      <c r="C1858" s="281">
        <v>30</v>
      </c>
    </row>
    <row r="1859" spans="1:3" x14ac:dyDescent="0.25">
      <c r="A1859" s="395" t="s">
        <v>3658</v>
      </c>
      <c r="B1859" s="935" t="s">
        <v>3343</v>
      </c>
      <c r="C1859" s="281">
        <v>120</v>
      </c>
    </row>
    <row r="1860" spans="1:3" x14ac:dyDescent="0.25">
      <c r="A1860" s="395" t="s">
        <v>3659</v>
      </c>
      <c r="B1860" s="935" t="s">
        <v>3307</v>
      </c>
      <c r="C1860" s="281">
        <v>60</v>
      </c>
    </row>
    <row r="1861" spans="1:3" x14ac:dyDescent="0.25">
      <c r="A1861" s="395" t="s">
        <v>3660</v>
      </c>
      <c r="B1861" s="935" t="s">
        <v>3309</v>
      </c>
      <c r="C1861" s="281">
        <v>90</v>
      </c>
    </row>
    <row r="1862" spans="1:3" x14ac:dyDescent="0.25">
      <c r="A1862" s="395" t="s">
        <v>3661</v>
      </c>
      <c r="B1862" s="935" t="s">
        <v>3627</v>
      </c>
      <c r="C1862" s="281">
        <v>90</v>
      </c>
    </row>
    <row r="1863" spans="1:3" x14ac:dyDescent="0.25">
      <c r="A1863" s="395" t="s">
        <v>3662</v>
      </c>
      <c r="B1863" s="935" t="s">
        <v>3629</v>
      </c>
      <c r="C1863" s="281">
        <v>90</v>
      </c>
    </row>
    <row r="1864" spans="1:3" x14ac:dyDescent="0.25">
      <c r="A1864" s="395" t="s">
        <v>3663</v>
      </c>
      <c r="B1864" s="935" t="s">
        <v>3664</v>
      </c>
      <c r="C1864" s="281">
        <v>90</v>
      </c>
    </row>
    <row r="1865" spans="1:3" x14ac:dyDescent="0.25">
      <c r="A1865" s="395" t="s">
        <v>3665</v>
      </c>
      <c r="B1865" s="935" t="s">
        <v>3666</v>
      </c>
      <c r="C1865" s="281">
        <v>60</v>
      </c>
    </row>
    <row r="1866" spans="1:3" x14ac:dyDescent="0.25">
      <c r="A1866" s="395" t="s">
        <v>3667</v>
      </c>
      <c r="B1866" s="935" t="s">
        <v>3633</v>
      </c>
      <c r="C1866" s="281">
        <v>90</v>
      </c>
    </row>
    <row r="1867" spans="1:3" x14ac:dyDescent="0.25">
      <c r="A1867" s="395" t="s">
        <v>3668</v>
      </c>
      <c r="B1867" s="935" t="s">
        <v>3635</v>
      </c>
      <c r="C1867" s="281">
        <v>45</v>
      </c>
    </row>
    <row r="1868" spans="1:3" x14ac:dyDescent="0.25">
      <c r="A1868" s="395" t="s">
        <v>3669</v>
      </c>
      <c r="B1868" s="935" t="s">
        <v>3670</v>
      </c>
      <c r="C1868" s="281">
        <v>60</v>
      </c>
    </row>
    <row r="1869" spans="1:3" x14ac:dyDescent="0.25">
      <c r="A1869" s="395" t="s">
        <v>3671</v>
      </c>
      <c r="B1869" s="935" t="s">
        <v>2607</v>
      </c>
      <c r="C1869" s="281">
        <v>90</v>
      </c>
    </row>
    <row r="1870" spans="1:3" x14ac:dyDescent="0.25">
      <c r="A1870" s="395" t="s">
        <v>3672</v>
      </c>
      <c r="B1870" s="935" t="s">
        <v>3640</v>
      </c>
      <c r="C1870" s="281">
        <v>60</v>
      </c>
    </row>
    <row r="1871" spans="1:3" x14ac:dyDescent="0.25">
      <c r="A1871" s="395" t="s">
        <v>3673</v>
      </c>
      <c r="B1871" s="935" t="s">
        <v>3642</v>
      </c>
      <c r="C1871" s="281">
        <v>60</v>
      </c>
    </row>
    <row r="1872" spans="1:3" x14ac:dyDescent="0.25">
      <c r="A1872" s="395" t="s">
        <v>3674</v>
      </c>
      <c r="B1872" s="935" t="s">
        <v>3638</v>
      </c>
      <c r="C1872" s="281">
        <v>120</v>
      </c>
    </row>
    <row r="1873" spans="1:3" x14ac:dyDescent="0.25">
      <c r="A1873" s="395" t="s">
        <v>3675</v>
      </c>
      <c r="B1873" s="935" t="s">
        <v>3676</v>
      </c>
      <c r="C1873" s="281">
        <v>120</v>
      </c>
    </row>
    <row r="1874" spans="1:3" x14ac:dyDescent="0.25">
      <c r="A1874" s="395" t="s">
        <v>3677</v>
      </c>
      <c r="B1874" s="935" t="s">
        <v>3515</v>
      </c>
      <c r="C1874" s="281">
        <v>180</v>
      </c>
    </row>
    <row r="1875" spans="1:3" x14ac:dyDescent="0.25">
      <c r="A1875" s="395" t="s">
        <v>3678</v>
      </c>
      <c r="B1875" s="935" t="s">
        <v>3646</v>
      </c>
      <c r="C1875" s="281">
        <v>90</v>
      </c>
    </row>
    <row r="1876" spans="1:3" x14ac:dyDescent="0.25">
      <c r="A1876" s="395" t="s">
        <v>3679</v>
      </c>
      <c r="B1876" s="935" t="s">
        <v>3521</v>
      </c>
      <c r="C1876" s="281">
        <v>120</v>
      </c>
    </row>
    <row r="1877" spans="1:3" x14ac:dyDescent="0.25">
      <c r="A1877" s="395" t="s">
        <v>3680</v>
      </c>
      <c r="B1877" s="935" t="s">
        <v>3681</v>
      </c>
      <c r="C1877" s="281">
        <v>120</v>
      </c>
    </row>
    <row r="1878" spans="1:3" x14ac:dyDescent="0.25">
      <c r="A1878" s="395" t="s">
        <v>3682</v>
      </c>
      <c r="B1878" s="935" t="s">
        <v>3683</v>
      </c>
      <c r="C1878" s="281">
        <v>60</v>
      </c>
    </row>
    <row r="1879" spans="1:3" x14ac:dyDescent="0.25">
      <c r="A1879" s="395" t="s">
        <v>3684</v>
      </c>
      <c r="B1879" s="935" t="s">
        <v>3685</v>
      </c>
      <c r="C1879" s="281">
        <v>270</v>
      </c>
    </row>
    <row r="1880" spans="1:3" x14ac:dyDescent="0.25">
      <c r="A1880" s="395" t="s">
        <v>3686</v>
      </c>
      <c r="B1880" s="930" t="s">
        <v>2384</v>
      </c>
      <c r="C1880" s="280">
        <v>30</v>
      </c>
    </row>
    <row r="1881" spans="1:3" x14ac:dyDescent="0.25">
      <c r="A1881" s="395" t="s">
        <v>3687</v>
      </c>
      <c r="B1881" s="930" t="s">
        <v>2386</v>
      </c>
      <c r="C1881" s="280">
        <v>15</v>
      </c>
    </row>
    <row r="1882" spans="1:3" x14ac:dyDescent="0.25">
      <c r="A1882" s="395" t="s">
        <v>3688</v>
      </c>
      <c r="B1882" s="930" t="s">
        <v>2388</v>
      </c>
      <c r="C1882" s="280">
        <v>30</v>
      </c>
    </row>
    <row r="1883" spans="1:3" x14ac:dyDescent="0.25">
      <c r="A1883" s="395" t="s">
        <v>3689</v>
      </c>
      <c r="B1883" s="930" t="s">
        <v>7213</v>
      </c>
      <c r="C1883" s="280">
        <v>45</v>
      </c>
    </row>
    <row r="1884" spans="1:3" x14ac:dyDescent="0.25">
      <c r="A1884" s="395" t="s">
        <v>3690</v>
      </c>
      <c r="B1884" s="930" t="s">
        <v>836</v>
      </c>
      <c r="C1884" s="280">
        <v>30</v>
      </c>
    </row>
    <row r="1885" spans="1:3" x14ac:dyDescent="0.25">
      <c r="A1885" s="395" t="s">
        <v>3691</v>
      </c>
      <c r="B1885" s="930" t="s">
        <v>2393</v>
      </c>
      <c r="C1885" s="280">
        <v>60</v>
      </c>
    </row>
    <row r="1886" spans="1:3" x14ac:dyDescent="0.25">
      <c r="A1886" s="395" t="s">
        <v>3692</v>
      </c>
      <c r="B1886" s="930" t="s">
        <v>3139</v>
      </c>
      <c r="C1886" s="280">
        <v>30</v>
      </c>
    </row>
    <row r="1887" spans="1:3" x14ac:dyDescent="0.25">
      <c r="A1887" s="395" t="s">
        <v>3693</v>
      </c>
      <c r="B1887" s="930" t="s">
        <v>3141</v>
      </c>
      <c r="C1887" s="280">
        <v>30</v>
      </c>
    </row>
    <row r="1888" spans="1:3" x14ac:dyDescent="0.25">
      <c r="A1888" s="395" t="s">
        <v>10243</v>
      </c>
      <c r="B1888" s="930" t="s">
        <v>2400</v>
      </c>
      <c r="C1888" s="280">
        <v>30</v>
      </c>
    </row>
    <row r="1889" spans="1:3" x14ac:dyDescent="0.25">
      <c r="A1889" s="395" t="s">
        <v>3694</v>
      </c>
      <c r="B1889" s="930" t="s">
        <v>3157</v>
      </c>
      <c r="C1889" s="280">
        <v>45</v>
      </c>
    </row>
    <row r="1890" spans="1:3" x14ac:dyDescent="0.25">
      <c r="A1890" s="395" t="s">
        <v>3695</v>
      </c>
      <c r="B1890" s="930" t="s">
        <v>3148</v>
      </c>
      <c r="C1890" s="280">
        <v>60</v>
      </c>
    </row>
    <row r="1891" spans="1:3" x14ac:dyDescent="0.25">
      <c r="A1891" s="395" t="s">
        <v>3696</v>
      </c>
      <c r="B1891" s="930" t="s">
        <v>3144</v>
      </c>
      <c r="C1891" s="280">
        <v>45</v>
      </c>
    </row>
    <row r="1892" spans="1:3" x14ac:dyDescent="0.25">
      <c r="A1892" s="395" t="s">
        <v>3697</v>
      </c>
      <c r="B1892" s="930" t="s">
        <v>3142</v>
      </c>
      <c r="C1892" s="280">
        <v>60</v>
      </c>
    </row>
    <row r="1893" spans="1:3" x14ac:dyDescent="0.25">
      <c r="A1893" s="395" t="s">
        <v>3698</v>
      </c>
      <c r="B1893" s="930" t="s">
        <v>3163</v>
      </c>
      <c r="C1893" s="280">
        <v>60</v>
      </c>
    </row>
    <row r="1894" spans="1:3" x14ac:dyDescent="0.25">
      <c r="A1894" s="395" t="s">
        <v>3699</v>
      </c>
      <c r="B1894" s="930" t="s">
        <v>3167</v>
      </c>
      <c r="C1894" s="280">
        <v>75</v>
      </c>
    </row>
    <row r="1895" spans="1:3" x14ac:dyDescent="0.25">
      <c r="A1895" s="395" t="s">
        <v>2979</v>
      </c>
      <c r="B1895" s="930" t="s">
        <v>3700</v>
      </c>
      <c r="C1895" s="280">
        <v>90</v>
      </c>
    </row>
    <row r="1896" spans="1:3" x14ac:dyDescent="0.25">
      <c r="A1896" s="395" t="s">
        <v>3701</v>
      </c>
      <c r="B1896" s="930" t="s">
        <v>3702</v>
      </c>
      <c r="C1896" s="280">
        <v>90</v>
      </c>
    </row>
    <row r="1897" spans="1:3" x14ac:dyDescent="0.25">
      <c r="A1897" s="395" t="s">
        <v>3703</v>
      </c>
      <c r="B1897" s="930" t="s">
        <v>3704</v>
      </c>
      <c r="C1897" s="280">
        <v>90</v>
      </c>
    </row>
    <row r="1898" spans="1:3" x14ac:dyDescent="0.25">
      <c r="A1898" s="395" t="s">
        <v>3705</v>
      </c>
      <c r="B1898" s="930" t="s">
        <v>3706</v>
      </c>
      <c r="C1898" s="280">
        <v>90</v>
      </c>
    </row>
    <row r="1899" spans="1:3" x14ac:dyDescent="0.25">
      <c r="A1899" s="395" t="s">
        <v>3707</v>
      </c>
      <c r="B1899" s="930" t="s">
        <v>3708</v>
      </c>
      <c r="C1899" s="280">
        <v>150</v>
      </c>
    </row>
    <row r="1900" spans="1:3" x14ac:dyDescent="0.25">
      <c r="A1900" s="395" t="s">
        <v>3709</v>
      </c>
      <c r="B1900" s="930" t="s">
        <v>3710</v>
      </c>
      <c r="C1900" s="280">
        <v>150</v>
      </c>
    </row>
    <row r="1901" spans="1:3" x14ac:dyDescent="0.25">
      <c r="A1901" s="395" t="s">
        <v>3711</v>
      </c>
      <c r="B1901" s="930" t="s">
        <v>3712</v>
      </c>
      <c r="C1901" s="280">
        <v>60</v>
      </c>
    </row>
    <row r="1902" spans="1:3" x14ac:dyDescent="0.25">
      <c r="A1902" s="395" t="s">
        <v>3713</v>
      </c>
      <c r="B1902" s="930" t="s">
        <v>3177</v>
      </c>
      <c r="C1902" s="280">
        <v>120</v>
      </c>
    </row>
    <row r="1903" spans="1:3" x14ac:dyDescent="0.25">
      <c r="A1903" s="395" t="s">
        <v>3714</v>
      </c>
      <c r="B1903" s="930" t="s">
        <v>3181</v>
      </c>
      <c r="C1903" s="280">
        <v>30</v>
      </c>
    </row>
    <row r="1904" spans="1:3" x14ac:dyDescent="0.25">
      <c r="A1904" s="395" t="s">
        <v>3715</v>
      </c>
      <c r="B1904" s="930" t="s">
        <v>3179</v>
      </c>
      <c r="C1904" s="280">
        <v>60</v>
      </c>
    </row>
    <row r="1905" spans="1:3" x14ac:dyDescent="0.25">
      <c r="A1905" s="395" t="s">
        <v>3716</v>
      </c>
      <c r="B1905" s="930" t="s">
        <v>3717</v>
      </c>
      <c r="C1905" s="280">
        <v>60</v>
      </c>
    </row>
    <row r="1906" spans="1:3" x14ac:dyDescent="0.25">
      <c r="A1906" s="395" t="s">
        <v>3718</v>
      </c>
      <c r="B1906" s="930" t="s">
        <v>3719</v>
      </c>
      <c r="C1906" s="280">
        <v>135</v>
      </c>
    </row>
    <row r="1907" spans="1:3" x14ac:dyDescent="0.25">
      <c r="A1907" s="395" t="s">
        <v>3720</v>
      </c>
      <c r="B1907" s="930" t="s">
        <v>817</v>
      </c>
      <c r="C1907" s="280">
        <v>225</v>
      </c>
    </row>
    <row r="1908" spans="1:3" x14ac:dyDescent="0.25">
      <c r="A1908" s="395" t="s">
        <v>3721</v>
      </c>
      <c r="B1908" s="930" t="s">
        <v>2384</v>
      </c>
      <c r="C1908" s="280">
        <v>30</v>
      </c>
    </row>
    <row r="1909" spans="1:3" x14ac:dyDescent="0.25">
      <c r="A1909" s="395" t="s">
        <v>865</v>
      </c>
      <c r="B1909" s="930" t="s">
        <v>2386</v>
      </c>
      <c r="C1909" s="280">
        <v>15</v>
      </c>
    </row>
    <row r="1910" spans="1:3" x14ac:dyDescent="0.25">
      <c r="A1910" s="395" t="s">
        <v>866</v>
      </c>
      <c r="B1910" s="930" t="s">
        <v>2388</v>
      </c>
      <c r="C1910" s="280">
        <v>30</v>
      </c>
    </row>
    <row r="1911" spans="1:3" x14ac:dyDescent="0.25">
      <c r="A1911" s="395" t="s">
        <v>3722</v>
      </c>
      <c r="B1911" s="930" t="s">
        <v>2390</v>
      </c>
      <c r="C1911" s="938">
        <v>45</v>
      </c>
    </row>
    <row r="1912" spans="1:3" x14ac:dyDescent="0.25">
      <c r="A1912" s="395" t="s">
        <v>3723</v>
      </c>
      <c r="B1912" s="930" t="s">
        <v>836</v>
      </c>
      <c r="C1912" s="938">
        <v>45</v>
      </c>
    </row>
    <row r="1913" spans="1:3" x14ac:dyDescent="0.25">
      <c r="A1913" s="395" t="s">
        <v>3724</v>
      </c>
      <c r="B1913" s="930" t="s">
        <v>2393</v>
      </c>
      <c r="C1913" s="938">
        <v>90</v>
      </c>
    </row>
    <row r="1914" spans="1:3" x14ac:dyDescent="0.25">
      <c r="A1914" s="395" t="s">
        <v>3725</v>
      </c>
      <c r="B1914" s="930" t="s">
        <v>2395</v>
      </c>
      <c r="C1914" s="280">
        <v>30</v>
      </c>
    </row>
    <row r="1915" spans="1:3" x14ac:dyDescent="0.25">
      <c r="A1915" s="395" t="s">
        <v>867</v>
      </c>
      <c r="B1915" s="930" t="s">
        <v>2397</v>
      </c>
      <c r="C1915" s="280">
        <v>30</v>
      </c>
    </row>
    <row r="1916" spans="1:3" x14ac:dyDescent="0.25">
      <c r="A1916" s="395" t="s">
        <v>10244</v>
      </c>
      <c r="B1916" s="930" t="s">
        <v>2398</v>
      </c>
      <c r="C1916" s="280">
        <v>15</v>
      </c>
    </row>
    <row r="1917" spans="1:3" x14ac:dyDescent="0.25">
      <c r="A1917" s="395" t="s">
        <v>868</v>
      </c>
      <c r="B1917" s="930" t="s">
        <v>2400</v>
      </c>
      <c r="C1917" s="280">
        <v>15</v>
      </c>
    </row>
    <row r="1918" spans="1:3" x14ac:dyDescent="0.25">
      <c r="A1918" s="395" t="s">
        <v>3726</v>
      </c>
      <c r="B1918" s="930" t="s">
        <v>2402</v>
      </c>
      <c r="C1918" s="280">
        <v>15</v>
      </c>
    </row>
    <row r="1919" spans="1:3" x14ac:dyDescent="0.25">
      <c r="A1919" s="395" t="s">
        <v>3727</v>
      </c>
      <c r="B1919" s="930" t="s">
        <v>2404</v>
      </c>
      <c r="C1919" s="280">
        <v>60</v>
      </c>
    </row>
    <row r="1920" spans="1:3" ht="31.5" x14ac:dyDescent="0.25">
      <c r="A1920" s="395" t="s">
        <v>3728</v>
      </c>
      <c r="B1920" s="930" t="s">
        <v>2406</v>
      </c>
      <c r="C1920" s="280">
        <v>60</v>
      </c>
    </row>
    <row r="1921" spans="1:3" x14ac:dyDescent="0.25">
      <c r="A1921" s="395" t="s">
        <v>3729</v>
      </c>
      <c r="B1921" s="930" t="s">
        <v>2408</v>
      </c>
      <c r="C1921" s="280">
        <v>30</v>
      </c>
    </row>
    <row r="1922" spans="1:3" x14ac:dyDescent="0.25">
      <c r="A1922" s="395" t="s">
        <v>870</v>
      </c>
      <c r="B1922" s="930" t="s">
        <v>2410</v>
      </c>
      <c r="C1922" s="280">
        <v>240</v>
      </c>
    </row>
    <row r="1923" spans="1:3" x14ac:dyDescent="0.25">
      <c r="A1923" s="395" t="s">
        <v>869</v>
      </c>
      <c r="B1923" s="930" t="s">
        <v>2412</v>
      </c>
      <c r="C1923" s="280">
        <v>150</v>
      </c>
    </row>
    <row r="1924" spans="1:3" x14ac:dyDescent="0.25">
      <c r="A1924" s="395" t="s">
        <v>3730</v>
      </c>
      <c r="B1924" s="930" t="s">
        <v>2414</v>
      </c>
      <c r="C1924" s="280">
        <v>90</v>
      </c>
    </row>
    <row r="1925" spans="1:3" x14ac:dyDescent="0.25">
      <c r="A1925" s="395" t="s">
        <v>3731</v>
      </c>
      <c r="B1925" s="930" t="s">
        <v>817</v>
      </c>
      <c r="C1925" s="280">
        <v>180</v>
      </c>
    </row>
    <row r="1926" spans="1:3" x14ac:dyDescent="0.25">
      <c r="A1926" s="395" t="s">
        <v>3732</v>
      </c>
      <c r="B1926" s="930" t="s">
        <v>2384</v>
      </c>
      <c r="C1926" s="280">
        <v>30</v>
      </c>
    </row>
    <row r="1927" spans="1:3" x14ac:dyDescent="0.25">
      <c r="A1927" s="395" t="s">
        <v>3733</v>
      </c>
      <c r="B1927" s="930" t="s">
        <v>2386</v>
      </c>
      <c r="C1927" s="280">
        <v>15</v>
      </c>
    </row>
    <row r="1928" spans="1:3" x14ac:dyDescent="0.25">
      <c r="A1928" s="395" t="s">
        <v>3734</v>
      </c>
      <c r="B1928" s="930" t="s">
        <v>2388</v>
      </c>
      <c r="C1928" s="280">
        <v>30</v>
      </c>
    </row>
    <row r="1929" spans="1:3" x14ac:dyDescent="0.25">
      <c r="A1929" s="395" t="s">
        <v>864</v>
      </c>
      <c r="B1929" s="930" t="s">
        <v>2390</v>
      </c>
      <c r="C1929" s="938">
        <v>45</v>
      </c>
    </row>
    <row r="1930" spans="1:3" x14ac:dyDescent="0.25">
      <c r="A1930" s="395" t="s">
        <v>3735</v>
      </c>
      <c r="B1930" s="930" t="s">
        <v>836</v>
      </c>
      <c r="C1930" s="938">
        <v>45</v>
      </c>
    </row>
    <row r="1931" spans="1:3" x14ac:dyDescent="0.25">
      <c r="A1931" s="395" t="s">
        <v>3736</v>
      </c>
      <c r="B1931" s="930" t="s">
        <v>2393</v>
      </c>
      <c r="C1931" s="938">
        <v>90</v>
      </c>
    </row>
    <row r="1932" spans="1:3" x14ac:dyDescent="0.25">
      <c r="A1932" s="395" t="s">
        <v>3737</v>
      </c>
      <c r="B1932" s="279" t="s">
        <v>2395</v>
      </c>
      <c r="C1932" s="280">
        <v>30</v>
      </c>
    </row>
    <row r="1933" spans="1:3" x14ac:dyDescent="0.25">
      <c r="A1933" s="395" t="s">
        <v>3738</v>
      </c>
      <c r="B1933" s="279" t="s">
        <v>2398</v>
      </c>
      <c r="C1933" s="280">
        <v>15</v>
      </c>
    </row>
    <row r="1934" spans="1:3" x14ac:dyDescent="0.25">
      <c r="A1934" s="395" t="s">
        <v>10245</v>
      </c>
      <c r="B1934" s="279" t="s">
        <v>2557</v>
      </c>
      <c r="C1934" s="280">
        <v>30</v>
      </c>
    </row>
    <row r="1935" spans="1:3" x14ac:dyDescent="0.25">
      <c r="A1935" s="395" t="s">
        <v>3739</v>
      </c>
      <c r="B1935" s="279" t="s">
        <v>2559</v>
      </c>
      <c r="C1935" s="280">
        <v>30</v>
      </c>
    </row>
    <row r="1936" spans="1:3" x14ac:dyDescent="0.25">
      <c r="A1936" s="395" t="s">
        <v>3740</v>
      </c>
      <c r="B1936" s="279" t="s">
        <v>2397</v>
      </c>
      <c r="C1936" s="280">
        <v>30</v>
      </c>
    </row>
    <row r="1937" spans="1:3" x14ac:dyDescent="0.25">
      <c r="A1937" s="395" t="s">
        <v>3741</v>
      </c>
      <c r="B1937" s="279" t="s">
        <v>2428</v>
      </c>
      <c r="C1937" s="280">
        <v>30</v>
      </c>
    </row>
    <row r="1938" spans="1:3" x14ac:dyDescent="0.25">
      <c r="A1938" s="395" t="s">
        <v>3742</v>
      </c>
      <c r="B1938" s="935" t="s">
        <v>2563</v>
      </c>
      <c r="C1938" s="281">
        <v>40</v>
      </c>
    </row>
    <row r="1939" spans="1:3" x14ac:dyDescent="0.25">
      <c r="A1939" s="395" t="s">
        <v>3743</v>
      </c>
      <c r="B1939" s="279" t="s">
        <v>2565</v>
      </c>
      <c r="C1939" s="280">
        <v>40</v>
      </c>
    </row>
    <row r="1940" spans="1:3" x14ac:dyDescent="0.25">
      <c r="A1940" s="395" t="s">
        <v>3744</v>
      </c>
      <c r="B1940" s="279" t="s">
        <v>2400</v>
      </c>
      <c r="C1940" s="280">
        <v>15</v>
      </c>
    </row>
    <row r="1941" spans="1:3" x14ac:dyDescent="0.25">
      <c r="A1941" s="395" t="s">
        <v>3745</v>
      </c>
      <c r="B1941" s="279" t="s">
        <v>2568</v>
      </c>
      <c r="C1941" s="280">
        <v>60</v>
      </c>
    </row>
    <row r="1942" spans="1:3" x14ac:dyDescent="0.25">
      <c r="A1942" s="395" t="s">
        <v>3746</v>
      </c>
      <c r="B1942" s="279" t="s">
        <v>2570</v>
      </c>
      <c r="C1942" s="280">
        <v>180</v>
      </c>
    </row>
    <row r="1943" spans="1:3" x14ac:dyDescent="0.25">
      <c r="A1943" s="395" t="s">
        <v>3747</v>
      </c>
      <c r="B1943" s="279" t="s">
        <v>2572</v>
      </c>
      <c r="C1943" s="280">
        <v>60</v>
      </c>
    </row>
    <row r="1944" spans="1:3" x14ac:dyDescent="0.25">
      <c r="A1944" s="395" t="s">
        <v>3748</v>
      </c>
      <c r="B1944" s="279" t="s">
        <v>1038</v>
      </c>
      <c r="C1944" s="280">
        <v>90</v>
      </c>
    </row>
    <row r="1945" spans="1:3" x14ac:dyDescent="0.25">
      <c r="A1945" s="395" t="s">
        <v>3749</v>
      </c>
      <c r="B1945" s="279" t="s">
        <v>2575</v>
      </c>
      <c r="C1945" s="280">
        <v>90</v>
      </c>
    </row>
    <row r="1946" spans="1:3" x14ac:dyDescent="0.25">
      <c r="A1946" s="395" t="s">
        <v>3750</v>
      </c>
      <c r="B1946" s="279" t="s">
        <v>2577</v>
      </c>
      <c r="C1946" s="280">
        <v>60</v>
      </c>
    </row>
    <row r="1947" spans="1:3" x14ac:dyDescent="0.25">
      <c r="A1947" s="395" t="s">
        <v>3751</v>
      </c>
      <c r="B1947" s="279" t="s">
        <v>2579</v>
      </c>
      <c r="C1947" s="280">
        <v>90</v>
      </c>
    </row>
    <row r="1948" spans="1:3" ht="31.5" x14ac:dyDescent="0.25">
      <c r="A1948" s="395" t="s">
        <v>3752</v>
      </c>
      <c r="B1948" s="279" t="s">
        <v>7196</v>
      </c>
      <c r="C1948" s="280">
        <v>60</v>
      </c>
    </row>
    <row r="1949" spans="1:3" x14ac:dyDescent="0.25">
      <c r="A1949" s="395" t="s">
        <v>3753</v>
      </c>
      <c r="B1949" s="279" t="s">
        <v>2583</v>
      </c>
      <c r="C1949" s="280">
        <v>90</v>
      </c>
    </row>
    <row r="1950" spans="1:3" x14ac:dyDescent="0.25">
      <c r="A1950" s="395" t="s">
        <v>3754</v>
      </c>
      <c r="B1950" s="279" t="s">
        <v>2584</v>
      </c>
      <c r="C1950" s="938">
        <v>75</v>
      </c>
    </row>
    <row r="1951" spans="1:3" x14ac:dyDescent="0.25">
      <c r="A1951" s="395" t="s">
        <v>3755</v>
      </c>
      <c r="B1951" s="279" t="s">
        <v>2586</v>
      </c>
      <c r="C1951" s="280">
        <v>60</v>
      </c>
    </row>
    <row r="1952" spans="1:3" x14ac:dyDescent="0.25">
      <c r="A1952" s="395" t="s">
        <v>3756</v>
      </c>
      <c r="B1952" s="930" t="s">
        <v>817</v>
      </c>
      <c r="C1952" s="280">
        <v>270</v>
      </c>
    </row>
    <row r="1953" spans="1:3" x14ac:dyDescent="0.25">
      <c r="A1953" s="395" t="s">
        <v>3757</v>
      </c>
      <c r="B1953" s="930" t="s">
        <v>2384</v>
      </c>
      <c r="C1953" s="280">
        <v>30</v>
      </c>
    </row>
    <row r="1954" spans="1:3" x14ac:dyDescent="0.25">
      <c r="A1954" s="395" t="s">
        <v>3758</v>
      </c>
      <c r="B1954" s="930" t="s">
        <v>2386</v>
      </c>
      <c r="C1954" s="280">
        <v>15</v>
      </c>
    </row>
    <row r="1955" spans="1:3" x14ac:dyDescent="0.25">
      <c r="A1955" s="395" t="s">
        <v>3759</v>
      </c>
      <c r="B1955" s="930" t="s">
        <v>2388</v>
      </c>
      <c r="C1955" s="280">
        <v>30</v>
      </c>
    </row>
    <row r="1956" spans="1:3" x14ac:dyDescent="0.25">
      <c r="A1956" s="395" t="s">
        <v>3760</v>
      </c>
      <c r="B1956" s="930" t="s">
        <v>2390</v>
      </c>
      <c r="C1956" s="938">
        <v>45</v>
      </c>
    </row>
    <row r="1957" spans="1:3" x14ac:dyDescent="0.25">
      <c r="A1957" s="395" t="s">
        <v>3761</v>
      </c>
      <c r="B1957" s="930" t="s">
        <v>836</v>
      </c>
      <c r="C1957" s="938">
        <v>45</v>
      </c>
    </row>
    <row r="1958" spans="1:3" x14ac:dyDescent="0.25">
      <c r="A1958" s="395" t="s">
        <v>3762</v>
      </c>
      <c r="B1958" s="930" t="s">
        <v>2393</v>
      </c>
      <c r="C1958" s="938">
        <v>90</v>
      </c>
    </row>
    <row r="1959" spans="1:3" x14ac:dyDescent="0.25">
      <c r="A1959" s="395" t="s">
        <v>3763</v>
      </c>
      <c r="B1959" s="930" t="s">
        <v>2397</v>
      </c>
      <c r="C1959" s="280">
        <v>30</v>
      </c>
    </row>
    <row r="1960" spans="1:3" x14ac:dyDescent="0.25">
      <c r="A1960" s="395" t="s">
        <v>3764</v>
      </c>
      <c r="B1960" s="930" t="s">
        <v>2650</v>
      </c>
      <c r="C1960" s="280">
        <v>45</v>
      </c>
    </row>
    <row r="1961" spans="1:3" x14ac:dyDescent="0.25">
      <c r="A1961" s="395" t="s">
        <v>10246</v>
      </c>
      <c r="B1961" s="930" t="s">
        <v>2651</v>
      </c>
      <c r="C1961" s="280">
        <v>45</v>
      </c>
    </row>
    <row r="1962" spans="1:3" x14ac:dyDescent="0.25">
      <c r="A1962" s="395" t="s">
        <v>3765</v>
      </c>
      <c r="B1962" s="930" t="s">
        <v>2653</v>
      </c>
      <c r="C1962" s="280">
        <v>30</v>
      </c>
    </row>
    <row r="1963" spans="1:3" x14ac:dyDescent="0.25">
      <c r="A1963" s="395" t="s">
        <v>3766</v>
      </c>
      <c r="B1963" s="930" t="s">
        <v>7200</v>
      </c>
      <c r="C1963" s="280">
        <v>30</v>
      </c>
    </row>
    <row r="1964" spans="1:3" x14ac:dyDescent="0.25">
      <c r="A1964" s="395" t="s">
        <v>3767</v>
      </c>
      <c r="B1964" s="930" t="s">
        <v>2400</v>
      </c>
      <c r="C1964" s="280">
        <v>30</v>
      </c>
    </row>
    <row r="1965" spans="1:3" x14ac:dyDescent="0.25">
      <c r="A1965" s="395" t="s">
        <v>3768</v>
      </c>
      <c r="B1965" s="930" t="s">
        <v>2481</v>
      </c>
      <c r="C1965" s="280">
        <v>120</v>
      </c>
    </row>
    <row r="1966" spans="1:3" x14ac:dyDescent="0.25">
      <c r="A1966" s="395" t="s">
        <v>3769</v>
      </c>
      <c r="B1966" s="930" t="s">
        <v>2449</v>
      </c>
      <c r="C1966" s="280">
        <v>120</v>
      </c>
    </row>
    <row r="1967" spans="1:3" x14ac:dyDescent="0.25">
      <c r="A1967" s="395" t="s">
        <v>3770</v>
      </c>
      <c r="B1967" s="930" t="s">
        <v>2659</v>
      </c>
      <c r="C1967" s="280">
        <v>60</v>
      </c>
    </row>
    <row r="1968" spans="1:3" x14ac:dyDescent="0.25">
      <c r="A1968" s="395" t="s">
        <v>3771</v>
      </c>
      <c r="B1968" s="930" t="s">
        <v>2661</v>
      </c>
      <c r="C1968" s="280">
        <v>60</v>
      </c>
    </row>
    <row r="1969" spans="1:3" x14ac:dyDescent="0.25">
      <c r="A1969" s="395" t="s">
        <v>3772</v>
      </c>
      <c r="B1969" s="930" t="s">
        <v>7201</v>
      </c>
      <c r="C1969" s="280">
        <v>60</v>
      </c>
    </row>
    <row r="1970" spans="1:3" x14ac:dyDescent="0.25">
      <c r="A1970" s="395" t="s">
        <v>3773</v>
      </c>
      <c r="B1970" s="930" t="s">
        <v>2664</v>
      </c>
      <c r="C1970" s="280">
        <v>90</v>
      </c>
    </row>
    <row r="1971" spans="1:3" x14ac:dyDescent="0.25">
      <c r="A1971" s="395" t="s">
        <v>3774</v>
      </c>
      <c r="B1971" s="930" t="s">
        <v>2666</v>
      </c>
      <c r="C1971" s="280">
        <v>120</v>
      </c>
    </row>
    <row r="1972" spans="1:3" x14ac:dyDescent="0.25">
      <c r="A1972" s="395" t="s">
        <v>3775</v>
      </c>
      <c r="B1972" s="930" t="s">
        <v>2668</v>
      </c>
      <c r="C1972" s="280">
        <v>120</v>
      </c>
    </row>
    <row r="1973" spans="1:3" x14ac:dyDescent="0.25">
      <c r="A1973" s="395" t="s">
        <v>3776</v>
      </c>
      <c r="B1973" s="930" t="s">
        <v>2670</v>
      </c>
      <c r="C1973" s="280">
        <v>75</v>
      </c>
    </row>
    <row r="1974" spans="1:3" x14ac:dyDescent="0.25">
      <c r="A1974" s="395" t="s">
        <v>3777</v>
      </c>
      <c r="B1974" s="930" t="s">
        <v>2672</v>
      </c>
      <c r="C1974" s="280">
        <v>60</v>
      </c>
    </row>
    <row r="1975" spans="1:3" x14ac:dyDescent="0.25">
      <c r="A1975" s="395" t="s">
        <v>3778</v>
      </c>
      <c r="B1975" s="930" t="s">
        <v>817</v>
      </c>
      <c r="C1975" s="280">
        <v>270</v>
      </c>
    </row>
    <row r="1976" spans="1:3" x14ac:dyDescent="0.25">
      <c r="A1976" s="395" t="s">
        <v>3779</v>
      </c>
      <c r="B1976" s="930" t="s">
        <v>2384</v>
      </c>
      <c r="C1976" s="280">
        <v>30</v>
      </c>
    </row>
    <row r="1977" spans="1:3" x14ac:dyDescent="0.25">
      <c r="A1977" s="395" t="s">
        <v>3780</v>
      </c>
      <c r="B1977" s="930" t="s">
        <v>2386</v>
      </c>
      <c r="C1977" s="280">
        <v>15</v>
      </c>
    </row>
    <row r="1978" spans="1:3" x14ac:dyDescent="0.25">
      <c r="A1978" s="395" t="s">
        <v>3781</v>
      </c>
      <c r="B1978" s="930" t="s">
        <v>2388</v>
      </c>
      <c r="C1978" s="280">
        <v>30</v>
      </c>
    </row>
    <row r="1979" spans="1:3" x14ac:dyDescent="0.25">
      <c r="A1979" s="395" t="s">
        <v>3782</v>
      </c>
      <c r="B1979" s="930" t="s">
        <v>2390</v>
      </c>
      <c r="C1979" s="938">
        <v>45</v>
      </c>
    </row>
    <row r="1980" spans="1:3" x14ac:dyDescent="0.25">
      <c r="A1980" s="395" t="s">
        <v>3783</v>
      </c>
      <c r="B1980" s="930" t="s">
        <v>836</v>
      </c>
      <c r="C1980" s="938">
        <v>45</v>
      </c>
    </row>
    <row r="1981" spans="1:3" x14ac:dyDescent="0.25">
      <c r="A1981" s="395" t="s">
        <v>3784</v>
      </c>
      <c r="B1981" s="930" t="s">
        <v>2393</v>
      </c>
      <c r="C1981" s="938">
        <v>90</v>
      </c>
    </row>
    <row r="1982" spans="1:3" x14ac:dyDescent="0.25">
      <c r="A1982" s="395" t="s">
        <v>3785</v>
      </c>
      <c r="B1982" s="279" t="s">
        <v>2400</v>
      </c>
      <c r="C1982" s="280">
        <v>30</v>
      </c>
    </row>
    <row r="1983" spans="1:3" x14ac:dyDescent="0.25">
      <c r="A1983" s="395" t="s">
        <v>3786</v>
      </c>
      <c r="B1983" s="279" t="s">
        <v>2722</v>
      </c>
      <c r="C1983" s="280">
        <v>30</v>
      </c>
    </row>
    <row r="1984" spans="1:3" x14ac:dyDescent="0.25">
      <c r="A1984" s="395" t="s">
        <v>10247</v>
      </c>
      <c r="B1984" s="279" t="s">
        <v>848</v>
      </c>
      <c r="C1984" s="280">
        <v>60</v>
      </c>
    </row>
    <row r="1985" spans="1:3" x14ac:dyDescent="0.25">
      <c r="A1985" s="395" t="s">
        <v>3787</v>
      </c>
      <c r="B1985" s="279" t="s">
        <v>2397</v>
      </c>
      <c r="C1985" s="280">
        <v>30</v>
      </c>
    </row>
    <row r="1986" spans="1:3" x14ac:dyDescent="0.25">
      <c r="A1986" s="395" t="s">
        <v>3788</v>
      </c>
      <c r="B1986" s="279" t="s">
        <v>2431</v>
      </c>
      <c r="C1986" s="280">
        <v>30</v>
      </c>
    </row>
    <row r="1987" spans="1:3" x14ac:dyDescent="0.25">
      <c r="A1987" s="395" t="s">
        <v>3789</v>
      </c>
      <c r="B1987" s="279" t="s">
        <v>2433</v>
      </c>
      <c r="C1987" s="280">
        <v>30</v>
      </c>
    </row>
    <row r="1988" spans="1:3" x14ac:dyDescent="0.25">
      <c r="A1988" s="395" t="s">
        <v>3790</v>
      </c>
      <c r="B1988" s="279" t="s">
        <v>2727</v>
      </c>
      <c r="C1988" s="280">
        <v>60</v>
      </c>
    </row>
    <row r="1989" spans="1:3" x14ac:dyDescent="0.25">
      <c r="A1989" s="395" t="s">
        <v>3791</v>
      </c>
      <c r="B1989" s="279" t="s">
        <v>2437</v>
      </c>
      <c r="C1989" s="280">
        <v>90</v>
      </c>
    </row>
    <row r="1990" spans="1:3" x14ac:dyDescent="0.25">
      <c r="A1990" s="395" t="s">
        <v>3792</v>
      </c>
      <c r="B1990" s="279" t="s">
        <v>2730</v>
      </c>
      <c r="C1990" s="280">
        <v>60</v>
      </c>
    </row>
    <row r="1991" spans="1:3" x14ac:dyDescent="0.25">
      <c r="A1991" s="395" t="s">
        <v>3793</v>
      </c>
      <c r="B1991" s="279" t="s">
        <v>507</v>
      </c>
      <c r="C1991" s="280">
        <v>180</v>
      </c>
    </row>
    <row r="1992" spans="1:3" x14ac:dyDescent="0.25">
      <c r="A1992" s="395" t="s">
        <v>3794</v>
      </c>
      <c r="B1992" s="279" t="s">
        <v>508</v>
      </c>
      <c r="C1992" s="281">
        <v>60</v>
      </c>
    </row>
    <row r="1993" spans="1:3" x14ac:dyDescent="0.25">
      <c r="A1993" s="395" t="s">
        <v>3795</v>
      </c>
      <c r="B1993" s="279" t="s">
        <v>2487</v>
      </c>
      <c r="C1993" s="280">
        <v>90</v>
      </c>
    </row>
    <row r="1994" spans="1:3" x14ac:dyDescent="0.25">
      <c r="A1994" s="395" t="s">
        <v>3796</v>
      </c>
      <c r="B1994" s="279" t="s">
        <v>2735</v>
      </c>
      <c r="C1994" s="280">
        <v>90</v>
      </c>
    </row>
    <row r="1995" spans="1:3" x14ac:dyDescent="0.25">
      <c r="A1995" s="395" t="s">
        <v>3797</v>
      </c>
      <c r="B1995" s="279" t="s">
        <v>2737</v>
      </c>
      <c r="C1995" s="280">
        <v>180</v>
      </c>
    </row>
    <row r="1996" spans="1:3" x14ac:dyDescent="0.25">
      <c r="A1996" s="395" t="s">
        <v>3798</v>
      </c>
      <c r="B1996" s="279" t="s">
        <v>2498</v>
      </c>
      <c r="C1996" s="280">
        <v>120</v>
      </c>
    </row>
    <row r="1997" spans="1:3" x14ac:dyDescent="0.25">
      <c r="A1997" s="395" t="s">
        <v>3799</v>
      </c>
      <c r="B1997" s="279" t="s">
        <v>2740</v>
      </c>
      <c r="C1997" s="280">
        <v>120</v>
      </c>
    </row>
    <row r="1998" spans="1:3" x14ac:dyDescent="0.25">
      <c r="A1998" s="395" t="s">
        <v>3800</v>
      </c>
      <c r="B1998" s="279" t="s">
        <v>2742</v>
      </c>
      <c r="C1998" s="280">
        <v>90</v>
      </c>
    </row>
    <row r="1999" spans="1:3" x14ac:dyDescent="0.25">
      <c r="A1999" s="395" t="s">
        <v>3801</v>
      </c>
      <c r="B1999" s="279" t="s">
        <v>3802</v>
      </c>
      <c r="C1999" s="280">
        <v>60</v>
      </c>
    </row>
    <row r="2000" spans="1:3" x14ac:dyDescent="0.25">
      <c r="A2000" s="395" t="s">
        <v>3803</v>
      </c>
      <c r="B2000" s="279" t="s">
        <v>2745</v>
      </c>
      <c r="C2000" s="280">
        <v>60</v>
      </c>
    </row>
    <row r="2001" spans="1:3" x14ac:dyDescent="0.25">
      <c r="A2001" s="395" t="s">
        <v>3804</v>
      </c>
      <c r="B2001" s="279" t="s">
        <v>817</v>
      </c>
      <c r="C2001" s="280">
        <v>360</v>
      </c>
    </row>
    <row r="2002" spans="1:3" x14ac:dyDescent="0.25">
      <c r="A2002" s="395" t="s">
        <v>3805</v>
      </c>
      <c r="B2002" s="930" t="s">
        <v>2384</v>
      </c>
      <c r="C2002" s="280">
        <v>30</v>
      </c>
    </row>
    <row r="2003" spans="1:3" x14ac:dyDescent="0.25">
      <c r="A2003" s="395" t="s">
        <v>3806</v>
      </c>
      <c r="B2003" s="930" t="s">
        <v>2386</v>
      </c>
      <c r="C2003" s="280">
        <v>15</v>
      </c>
    </row>
    <row r="2004" spans="1:3" x14ac:dyDescent="0.25">
      <c r="A2004" s="395" t="s">
        <v>3807</v>
      </c>
      <c r="B2004" s="930" t="s">
        <v>2388</v>
      </c>
      <c r="C2004" s="280">
        <v>30</v>
      </c>
    </row>
    <row r="2005" spans="1:3" x14ac:dyDescent="0.25">
      <c r="A2005" s="395" t="s">
        <v>3808</v>
      </c>
      <c r="B2005" s="930" t="s">
        <v>2390</v>
      </c>
      <c r="C2005" s="938">
        <v>45</v>
      </c>
    </row>
    <row r="2006" spans="1:3" x14ac:dyDescent="0.25">
      <c r="A2006" s="395" t="s">
        <v>3809</v>
      </c>
      <c r="B2006" s="930" t="s">
        <v>836</v>
      </c>
      <c r="C2006" s="938">
        <v>45</v>
      </c>
    </row>
    <row r="2007" spans="1:3" x14ac:dyDescent="0.25">
      <c r="A2007" s="395" t="s">
        <v>3810</v>
      </c>
      <c r="B2007" s="930" t="s">
        <v>2393</v>
      </c>
      <c r="C2007" s="938">
        <v>90</v>
      </c>
    </row>
    <row r="2008" spans="1:3" x14ac:dyDescent="0.25">
      <c r="A2008" s="395" t="s">
        <v>3811</v>
      </c>
      <c r="B2008" s="930" t="s">
        <v>2397</v>
      </c>
      <c r="C2008" s="280">
        <v>45</v>
      </c>
    </row>
    <row r="2009" spans="1:3" x14ac:dyDescent="0.25">
      <c r="A2009" s="395" t="s">
        <v>3812</v>
      </c>
      <c r="B2009" s="930" t="s">
        <v>2792</v>
      </c>
      <c r="C2009" s="280">
        <v>30</v>
      </c>
    </row>
    <row r="2010" spans="1:3" x14ac:dyDescent="0.25">
      <c r="A2010" s="395" t="s">
        <v>10248</v>
      </c>
      <c r="B2010" s="930" t="s">
        <v>849</v>
      </c>
      <c r="C2010" s="280">
        <v>45</v>
      </c>
    </row>
    <row r="2011" spans="1:3" x14ac:dyDescent="0.25">
      <c r="A2011" s="395" t="s">
        <v>3813</v>
      </c>
      <c r="B2011" s="930" t="s">
        <v>2794</v>
      </c>
      <c r="C2011" s="280">
        <v>30</v>
      </c>
    </row>
    <row r="2012" spans="1:3" x14ac:dyDescent="0.25">
      <c r="A2012" s="395" t="s">
        <v>3814</v>
      </c>
      <c r="B2012" s="930" t="s">
        <v>2796</v>
      </c>
      <c r="C2012" s="280">
        <v>30</v>
      </c>
    </row>
    <row r="2013" spans="1:3" x14ac:dyDescent="0.25">
      <c r="A2013" s="395" t="s">
        <v>3815</v>
      </c>
      <c r="B2013" s="930" t="s">
        <v>2798</v>
      </c>
      <c r="C2013" s="280">
        <v>30</v>
      </c>
    </row>
    <row r="2014" spans="1:3" x14ac:dyDescent="0.25">
      <c r="A2014" s="395" t="s">
        <v>3816</v>
      </c>
      <c r="B2014" s="930" t="s">
        <v>2428</v>
      </c>
      <c r="C2014" s="280">
        <v>30</v>
      </c>
    </row>
    <row r="2015" spans="1:3" x14ac:dyDescent="0.25">
      <c r="A2015" s="395" t="s">
        <v>3817</v>
      </c>
      <c r="B2015" s="930" t="s">
        <v>2400</v>
      </c>
      <c r="C2015" s="280">
        <v>15</v>
      </c>
    </row>
    <row r="2016" spans="1:3" x14ac:dyDescent="0.25">
      <c r="A2016" s="395" t="s">
        <v>3818</v>
      </c>
      <c r="B2016" s="930" t="s">
        <v>2803</v>
      </c>
      <c r="C2016" s="280">
        <v>60</v>
      </c>
    </row>
    <row r="2017" spans="1:3" x14ac:dyDescent="0.25">
      <c r="A2017" s="395" t="s">
        <v>3819</v>
      </c>
      <c r="B2017" s="930" t="s">
        <v>2813</v>
      </c>
      <c r="C2017" s="280">
        <v>120</v>
      </c>
    </row>
    <row r="2018" spans="1:3" x14ac:dyDescent="0.25">
      <c r="A2018" s="395" t="s">
        <v>3820</v>
      </c>
      <c r="B2018" s="930" t="s">
        <v>2815</v>
      </c>
      <c r="C2018" s="280">
        <v>90</v>
      </c>
    </row>
    <row r="2019" spans="1:3" x14ac:dyDescent="0.25">
      <c r="A2019" s="395" t="s">
        <v>3821</v>
      </c>
      <c r="B2019" s="930" t="s">
        <v>7203</v>
      </c>
      <c r="C2019" s="280">
        <v>90</v>
      </c>
    </row>
    <row r="2020" spans="1:3" x14ac:dyDescent="0.25">
      <c r="A2020" s="395" t="s">
        <v>3822</v>
      </c>
      <c r="B2020" s="930" t="s">
        <v>2819</v>
      </c>
      <c r="C2020" s="280">
        <v>60</v>
      </c>
    </row>
    <row r="2021" spans="1:3" x14ac:dyDescent="0.25">
      <c r="A2021" s="395" t="s">
        <v>3823</v>
      </c>
      <c r="B2021" s="930" t="s">
        <v>2821</v>
      </c>
      <c r="C2021" s="280">
        <v>60</v>
      </c>
    </row>
    <row r="2022" spans="1:3" x14ac:dyDescent="0.25">
      <c r="A2022" s="395" t="s">
        <v>3824</v>
      </c>
      <c r="B2022" s="930" t="s">
        <v>7204</v>
      </c>
      <c r="C2022" s="280">
        <v>60</v>
      </c>
    </row>
    <row r="2023" spans="1:3" x14ac:dyDescent="0.25">
      <c r="A2023" s="395" t="s">
        <v>3825</v>
      </c>
      <c r="B2023" s="930" t="s">
        <v>2825</v>
      </c>
      <c r="C2023" s="280">
        <v>90</v>
      </c>
    </row>
    <row r="2024" spans="1:3" x14ac:dyDescent="0.25">
      <c r="A2024" s="395" t="s">
        <v>3826</v>
      </c>
      <c r="B2024" s="930" t="s">
        <v>2827</v>
      </c>
      <c r="C2024" s="280">
        <v>90</v>
      </c>
    </row>
    <row r="2025" spans="1:3" x14ac:dyDescent="0.25">
      <c r="A2025" s="395" t="s">
        <v>3827</v>
      </c>
      <c r="B2025" s="930" t="s">
        <v>2871</v>
      </c>
      <c r="C2025" s="280">
        <v>60</v>
      </c>
    </row>
    <row r="2026" spans="1:3" x14ac:dyDescent="0.25">
      <c r="A2026" s="395" t="s">
        <v>3828</v>
      </c>
      <c r="B2026" s="930" t="s">
        <v>2831</v>
      </c>
      <c r="C2026" s="280">
        <v>120</v>
      </c>
    </row>
    <row r="2027" spans="1:3" x14ac:dyDescent="0.25">
      <c r="A2027" s="395" t="s">
        <v>3829</v>
      </c>
      <c r="B2027" s="930" t="s">
        <v>2833</v>
      </c>
      <c r="C2027" s="280">
        <v>60</v>
      </c>
    </row>
    <row r="2028" spans="1:3" x14ac:dyDescent="0.25">
      <c r="A2028" s="395" t="s">
        <v>3830</v>
      </c>
      <c r="B2028" s="930" t="s">
        <v>2835</v>
      </c>
      <c r="C2028" s="280">
        <v>60</v>
      </c>
    </row>
    <row r="2029" spans="1:3" x14ac:dyDescent="0.25">
      <c r="A2029" s="395" t="s">
        <v>3831</v>
      </c>
      <c r="B2029" s="930" t="s">
        <v>2837</v>
      </c>
      <c r="C2029" s="280">
        <v>60</v>
      </c>
    </row>
    <row r="2030" spans="1:3" x14ac:dyDescent="0.25">
      <c r="A2030" s="395" t="s">
        <v>3832</v>
      </c>
      <c r="B2030" s="930" t="s">
        <v>2839</v>
      </c>
      <c r="C2030" s="280">
        <v>90</v>
      </c>
    </row>
    <row r="2031" spans="1:3" x14ac:dyDescent="0.25">
      <c r="A2031" s="395" t="s">
        <v>3833</v>
      </c>
      <c r="B2031" s="930" t="s">
        <v>2841</v>
      </c>
      <c r="C2031" s="280">
        <v>60</v>
      </c>
    </row>
    <row r="2032" spans="1:3" x14ac:dyDescent="0.25">
      <c r="A2032" s="395" t="s">
        <v>3834</v>
      </c>
      <c r="B2032" s="930" t="s">
        <v>2879</v>
      </c>
      <c r="C2032" s="280">
        <v>60</v>
      </c>
    </row>
    <row r="2033" spans="1:3" x14ac:dyDescent="0.25">
      <c r="A2033" s="395" t="s">
        <v>3835</v>
      </c>
      <c r="B2033" s="930" t="s">
        <v>817</v>
      </c>
      <c r="C2033" s="280">
        <v>270</v>
      </c>
    </row>
    <row r="2034" spans="1:3" x14ac:dyDescent="0.25">
      <c r="A2034" s="395" t="s">
        <v>3836</v>
      </c>
      <c r="B2034" s="930" t="s">
        <v>2384</v>
      </c>
      <c r="C2034" s="280">
        <v>30</v>
      </c>
    </row>
    <row r="2035" spans="1:3" x14ac:dyDescent="0.25">
      <c r="A2035" s="395" t="s">
        <v>3837</v>
      </c>
      <c r="B2035" s="930" t="s">
        <v>2386</v>
      </c>
      <c r="C2035" s="280">
        <v>15</v>
      </c>
    </row>
    <row r="2036" spans="1:3" x14ac:dyDescent="0.25">
      <c r="A2036" s="395" t="s">
        <v>3838</v>
      </c>
      <c r="B2036" s="930" t="s">
        <v>2388</v>
      </c>
      <c r="C2036" s="280">
        <v>30</v>
      </c>
    </row>
    <row r="2037" spans="1:3" x14ac:dyDescent="0.25">
      <c r="A2037" s="395" t="s">
        <v>3839</v>
      </c>
      <c r="B2037" s="930" t="s">
        <v>2390</v>
      </c>
      <c r="C2037" s="938">
        <v>45</v>
      </c>
    </row>
    <row r="2038" spans="1:3" x14ac:dyDescent="0.25">
      <c r="A2038" s="395" t="s">
        <v>3840</v>
      </c>
      <c r="B2038" s="930" t="s">
        <v>836</v>
      </c>
      <c r="C2038" s="938">
        <v>45</v>
      </c>
    </row>
    <row r="2039" spans="1:3" x14ac:dyDescent="0.25">
      <c r="A2039" s="395" t="s">
        <v>3841</v>
      </c>
      <c r="B2039" s="930" t="s">
        <v>2393</v>
      </c>
      <c r="C2039" s="938">
        <v>90</v>
      </c>
    </row>
    <row r="2040" spans="1:3" x14ac:dyDescent="0.25">
      <c r="A2040" s="395" t="s">
        <v>3842</v>
      </c>
      <c r="B2040" s="933" t="s">
        <v>2400</v>
      </c>
      <c r="C2040" s="934">
        <v>30</v>
      </c>
    </row>
    <row r="2041" spans="1:3" x14ac:dyDescent="0.25">
      <c r="A2041" s="395" t="s">
        <v>3843</v>
      </c>
      <c r="B2041" s="933" t="s">
        <v>2891</v>
      </c>
      <c r="C2041" s="934">
        <v>60</v>
      </c>
    </row>
    <row r="2042" spans="1:3" x14ac:dyDescent="0.25">
      <c r="A2042" s="395" t="s">
        <v>10249</v>
      </c>
      <c r="B2042" s="931" t="s">
        <v>2559</v>
      </c>
      <c r="C2042" s="934">
        <v>30</v>
      </c>
    </row>
    <row r="2043" spans="1:3" x14ac:dyDescent="0.25">
      <c r="A2043" s="395" t="s">
        <v>3844</v>
      </c>
      <c r="B2043" s="933" t="s">
        <v>2893</v>
      </c>
      <c r="C2043" s="934">
        <v>30</v>
      </c>
    </row>
    <row r="2044" spans="1:3" x14ac:dyDescent="0.25">
      <c r="A2044" s="395" t="s">
        <v>3845</v>
      </c>
      <c r="B2044" s="933" t="s">
        <v>849</v>
      </c>
      <c r="C2044" s="934">
        <v>45</v>
      </c>
    </row>
    <row r="2045" spans="1:3" x14ac:dyDescent="0.25">
      <c r="A2045" s="395" t="s">
        <v>3846</v>
      </c>
      <c r="B2045" s="933" t="s">
        <v>2798</v>
      </c>
      <c r="C2045" s="934">
        <v>30</v>
      </c>
    </row>
    <row r="2046" spans="1:3" x14ac:dyDescent="0.25">
      <c r="A2046" s="395" t="s">
        <v>3847</v>
      </c>
      <c r="B2046" s="933" t="s">
        <v>2428</v>
      </c>
      <c r="C2046" s="934">
        <v>30</v>
      </c>
    </row>
    <row r="2047" spans="1:3" x14ac:dyDescent="0.25">
      <c r="A2047" s="395" t="s">
        <v>3848</v>
      </c>
      <c r="B2047" s="933" t="s">
        <v>2898</v>
      </c>
      <c r="C2047" s="934">
        <v>90</v>
      </c>
    </row>
    <row r="2048" spans="1:3" x14ac:dyDescent="0.25">
      <c r="A2048" s="395" t="s">
        <v>3849</v>
      </c>
      <c r="B2048" s="933" t="s">
        <v>2900</v>
      </c>
      <c r="C2048" s="934">
        <v>180</v>
      </c>
    </row>
    <row r="2049" spans="1:3" x14ac:dyDescent="0.25">
      <c r="A2049" s="395" t="s">
        <v>3850</v>
      </c>
      <c r="B2049" s="933" t="s">
        <v>2902</v>
      </c>
      <c r="C2049" s="934">
        <v>180</v>
      </c>
    </row>
    <row r="2050" spans="1:3" x14ac:dyDescent="0.25">
      <c r="A2050" s="395" t="s">
        <v>3851</v>
      </c>
      <c r="B2050" s="933" t="s">
        <v>2904</v>
      </c>
      <c r="C2050" s="934">
        <v>90</v>
      </c>
    </row>
    <row r="2051" spans="1:3" x14ac:dyDescent="0.25">
      <c r="A2051" s="395" t="s">
        <v>3852</v>
      </c>
      <c r="B2051" s="933" t="s">
        <v>2906</v>
      </c>
      <c r="C2051" s="934">
        <v>90</v>
      </c>
    </row>
    <row r="2052" spans="1:3" x14ac:dyDescent="0.25">
      <c r="A2052" s="395" t="s">
        <v>3853</v>
      </c>
      <c r="B2052" s="933" t="s">
        <v>2907</v>
      </c>
      <c r="C2052" s="934">
        <v>60</v>
      </c>
    </row>
    <row r="2053" spans="1:3" x14ac:dyDescent="0.25">
      <c r="A2053" s="395" t="s">
        <v>3854</v>
      </c>
      <c r="B2053" s="933" t="s">
        <v>2909</v>
      </c>
      <c r="C2053" s="934">
        <v>60</v>
      </c>
    </row>
    <row r="2054" spans="1:3" x14ac:dyDescent="0.25">
      <c r="A2054" s="395" t="s">
        <v>3855</v>
      </c>
      <c r="B2054" s="933" t="s">
        <v>2910</v>
      </c>
      <c r="C2054" s="934">
        <v>30</v>
      </c>
    </row>
    <row r="2055" spans="1:3" x14ac:dyDescent="0.25">
      <c r="A2055" s="395" t="s">
        <v>3856</v>
      </c>
      <c r="B2055" s="933" t="s">
        <v>2911</v>
      </c>
      <c r="C2055" s="934">
        <v>60</v>
      </c>
    </row>
    <row r="2056" spans="1:3" x14ac:dyDescent="0.25">
      <c r="A2056" s="395" t="s">
        <v>3857</v>
      </c>
      <c r="B2056" s="933" t="s">
        <v>2912</v>
      </c>
      <c r="C2056" s="934">
        <v>60</v>
      </c>
    </row>
    <row r="2057" spans="1:3" x14ac:dyDescent="0.25">
      <c r="A2057" s="395" t="s">
        <v>3858</v>
      </c>
      <c r="B2057" s="933" t="s">
        <v>7205</v>
      </c>
      <c r="C2057" s="934">
        <v>60</v>
      </c>
    </row>
    <row r="2058" spans="1:3" x14ac:dyDescent="0.25">
      <c r="A2058" s="395" t="s">
        <v>3859</v>
      </c>
      <c r="B2058" s="933" t="s">
        <v>2915</v>
      </c>
      <c r="C2058" s="934">
        <v>180</v>
      </c>
    </row>
    <row r="2059" spans="1:3" x14ac:dyDescent="0.25">
      <c r="A2059" s="395" t="s">
        <v>3860</v>
      </c>
      <c r="B2059" s="930" t="s">
        <v>2384</v>
      </c>
      <c r="C2059" s="280">
        <v>30</v>
      </c>
    </row>
    <row r="2060" spans="1:3" x14ac:dyDescent="0.25">
      <c r="A2060" s="395" t="s">
        <v>3861</v>
      </c>
      <c r="B2060" s="930" t="s">
        <v>2386</v>
      </c>
      <c r="C2060" s="280">
        <v>15</v>
      </c>
    </row>
    <row r="2061" spans="1:3" x14ac:dyDescent="0.25">
      <c r="A2061" s="395" t="s">
        <v>3862</v>
      </c>
      <c r="B2061" s="930" t="s">
        <v>2388</v>
      </c>
      <c r="C2061" s="280">
        <v>30</v>
      </c>
    </row>
    <row r="2062" spans="1:3" x14ac:dyDescent="0.25">
      <c r="A2062" s="395" t="s">
        <v>3863</v>
      </c>
      <c r="B2062" s="930" t="s">
        <v>2390</v>
      </c>
      <c r="C2062" s="938">
        <v>45</v>
      </c>
    </row>
    <row r="2063" spans="1:3" x14ac:dyDescent="0.25">
      <c r="A2063" s="395" t="s">
        <v>3864</v>
      </c>
      <c r="B2063" s="930" t="s">
        <v>836</v>
      </c>
      <c r="C2063" s="938">
        <v>45</v>
      </c>
    </row>
    <row r="2064" spans="1:3" x14ac:dyDescent="0.25">
      <c r="A2064" s="395" t="s">
        <v>3865</v>
      </c>
      <c r="B2064" s="930" t="s">
        <v>2393</v>
      </c>
      <c r="C2064" s="938">
        <v>90</v>
      </c>
    </row>
    <row r="2065" spans="1:3" x14ac:dyDescent="0.25">
      <c r="A2065" s="395" t="s">
        <v>3866</v>
      </c>
      <c r="B2065" s="279" t="s">
        <v>2397</v>
      </c>
      <c r="C2065" s="400">
        <v>75</v>
      </c>
    </row>
    <row r="2066" spans="1:3" x14ac:dyDescent="0.25">
      <c r="A2066" s="395" t="s">
        <v>3867</v>
      </c>
      <c r="B2066" s="279" t="s">
        <v>2967</v>
      </c>
      <c r="C2066" s="400">
        <v>30</v>
      </c>
    </row>
    <row r="2067" spans="1:3" x14ac:dyDescent="0.25">
      <c r="A2067" s="395" t="s">
        <v>10250</v>
      </c>
      <c r="B2067" s="279" t="s">
        <v>2395</v>
      </c>
      <c r="C2067" s="400">
        <v>30</v>
      </c>
    </row>
    <row r="2068" spans="1:3" x14ac:dyDescent="0.25">
      <c r="A2068" s="395" t="s">
        <v>3868</v>
      </c>
      <c r="B2068" s="279" t="s">
        <v>2969</v>
      </c>
      <c r="C2068" s="400">
        <v>30</v>
      </c>
    </row>
    <row r="2069" spans="1:3" x14ac:dyDescent="0.25">
      <c r="A2069" s="395" t="s">
        <v>3869</v>
      </c>
      <c r="B2069" s="279" t="s">
        <v>2971</v>
      </c>
      <c r="C2069" s="400">
        <v>30</v>
      </c>
    </row>
    <row r="2070" spans="1:3" x14ac:dyDescent="0.25">
      <c r="A2070" s="395" t="s">
        <v>3870</v>
      </c>
      <c r="B2070" s="279" t="s">
        <v>2400</v>
      </c>
      <c r="C2070" s="400">
        <v>30</v>
      </c>
    </row>
    <row r="2071" spans="1:3" x14ac:dyDescent="0.25">
      <c r="A2071" s="395" t="s">
        <v>3871</v>
      </c>
      <c r="B2071" s="930" t="s">
        <v>2974</v>
      </c>
      <c r="C2071" s="400">
        <v>60</v>
      </c>
    </row>
    <row r="2072" spans="1:3" x14ac:dyDescent="0.25">
      <c r="A2072" s="395" t="s">
        <v>3872</v>
      </c>
      <c r="B2072" s="930" t="s">
        <v>2976</v>
      </c>
      <c r="C2072" s="939">
        <v>120</v>
      </c>
    </row>
    <row r="2073" spans="1:3" x14ac:dyDescent="0.25">
      <c r="A2073" s="395" t="s">
        <v>3873</v>
      </c>
      <c r="B2073" s="930" t="s">
        <v>2978</v>
      </c>
      <c r="C2073" s="939">
        <v>90</v>
      </c>
    </row>
    <row r="2074" spans="1:3" x14ac:dyDescent="0.25">
      <c r="A2074" s="395" t="s">
        <v>3874</v>
      </c>
      <c r="B2074" s="930" t="s">
        <v>2980</v>
      </c>
      <c r="C2074" s="400">
        <v>60</v>
      </c>
    </row>
    <row r="2075" spans="1:3" x14ac:dyDescent="0.25">
      <c r="A2075" s="395" t="s">
        <v>3875</v>
      </c>
      <c r="B2075" s="930" t="s">
        <v>2982</v>
      </c>
      <c r="C2075" s="939">
        <v>120</v>
      </c>
    </row>
    <row r="2076" spans="1:3" x14ac:dyDescent="0.25">
      <c r="A2076" s="395" t="s">
        <v>3876</v>
      </c>
      <c r="B2076" s="930" t="s">
        <v>2984</v>
      </c>
      <c r="C2076" s="939">
        <v>90</v>
      </c>
    </row>
    <row r="2077" spans="1:3" x14ac:dyDescent="0.25">
      <c r="A2077" s="395" t="s">
        <v>3877</v>
      </c>
      <c r="B2077" s="930" t="s">
        <v>2986</v>
      </c>
      <c r="C2077" s="939">
        <v>60</v>
      </c>
    </row>
    <row r="2078" spans="1:3" x14ac:dyDescent="0.25">
      <c r="A2078" s="395" t="s">
        <v>3878</v>
      </c>
      <c r="B2078" s="930" t="s">
        <v>2990</v>
      </c>
      <c r="C2078" s="400">
        <v>60</v>
      </c>
    </row>
    <row r="2079" spans="1:3" x14ac:dyDescent="0.25">
      <c r="A2079" s="395" t="s">
        <v>3879</v>
      </c>
      <c r="B2079" s="930" t="s">
        <v>2992</v>
      </c>
      <c r="C2079" s="939">
        <v>60</v>
      </c>
    </row>
    <row r="2080" spans="1:3" x14ac:dyDescent="0.25">
      <c r="A2080" s="395" t="s">
        <v>3880</v>
      </c>
      <c r="B2080" s="930" t="s">
        <v>2994</v>
      </c>
      <c r="C2080" s="400">
        <v>60</v>
      </c>
    </row>
    <row r="2081" spans="1:3" x14ac:dyDescent="0.25">
      <c r="A2081" s="395" t="s">
        <v>3881</v>
      </c>
      <c r="B2081" s="930" t="s">
        <v>2996</v>
      </c>
      <c r="C2081" s="400">
        <v>60</v>
      </c>
    </row>
    <row r="2082" spans="1:3" x14ac:dyDescent="0.25">
      <c r="A2082" s="395" t="s">
        <v>3882</v>
      </c>
      <c r="B2082" s="930" t="s">
        <v>2998</v>
      </c>
      <c r="C2082" s="939">
        <v>90</v>
      </c>
    </row>
    <row r="2083" spans="1:3" x14ac:dyDescent="0.25">
      <c r="A2083" s="395" t="s">
        <v>3883</v>
      </c>
      <c r="B2083" s="930" t="s">
        <v>3000</v>
      </c>
      <c r="C2083" s="939">
        <v>60</v>
      </c>
    </row>
    <row r="2084" spans="1:3" x14ac:dyDescent="0.25">
      <c r="A2084" s="395" t="s">
        <v>3884</v>
      </c>
      <c r="B2084" s="930" t="s">
        <v>3002</v>
      </c>
      <c r="C2084" s="400">
        <v>60</v>
      </c>
    </row>
    <row r="2085" spans="1:3" x14ac:dyDescent="0.25">
      <c r="A2085" s="395" t="s">
        <v>3885</v>
      </c>
      <c r="B2085" s="930" t="s">
        <v>3004</v>
      </c>
      <c r="C2085" s="400">
        <v>180</v>
      </c>
    </row>
    <row r="2086" spans="1:3" x14ac:dyDescent="0.25">
      <c r="A2086" s="395" t="s">
        <v>3886</v>
      </c>
      <c r="B2086" s="930" t="s">
        <v>2384</v>
      </c>
      <c r="C2086" s="280">
        <v>30</v>
      </c>
    </row>
    <row r="2087" spans="1:3" x14ac:dyDescent="0.25">
      <c r="A2087" s="395" t="s">
        <v>3887</v>
      </c>
      <c r="B2087" s="930" t="s">
        <v>2386</v>
      </c>
      <c r="C2087" s="280">
        <v>15</v>
      </c>
    </row>
    <row r="2088" spans="1:3" x14ac:dyDescent="0.25">
      <c r="A2088" s="395" t="s">
        <v>3888</v>
      </c>
      <c r="B2088" s="930" t="s">
        <v>2388</v>
      </c>
      <c r="C2088" s="280">
        <v>30</v>
      </c>
    </row>
    <row r="2089" spans="1:3" x14ac:dyDescent="0.25">
      <c r="A2089" s="395" t="s">
        <v>3889</v>
      </c>
      <c r="B2089" s="930" t="s">
        <v>2390</v>
      </c>
      <c r="C2089" s="938">
        <v>45</v>
      </c>
    </row>
    <row r="2090" spans="1:3" x14ac:dyDescent="0.25">
      <c r="A2090" s="395" t="s">
        <v>3890</v>
      </c>
      <c r="B2090" s="930" t="s">
        <v>836</v>
      </c>
      <c r="C2090" s="938">
        <v>45</v>
      </c>
    </row>
    <row r="2091" spans="1:3" x14ac:dyDescent="0.25">
      <c r="A2091" s="395" t="s">
        <v>3891</v>
      </c>
      <c r="B2091" s="930" t="s">
        <v>2393</v>
      </c>
      <c r="C2091" s="938">
        <v>90</v>
      </c>
    </row>
    <row r="2092" spans="1:3" x14ac:dyDescent="0.25">
      <c r="A2092" s="395" t="s">
        <v>3892</v>
      </c>
      <c r="B2092" s="279" t="s">
        <v>2397</v>
      </c>
      <c r="C2092" s="280">
        <v>60</v>
      </c>
    </row>
    <row r="2093" spans="1:3" x14ac:dyDescent="0.25">
      <c r="A2093" s="395" t="s">
        <v>3893</v>
      </c>
      <c r="B2093" s="279" t="s">
        <v>2967</v>
      </c>
      <c r="C2093" s="280">
        <v>30</v>
      </c>
    </row>
    <row r="2094" spans="1:3" x14ac:dyDescent="0.25">
      <c r="A2094" s="395" t="s">
        <v>10251</v>
      </c>
      <c r="B2094" s="279" t="s">
        <v>2395</v>
      </c>
      <c r="C2094" s="280">
        <v>30</v>
      </c>
    </row>
    <row r="2095" spans="1:3" x14ac:dyDescent="0.25">
      <c r="A2095" s="395" t="s">
        <v>3894</v>
      </c>
      <c r="B2095" s="279" t="s">
        <v>2969</v>
      </c>
      <c r="C2095" s="280">
        <v>30</v>
      </c>
    </row>
    <row r="2096" spans="1:3" x14ac:dyDescent="0.25">
      <c r="A2096" s="395" t="s">
        <v>3895</v>
      </c>
      <c r="B2096" s="279" t="s">
        <v>2517</v>
      </c>
      <c r="C2096" s="280">
        <v>30</v>
      </c>
    </row>
    <row r="2097" spans="1:3" x14ac:dyDescent="0.25">
      <c r="A2097" s="395" t="s">
        <v>3896</v>
      </c>
      <c r="B2097" s="279" t="s">
        <v>9973</v>
      </c>
      <c r="C2097" s="940">
        <f>SUM(C2098:C2108)</f>
        <v>930</v>
      </c>
    </row>
    <row r="2098" spans="1:3" x14ac:dyDescent="0.25">
      <c r="A2098" s="395" t="s">
        <v>3898</v>
      </c>
      <c r="B2098" s="279" t="s">
        <v>3069</v>
      </c>
      <c r="C2098" s="280">
        <v>60</v>
      </c>
    </row>
    <row r="2099" spans="1:3" x14ac:dyDescent="0.25">
      <c r="A2099" s="395" t="s">
        <v>3899</v>
      </c>
      <c r="B2099" s="279" t="s">
        <v>3071</v>
      </c>
      <c r="C2099" s="280">
        <v>60</v>
      </c>
    </row>
    <row r="2100" spans="1:3" x14ac:dyDescent="0.25">
      <c r="A2100" s="395" t="s">
        <v>3900</v>
      </c>
      <c r="B2100" s="279" t="s">
        <v>3073</v>
      </c>
      <c r="C2100" s="280">
        <v>60</v>
      </c>
    </row>
    <row r="2101" spans="1:3" x14ac:dyDescent="0.25">
      <c r="A2101" s="395" t="s">
        <v>3901</v>
      </c>
      <c r="B2101" s="279" t="s">
        <v>3075</v>
      </c>
      <c r="C2101" s="280">
        <v>120</v>
      </c>
    </row>
    <row r="2102" spans="1:3" x14ac:dyDescent="0.25">
      <c r="A2102" s="395" t="s">
        <v>3902</v>
      </c>
      <c r="B2102" s="279" t="s">
        <v>3077</v>
      </c>
      <c r="C2102" s="280">
        <v>60</v>
      </c>
    </row>
    <row r="2103" spans="1:3" x14ac:dyDescent="0.25">
      <c r="A2103" s="395" t="s">
        <v>3903</v>
      </c>
      <c r="B2103" s="279" t="s">
        <v>3079</v>
      </c>
      <c r="C2103" s="280">
        <v>120</v>
      </c>
    </row>
    <row r="2104" spans="1:3" x14ac:dyDescent="0.25">
      <c r="A2104" s="395" t="s">
        <v>3904</v>
      </c>
      <c r="B2104" s="279" t="s">
        <v>3081</v>
      </c>
      <c r="C2104" s="280">
        <v>60</v>
      </c>
    </row>
    <row r="2105" spans="1:3" x14ac:dyDescent="0.25">
      <c r="A2105" s="395" t="s">
        <v>3905</v>
      </c>
      <c r="B2105" s="279" t="s">
        <v>3083</v>
      </c>
      <c r="C2105" s="280">
        <v>90</v>
      </c>
    </row>
    <row r="2106" spans="1:3" x14ac:dyDescent="0.25">
      <c r="A2106" s="395" t="s">
        <v>3906</v>
      </c>
      <c r="B2106" s="279" t="s">
        <v>3085</v>
      </c>
      <c r="C2106" s="280">
        <v>90</v>
      </c>
    </row>
    <row r="2107" spans="1:3" x14ac:dyDescent="0.25">
      <c r="A2107" s="395" t="s">
        <v>3907</v>
      </c>
      <c r="B2107" s="279" t="s">
        <v>3087</v>
      </c>
      <c r="C2107" s="280">
        <v>60</v>
      </c>
    </row>
    <row r="2108" spans="1:3" x14ac:dyDescent="0.25">
      <c r="A2108" s="395" t="s">
        <v>3908</v>
      </c>
      <c r="B2108" s="279" t="s">
        <v>3089</v>
      </c>
      <c r="C2108" s="280">
        <v>150</v>
      </c>
    </row>
    <row r="2109" spans="1:3" x14ac:dyDescent="0.25">
      <c r="A2109" s="395" t="s">
        <v>3909</v>
      </c>
      <c r="B2109" s="930" t="s">
        <v>2384</v>
      </c>
      <c r="C2109" s="280">
        <v>30</v>
      </c>
    </row>
    <row r="2110" spans="1:3" x14ac:dyDescent="0.25">
      <c r="A2110" s="395" t="s">
        <v>3910</v>
      </c>
      <c r="B2110" s="930" t="s">
        <v>2386</v>
      </c>
      <c r="C2110" s="280">
        <v>15</v>
      </c>
    </row>
    <row r="2111" spans="1:3" x14ac:dyDescent="0.25">
      <c r="A2111" s="395" t="s">
        <v>3911</v>
      </c>
      <c r="B2111" s="930" t="s">
        <v>2388</v>
      </c>
      <c r="C2111" s="280">
        <v>30</v>
      </c>
    </row>
    <row r="2112" spans="1:3" x14ac:dyDescent="0.25">
      <c r="A2112" s="395" t="s">
        <v>3912</v>
      </c>
      <c r="B2112" s="930" t="s">
        <v>2390</v>
      </c>
      <c r="C2112" s="938">
        <v>45</v>
      </c>
    </row>
    <row r="2113" spans="1:3" x14ac:dyDescent="0.25">
      <c r="A2113" s="395" t="s">
        <v>3913</v>
      </c>
      <c r="B2113" s="930" t="s">
        <v>836</v>
      </c>
      <c r="C2113" s="938">
        <v>45</v>
      </c>
    </row>
    <row r="2114" spans="1:3" x14ac:dyDescent="0.25">
      <c r="A2114" s="395" t="s">
        <v>3914</v>
      </c>
      <c r="B2114" s="930" t="s">
        <v>2393</v>
      </c>
      <c r="C2114" s="938">
        <v>90</v>
      </c>
    </row>
    <row r="2115" spans="1:3" x14ac:dyDescent="0.25">
      <c r="A2115" s="395" t="s">
        <v>3915</v>
      </c>
      <c r="B2115" s="396" t="s">
        <v>2397</v>
      </c>
      <c r="C2115" s="280">
        <v>75</v>
      </c>
    </row>
    <row r="2116" spans="1:3" x14ac:dyDescent="0.25">
      <c r="A2116" s="395" t="s">
        <v>3916</v>
      </c>
      <c r="B2116" s="396" t="s">
        <v>3097</v>
      </c>
      <c r="C2116" s="280">
        <v>45</v>
      </c>
    </row>
    <row r="2117" spans="1:3" x14ac:dyDescent="0.25">
      <c r="A2117" s="395" t="s">
        <v>10252</v>
      </c>
      <c r="B2117" s="396" t="s">
        <v>3098</v>
      </c>
      <c r="C2117" s="280">
        <v>60</v>
      </c>
    </row>
    <row r="2118" spans="1:3" x14ac:dyDescent="0.25">
      <c r="A2118" s="395" t="s">
        <v>3917</v>
      </c>
      <c r="B2118" s="396" t="s">
        <v>3100</v>
      </c>
      <c r="C2118" s="280">
        <v>30</v>
      </c>
    </row>
    <row r="2119" spans="1:3" x14ac:dyDescent="0.25">
      <c r="A2119" s="395" t="s">
        <v>3918</v>
      </c>
      <c r="B2119" s="396" t="s">
        <v>848</v>
      </c>
      <c r="C2119" s="280">
        <v>60</v>
      </c>
    </row>
    <row r="2120" spans="1:3" x14ac:dyDescent="0.25">
      <c r="A2120" s="395" t="s">
        <v>3919</v>
      </c>
      <c r="B2120" s="396" t="s">
        <v>3103</v>
      </c>
      <c r="C2120" s="280">
        <v>45</v>
      </c>
    </row>
    <row r="2121" spans="1:3" x14ac:dyDescent="0.25">
      <c r="A2121" s="395" t="s">
        <v>3920</v>
      </c>
      <c r="B2121" s="396" t="s">
        <v>3105</v>
      </c>
      <c r="C2121" s="280">
        <v>60</v>
      </c>
    </row>
    <row r="2122" spans="1:3" x14ac:dyDescent="0.25">
      <c r="A2122" s="395" t="s">
        <v>3921</v>
      </c>
      <c r="B2122" s="396" t="s">
        <v>2400</v>
      </c>
      <c r="C2122" s="280">
        <v>30</v>
      </c>
    </row>
    <row r="2123" spans="1:3" x14ac:dyDescent="0.25">
      <c r="A2123" s="395" t="s">
        <v>3922</v>
      </c>
      <c r="B2123" s="396" t="s">
        <v>3108</v>
      </c>
      <c r="C2123" s="280">
        <v>60</v>
      </c>
    </row>
    <row r="2124" spans="1:3" x14ac:dyDescent="0.25">
      <c r="A2124" s="395" t="s">
        <v>3923</v>
      </c>
      <c r="B2124" s="396" t="s">
        <v>3110</v>
      </c>
      <c r="C2124" s="280">
        <v>60</v>
      </c>
    </row>
    <row r="2125" spans="1:3" x14ac:dyDescent="0.25">
      <c r="A2125" s="395" t="s">
        <v>3924</v>
      </c>
      <c r="B2125" s="396" t="s">
        <v>3112</v>
      </c>
      <c r="C2125" s="280">
        <v>60</v>
      </c>
    </row>
    <row r="2126" spans="1:3" x14ac:dyDescent="0.25">
      <c r="A2126" s="395" t="s">
        <v>3925</v>
      </c>
      <c r="B2126" s="396" t="s">
        <v>2727</v>
      </c>
      <c r="C2126" s="280">
        <v>60</v>
      </c>
    </row>
    <row r="2127" spans="1:3" x14ac:dyDescent="0.25">
      <c r="A2127" s="395" t="s">
        <v>3926</v>
      </c>
      <c r="B2127" s="396" t="s">
        <v>3115</v>
      </c>
      <c r="C2127" s="280">
        <v>120</v>
      </c>
    </row>
    <row r="2128" spans="1:3" x14ac:dyDescent="0.25">
      <c r="A2128" s="395" t="s">
        <v>3927</v>
      </c>
      <c r="B2128" s="396" t="s">
        <v>3117</v>
      </c>
      <c r="C2128" s="280">
        <v>60</v>
      </c>
    </row>
    <row r="2129" spans="1:3" x14ac:dyDescent="0.25">
      <c r="A2129" s="395" t="s">
        <v>3928</v>
      </c>
      <c r="B2129" s="396" t="s">
        <v>3119</v>
      </c>
      <c r="C2129" s="280">
        <v>60</v>
      </c>
    </row>
    <row r="2130" spans="1:3" x14ac:dyDescent="0.25">
      <c r="A2130" s="395" t="s">
        <v>3929</v>
      </c>
      <c r="B2130" s="396" t="s">
        <v>3121</v>
      </c>
      <c r="C2130" s="280">
        <v>60</v>
      </c>
    </row>
    <row r="2131" spans="1:3" x14ac:dyDescent="0.25">
      <c r="A2131" s="395" t="s">
        <v>3930</v>
      </c>
      <c r="B2131" s="396" t="s">
        <v>3123</v>
      </c>
      <c r="C2131" s="280">
        <v>120</v>
      </c>
    </row>
    <row r="2132" spans="1:3" x14ac:dyDescent="0.25">
      <c r="A2132" s="395" t="s">
        <v>3931</v>
      </c>
      <c r="B2132" s="396" t="s">
        <v>3125</v>
      </c>
      <c r="C2132" s="280">
        <v>90</v>
      </c>
    </row>
    <row r="2133" spans="1:3" x14ac:dyDescent="0.25">
      <c r="A2133" s="395" t="s">
        <v>3932</v>
      </c>
      <c r="B2133" s="396" t="s">
        <v>3127</v>
      </c>
      <c r="C2133" s="280">
        <v>60</v>
      </c>
    </row>
    <row r="2134" spans="1:3" x14ac:dyDescent="0.25">
      <c r="A2134" s="395" t="s">
        <v>3933</v>
      </c>
      <c r="B2134" s="396" t="s">
        <v>3129</v>
      </c>
      <c r="C2134" s="280">
        <v>60</v>
      </c>
    </row>
    <row r="2135" spans="1:3" x14ac:dyDescent="0.25">
      <c r="A2135" s="395" t="s">
        <v>3934</v>
      </c>
      <c r="B2135" s="396" t="s">
        <v>3131</v>
      </c>
      <c r="C2135" s="280">
        <v>90</v>
      </c>
    </row>
    <row r="2136" spans="1:3" x14ac:dyDescent="0.25">
      <c r="A2136" s="395" t="s">
        <v>3935</v>
      </c>
      <c r="B2136" s="396" t="s">
        <v>2453</v>
      </c>
      <c r="C2136" s="280">
        <v>120</v>
      </c>
    </row>
    <row r="2137" spans="1:3" x14ac:dyDescent="0.25">
      <c r="A2137" s="395" t="s">
        <v>3936</v>
      </c>
      <c r="B2137" s="930" t="s">
        <v>2384</v>
      </c>
      <c r="C2137" s="280">
        <v>30</v>
      </c>
    </row>
    <row r="2138" spans="1:3" x14ac:dyDescent="0.25">
      <c r="A2138" s="395" t="s">
        <v>3937</v>
      </c>
      <c r="B2138" s="930" t="s">
        <v>2386</v>
      </c>
      <c r="C2138" s="280">
        <v>15</v>
      </c>
    </row>
    <row r="2139" spans="1:3" x14ac:dyDescent="0.25">
      <c r="A2139" s="395" t="s">
        <v>3938</v>
      </c>
      <c r="B2139" s="930" t="s">
        <v>2388</v>
      </c>
      <c r="C2139" s="280">
        <v>30</v>
      </c>
    </row>
    <row r="2140" spans="1:3" x14ac:dyDescent="0.25">
      <c r="A2140" s="395" t="s">
        <v>3939</v>
      </c>
      <c r="B2140" s="930" t="s">
        <v>2390</v>
      </c>
      <c r="C2140" s="938">
        <v>45</v>
      </c>
    </row>
    <row r="2141" spans="1:3" x14ac:dyDescent="0.25">
      <c r="A2141" s="395" t="s">
        <v>3940</v>
      </c>
      <c r="B2141" s="930" t="s">
        <v>836</v>
      </c>
      <c r="C2141" s="938">
        <v>45</v>
      </c>
    </row>
    <row r="2142" spans="1:3" x14ac:dyDescent="0.25">
      <c r="A2142" s="395" t="s">
        <v>3941</v>
      </c>
      <c r="B2142" s="930" t="s">
        <v>2393</v>
      </c>
      <c r="C2142" s="938">
        <v>90</v>
      </c>
    </row>
    <row r="2143" spans="1:3" x14ac:dyDescent="0.25">
      <c r="A2143" s="395" t="s">
        <v>3942</v>
      </c>
      <c r="B2143" s="931" t="s">
        <v>3139</v>
      </c>
      <c r="C2143" s="400">
        <v>30</v>
      </c>
    </row>
    <row r="2144" spans="1:3" x14ac:dyDescent="0.25">
      <c r="A2144" s="395" t="s">
        <v>3943</v>
      </c>
      <c r="B2144" s="931" t="s">
        <v>3141</v>
      </c>
      <c r="C2144" s="400">
        <v>30</v>
      </c>
    </row>
    <row r="2145" spans="1:3" x14ac:dyDescent="0.25">
      <c r="A2145" s="395" t="s">
        <v>10253</v>
      </c>
      <c r="B2145" s="931" t="s">
        <v>3142</v>
      </c>
      <c r="C2145" s="400">
        <v>60</v>
      </c>
    </row>
    <row r="2146" spans="1:3" x14ac:dyDescent="0.25">
      <c r="A2146" s="395" t="s">
        <v>3944</v>
      </c>
      <c r="B2146" s="931" t="s">
        <v>3144</v>
      </c>
      <c r="C2146" s="400">
        <v>45</v>
      </c>
    </row>
    <row r="2147" spans="1:3" x14ac:dyDescent="0.25">
      <c r="A2147" s="395" t="s">
        <v>3945</v>
      </c>
      <c r="B2147" s="931" t="s">
        <v>3146</v>
      </c>
      <c r="C2147" s="400">
        <v>60</v>
      </c>
    </row>
    <row r="2148" spans="1:3" x14ac:dyDescent="0.25">
      <c r="A2148" s="395" t="s">
        <v>3946</v>
      </c>
      <c r="B2148" s="931" t="s">
        <v>3148</v>
      </c>
      <c r="C2148" s="400">
        <v>60</v>
      </c>
    </row>
    <row r="2149" spans="1:3" x14ac:dyDescent="0.25">
      <c r="A2149" s="395" t="s">
        <v>3947</v>
      </c>
      <c r="B2149" s="931" t="s">
        <v>2400</v>
      </c>
      <c r="C2149" s="400">
        <v>30</v>
      </c>
    </row>
    <row r="2150" spans="1:3" x14ac:dyDescent="0.25">
      <c r="A2150" s="395" t="s">
        <v>3948</v>
      </c>
      <c r="B2150" s="931" t="s">
        <v>3151</v>
      </c>
      <c r="C2150" s="400">
        <v>45</v>
      </c>
    </row>
    <row r="2151" spans="1:3" x14ac:dyDescent="0.25">
      <c r="A2151" s="395" t="s">
        <v>3949</v>
      </c>
      <c r="B2151" s="931" t="s">
        <v>3153</v>
      </c>
      <c r="C2151" s="400">
        <v>45</v>
      </c>
    </row>
    <row r="2152" spans="1:3" x14ac:dyDescent="0.25">
      <c r="A2152" s="395" t="s">
        <v>3950</v>
      </c>
      <c r="B2152" s="931" t="s">
        <v>3155</v>
      </c>
      <c r="C2152" s="400">
        <v>45</v>
      </c>
    </row>
    <row r="2153" spans="1:3" x14ac:dyDescent="0.25">
      <c r="A2153" s="395" t="s">
        <v>3951</v>
      </c>
      <c r="B2153" s="931" t="s">
        <v>3157</v>
      </c>
      <c r="C2153" s="400">
        <v>45</v>
      </c>
    </row>
    <row r="2154" spans="1:3" x14ac:dyDescent="0.25">
      <c r="A2154" s="395" t="s">
        <v>3952</v>
      </c>
      <c r="B2154" s="931" t="s">
        <v>3159</v>
      </c>
      <c r="C2154" s="400">
        <v>60</v>
      </c>
    </row>
    <row r="2155" spans="1:3" x14ac:dyDescent="0.25">
      <c r="A2155" s="395" t="s">
        <v>3953</v>
      </c>
      <c r="B2155" s="931" t="s">
        <v>3161</v>
      </c>
      <c r="C2155" s="400">
        <v>60</v>
      </c>
    </row>
    <row r="2156" spans="1:3" x14ac:dyDescent="0.25">
      <c r="A2156" s="395" t="s">
        <v>3954</v>
      </c>
      <c r="B2156" s="931" t="s">
        <v>3163</v>
      </c>
      <c r="C2156" s="400">
        <v>45</v>
      </c>
    </row>
    <row r="2157" spans="1:3" x14ac:dyDescent="0.25">
      <c r="A2157" s="395" t="s">
        <v>3955</v>
      </c>
      <c r="B2157" s="931" t="s">
        <v>3165</v>
      </c>
      <c r="C2157" s="400">
        <v>60</v>
      </c>
    </row>
    <row r="2158" spans="1:3" x14ac:dyDescent="0.25">
      <c r="A2158" s="395" t="s">
        <v>3956</v>
      </c>
      <c r="B2158" s="931" t="s">
        <v>3167</v>
      </c>
      <c r="C2158" s="400">
        <v>75</v>
      </c>
    </row>
    <row r="2159" spans="1:3" x14ac:dyDescent="0.25">
      <c r="A2159" s="395" t="s">
        <v>3957</v>
      </c>
      <c r="B2159" s="931" t="s">
        <v>3169</v>
      </c>
      <c r="C2159" s="400">
        <v>120</v>
      </c>
    </row>
    <row r="2160" spans="1:3" x14ac:dyDescent="0.25">
      <c r="A2160" s="395" t="s">
        <v>3958</v>
      </c>
      <c r="B2160" s="931" t="s">
        <v>3171</v>
      </c>
      <c r="C2160" s="400">
        <v>120</v>
      </c>
    </row>
    <row r="2161" spans="1:3" x14ac:dyDescent="0.25">
      <c r="A2161" s="395" t="s">
        <v>3959</v>
      </c>
      <c r="B2161" s="931" t="s">
        <v>3173</v>
      </c>
      <c r="C2161" s="400">
        <v>120</v>
      </c>
    </row>
    <row r="2162" spans="1:3" x14ac:dyDescent="0.25">
      <c r="A2162" s="395" t="s">
        <v>3960</v>
      </c>
      <c r="B2162" s="931" t="s">
        <v>3175</v>
      </c>
      <c r="C2162" s="400">
        <v>120</v>
      </c>
    </row>
    <row r="2163" spans="1:3" x14ac:dyDescent="0.25">
      <c r="A2163" s="395" t="s">
        <v>3961</v>
      </c>
      <c r="B2163" s="931" t="s">
        <v>3177</v>
      </c>
      <c r="C2163" s="400">
        <v>60</v>
      </c>
    </row>
    <row r="2164" spans="1:3" x14ac:dyDescent="0.25">
      <c r="A2164" s="395" t="s">
        <v>3962</v>
      </c>
      <c r="B2164" s="931" t="s">
        <v>3179</v>
      </c>
      <c r="C2164" s="400">
        <v>60</v>
      </c>
    </row>
    <row r="2165" spans="1:3" x14ac:dyDescent="0.25">
      <c r="A2165" s="395" t="s">
        <v>3963</v>
      </c>
      <c r="B2165" s="931" t="s">
        <v>3181</v>
      </c>
      <c r="C2165" s="400">
        <v>30</v>
      </c>
    </row>
    <row r="2166" spans="1:3" x14ac:dyDescent="0.25">
      <c r="A2166" s="395" t="s">
        <v>3964</v>
      </c>
      <c r="B2166" s="931" t="s">
        <v>817</v>
      </c>
      <c r="C2166" s="400">
        <v>225</v>
      </c>
    </row>
    <row r="2167" spans="1:3" x14ac:dyDescent="0.25">
      <c r="A2167" s="395" t="s">
        <v>3965</v>
      </c>
      <c r="B2167" s="930" t="s">
        <v>2384</v>
      </c>
      <c r="C2167" s="280">
        <v>30</v>
      </c>
    </row>
    <row r="2168" spans="1:3" x14ac:dyDescent="0.25">
      <c r="A2168" s="395" t="s">
        <v>3966</v>
      </c>
      <c r="B2168" s="930" t="s">
        <v>2386</v>
      </c>
      <c r="C2168" s="280">
        <v>15</v>
      </c>
    </row>
    <row r="2169" spans="1:3" x14ac:dyDescent="0.25">
      <c r="A2169" s="395" t="s">
        <v>3967</v>
      </c>
      <c r="B2169" s="930" t="s">
        <v>2388</v>
      </c>
      <c r="C2169" s="280">
        <v>30</v>
      </c>
    </row>
    <row r="2170" spans="1:3" x14ac:dyDescent="0.25">
      <c r="A2170" s="395" t="s">
        <v>3968</v>
      </c>
      <c r="B2170" s="930" t="s">
        <v>2390</v>
      </c>
      <c r="C2170" s="938">
        <v>45</v>
      </c>
    </row>
    <row r="2171" spans="1:3" x14ac:dyDescent="0.25">
      <c r="A2171" s="395" t="s">
        <v>3969</v>
      </c>
      <c r="B2171" s="930" t="s">
        <v>836</v>
      </c>
      <c r="C2171" s="938">
        <v>45</v>
      </c>
    </row>
    <row r="2172" spans="1:3" x14ac:dyDescent="0.25">
      <c r="A2172" s="395" t="s">
        <v>3970</v>
      </c>
      <c r="B2172" s="930" t="s">
        <v>2393</v>
      </c>
      <c r="C2172" s="938">
        <v>90</v>
      </c>
    </row>
    <row r="2173" spans="1:3" x14ac:dyDescent="0.25">
      <c r="A2173" s="395" t="s">
        <v>3971</v>
      </c>
      <c r="B2173" s="930" t="s">
        <v>2969</v>
      </c>
      <c r="C2173" s="280">
        <v>30</v>
      </c>
    </row>
    <row r="2174" spans="1:3" x14ac:dyDescent="0.25">
      <c r="A2174" s="395" t="s">
        <v>3972</v>
      </c>
      <c r="B2174" s="930" t="s">
        <v>3249</v>
      </c>
      <c r="C2174" s="280">
        <v>75</v>
      </c>
    </row>
    <row r="2175" spans="1:3" x14ac:dyDescent="0.25">
      <c r="A2175" s="395" t="s">
        <v>3973</v>
      </c>
      <c r="B2175" s="930" t="s">
        <v>3250</v>
      </c>
      <c r="C2175" s="280">
        <v>75</v>
      </c>
    </row>
    <row r="2176" spans="1:3" x14ac:dyDescent="0.25">
      <c r="A2176" s="395" t="s">
        <v>3974</v>
      </c>
      <c r="B2176" s="930" t="s">
        <v>2395</v>
      </c>
      <c r="C2176" s="280">
        <v>45</v>
      </c>
    </row>
    <row r="2177" spans="1:3" x14ac:dyDescent="0.25">
      <c r="A2177" s="395" t="s">
        <v>3975</v>
      </c>
      <c r="B2177" s="930" t="s">
        <v>3022</v>
      </c>
      <c r="C2177" s="280">
        <v>75</v>
      </c>
    </row>
    <row r="2178" spans="1:3" x14ac:dyDescent="0.25">
      <c r="A2178" s="395" t="s">
        <v>3976</v>
      </c>
      <c r="B2178" s="930" t="s">
        <v>3254</v>
      </c>
      <c r="C2178" s="280">
        <v>75</v>
      </c>
    </row>
    <row r="2179" spans="1:3" x14ac:dyDescent="0.25">
      <c r="A2179" s="395" t="s">
        <v>3977</v>
      </c>
      <c r="B2179" s="930" t="s">
        <v>3256</v>
      </c>
      <c r="C2179" s="280">
        <v>60</v>
      </c>
    </row>
    <row r="2180" spans="1:3" x14ac:dyDescent="0.25">
      <c r="A2180" s="395" t="s">
        <v>3978</v>
      </c>
      <c r="B2180" s="930" t="s">
        <v>3258</v>
      </c>
      <c r="C2180" s="280">
        <v>60</v>
      </c>
    </row>
    <row r="2181" spans="1:3" x14ac:dyDescent="0.25">
      <c r="A2181" s="395" t="s">
        <v>3979</v>
      </c>
      <c r="B2181" s="930" t="s">
        <v>3260</v>
      </c>
      <c r="C2181" s="280">
        <v>75</v>
      </c>
    </row>
    <row r="2182" spans="1:3" x14ac:dyDescent="0.25">
      <c r="A2182" s="395" t="s">
        <v>3980</v>
      </c>
      <c r="B2182" s="930" t="s">
        <v>3262</v>
      </c>
      <c r="C2182" s="280">
        <v>60</v>
      </c>
    </row>
    <row r="2183" spans="1:3" x14ac:dyDescent="0.25">
      <c r="A2183" s="395" t="s">
        <v>3981</v>
      </c>
      <c r="B2183" s="930" t="s">
        <v>7209</v>
      </c>
      <c r="C2183" s="280">
        <v>30</v>
      </c>
    </row>
    <row r="2184" spans="1:3" x14ac:dyDescent="0.25">
      <c r="A2184" s="395" t="s">
        <v>3982</v>
      </c>
      <c r="B2184" s="930" t="s">
        <v>2428</v>
      </c>
      <c r="C2184" s="280">
        <v>30</v>
      </c>
    </row>
    <row r="2185" spans="1:3" x14ac:dyDescent="0.25">
      <c r="A2185" s="395" t="s">
        <v>3983</v>
      </c>
      <c r="B2185" s="930" t="s">
        <v>3267</v>
      </c>
      <c r="C2185" s="280">
        <v>30</v>
      </c>
    </row>
    <row r="2186" spans="1:3" x14ac:dyDescent="0.25">
      <c r="A2186" s="395" t="s">
        <v>3984</v>
      </c>
      <c r="B2186" s="930" t="s">
        <v>2400</v>
      </c>
      <c r="C2186" s="280">
        <v>30</v>
      </c>
    </row>
    <row r="2187" spans="1:3" x14ac:dyDescent="0.25">
      <c r="A2187" s="395" t="s">
        <v>3985</v>
      </c>
      <c r="B2187" s="930" t="s">
        <v>3270</v>
      </c>
      <c r="C2187" s="280">
        <v>90</v>
      </c>
    </row>
    <row r="2188" spans="1:3" x14ac:dyDescent="0.25">
      <c r="A2188" s="395" t="s">
        <v>3986</v>
      </c>
      <c r="B2188" s="930" t="s">
        <v>3272</v>
      </c>
      <c r="C2188" s="280">
        <v>90</v>
      </c>
    </row>
    <row r="2189" spans="1:3" x14ac:dyDescent="0.25">
      <c r="A2189" s="395" t="s">
        <v>3987</v>
      </c>
      <c r="B2189" s="930" t="s">
        <v>3274</v>
      </c>
      <c r="C2189" s="280">
        <v>90</v>
      </c>
    </row>
    <row r="2190" spans="1:3" x14ac:dyDescent="0.25">
      <c r="A2190" s="395" t="s">
        <v>3988</v>
      </c>
      <c r="B2190" s="930" t="s">
        <v>3276</v>
      </c>
      <c r="C2190" s="280">
        <v>120</v>
      </c>
    </row>
    <row r="2191" spans="1:3" x14ac:dyDescent="0.25">
      <c r="A2191" s="395" t="s">
        <v>3989</v>
      </c>
      <c r="B2191" s="930" t="s">
        <v>850</v>
      </c>
      <c r="C2191" s="280">
        <v>150</v>
      </c>
    </row>
    <row r="2192" spans="1:3" x14ac:dyDescent="0.25">
      <c r="A2192" s="395" t="s">
        <v>3990</v>
      </c>
      <c r="B2192" s="930" t="s">
        <v>3279</v>
      </c>
      <c r="C2192" s="280">
        <v>120</v>
      </c>
    </row>
    <row r="2193" spans="1:3" x14ac:dyDescent="0.25">
      <c r="A2193" s="395" t="s">
        <v>3991</v>
      </c>
      <c r="B2193" s="930" t="s">
        <v>2986</v>
      </c>
      <c r="C2193" s="280">
        <v>120</v>
      </c>
    </row>
    <row r="2194" spans="1:3" x14ac:dyDescent="0.25">
      <c r="A2194" s="395" t="s">
        <v>3992</v>
      </c>
      <c r="B2194" s="930" t="s">
        <v>3282</v>
      </c>
      <c r="C2194" s="280">
        <v>60</v>
      </c>
    </row>
    <row r="2195" spans="1:3" x14ac:dyDescent="0.25">
      <c r="A2195" s="395" t="s">
        <v>3993</v>
      </c>
      <c r="B2195" s="930" t="s">
        <v>3284</v>
      </c>
      <c r="C2195" s="280">
        <v>90</v>
      </c>
    </row>
    <row r="2196" spans="1:3" x14ac:dyDescent="0.25">
      <c r="A2196" s="395" t="s">
        <v>3994</v>
      </c>
      <c r="B2196" s="930" t="s">
        <v>3044</v>
      </c>
      <c r="C2196" s="280">
        <v>60</v>
      </c>
    </row>
    <row r="2197" spans="1:3" x14ac:dyDescent="0.25">
      <c r="A2197" s="395" t="s">
        <v>3995</v>
      </c>
      <c r="B2197" s="930" t="s">
        <v>3287</v>
      </c>
      <c r="C2197" s="280">
        <v>180</v>
      </c>
    </row>
    <row r="2198" spans="1:3" x14ac:dyDescent="0.25">
      <c r="A2198" s="395" t="s">
        <v>3996</v>
      </c>
      <c r="B2198" s="930" t="s">
        <v>817</v>
      </c>
      <c r="C2198" s="280">
        <v>180</v>
      </c>
    </row>
    <row r="2199" spans="1:3" x14ac:dyDescent="0.25">
      <c r="A2199" s="395" t="s">
        <v>3997</v>
      </c>
      <c r="B2199" s="930" t="s">
        <v>2384</v>
      </c>
      <c r="C2199" s="280">
        <v>30</v>
      </c>
    </row>
    <row r="2200" spans="1:3" x14ac:dyDescent="0.25">
      <c r="A2200" s="395" t="s">
        <v>3998</v>
      </c>
      <c r="B2200" s="930" t="s">
        <v>2386</v>
      </c>
      <c r="C2200" s="280">
        <v>15</v>
      </c>
    </row>
    <row r="2201" spans="1:3" x14ac:dyDescent="0.25">
      <c r="A2201" s="395" t="s">
        <v>3999</v>
      </c>
      <c r="B2201" s="930" t="s">
        <v>2388</v>
      </c>
      <c r="C2201" s="280">
        <v>30</v>
      </c>
    </row>
    <row r="2202" spans="1:3" x14ac:dyDescent="0.25">
      <c r="A2202" s="395" t="s">
        <v>4000</v>
      </c>
      <c r="B2202" s="930" t="s">
        <v>2390</v>
      </c>
      <c r="C2202" s="938">
        <v>45</v>
      </c>
    </row>
    <row r="2203" spans="1:3" x14ac:dyDescent="0.25">
      <c r="A2203" s="395" t="s">
        <v>4001</v>
      </c>
      <c r="B2203" s="930" t="s">
        <v>836</v>
      </c>
      <c r="C2203" s="938">
        <v>45</v>
      </c>
    </row>
    <row r="2204" spans="1:3" x14ac:dyDescent="0.25">
      <c r="A2204" s="395" t="s">
        <v>4002</v>
      </c>
      <c r="B2204" s="930" t="s">
        <v>2393</v>
      </c>
      <c r="C2204" s="938">
        <v>90</v>
      </c>
    </row>
    <row r="2205" spans="1:3" x14ac:dyDescent="0.25">
      <c r="A2205" s="395" t="s">
        <v>4003</v>
      </c>
      <c r="B2205" s="931" t="s">
        <v>3296</v>
      </c>
      <c r="C2205" s="400">
        <v>30</v>
      </c>
    </row>
    <row r="2206" spans="1:3" x14ac:dyDescent="0.25">
      <c r="A2206" s="395" t="s">
        <v>4004</v>
      </c>
      <c r="B2206" s="931" t="s">
        <v>3298</v>
      </c>
      <c r="C2206" s="400">
        <v>60</v>
      </c>
    </row>
    <row r="2207" spans="1:3" x14ac:dyDescent="0.25">
      <c r="A2207" s="395" t="s">
        <v>10254</v>
      </c>
      <c r="B2207" s="931" t="s">
        <v>3299</v>
      </c>
      <c r="C2207" s="400">
        <v>45</v>
      </c>
    </row>
    <row r="2208" spans="1:3" x14ac:dyDescent="0.25">
      <c r="A2208" s="395" t="s">
        <v>4005</v>
      </c>
      <c r="B2208" s="931" t="s">
        <v>3301</v>
      </c>
      <c r="C2208" s="400">
        <v>60</v>
      </c>
    </row>
    <row r="2209" spans="1:3" x14ac:dyDescent="0.25">
      <c r="A2209" s="395" t="s">
        <v>4006</v>
      </c>
      <c r="B2209" s="931" t="s">
        <v>3303</v>
      </c>
      <c r="C2209" s="939">
        <v>30</v>
      </c>
    </row>
    <row r="2210" spans="1:3" x14ac:dyDescent="0.25">
      <c r="A2210" s="395" t="s">
        <v>4007</v>
      </c>
      <c r="B2210" s="931" t="s">
        <v>3305</v>
      </c>
      <c r="C2210" s="939">
        <v>60</v>
      </c>
    </row>
    <row r="2211" spans="1:3" x14ac:dyDescent="0.25">
      <c r="A2211" s="395" t="s">
        <v>4008</v>
      </c>
      <c r="B2211" s="931" t="s">
        <v>3307</v>
      </c>
      <c r="C2211" s="400">
        <v>60</v>
      </c>
    </row>
    <row r="2212" spans="1:3" x14ac:dyDescent="0.25">
      <c r="A2212" s="395" t="s">
        <v>4009</v>
      </c>
      <c r="B2212" s="931" t="s">
        <v>3309</v>
      </c>
      <c r="C2212" s="400">
        <v>90</v>
      </c>
    </row>
    <row r="2213" spans="1:3" x14ac:dyDescent="0.25">
      <c r="A2213" s="395" t="s">
        <v>4010</v>
      </c>
      <c r="B2213" s="931" t="s">
        <v>2607</v>
      </c>
      <c r="C2213" s="939">
        <v>60</v>
      </c>
    </row>
    <row r="2214" spans="1:3" x14ac:dyDescent="0.25">
      <c r="A2214" s="395" t="s">
        <v>4011</v>
      </c>
      <c r="B2214" s="931" t="s">
        <v>3312</v>
      </c>
      <c r="C2214" s="939">
        <v>90</v>
      </c>
    </row>
    <row r="2215" spans="1:3" x14ac:dyDescent="0.25">
      <c r="A2215" s="395" t="s">
        <v>4012</v>
      </c>
      <c r="B2215" s="931" t="s">
        <v>3314</v>
      </c>
      <c r="C2215" s="400">
        <v>60</v>
      </c>
    </row>
    <row r="2216" spans="1:3" x14ac:dyDescent="0.25">
      <c r="A2216" s="395" t="s">
        <v>4013</v>
      </c>
      <c r="B2216" s="931" t="s">
        <v>3316</v>
      </c>
      <c r="C2216" s="400">
        <v>90</v>
      </c>
    </row>
    <row r="2217" spans="1:3" x14ac:dyDescent="0.25">
      <c r="A2217" s="395" t="s">
        <v>4014</v>
      </c>
      <c r="B2217" s="931" t="s">
        <v>3318</v>
      </c>
      <c r="C2217" s="400">
        <v>60</v>
      </c>
    </row>
    <row r="2218" spans="1:3" x14ac:dyDescent="0.25">
      <c r="A2218" s="395" t="s">
        <v>4015</v>
      </c>
      <c r="B2218" s="931" t="s">
        <v>3320</v>
      </c>
      <c r="C2218" s="400">
        <v>60</v>
      </c>
    </row>
    <row r="2219" spans="1:3" x14ac:dyDescent="0.25">
      <c r="A2219" s="395" t="s">
        <v>4016</v>
      </c>
      <c r="B2219" s="931" t="s">
        <v>3322</v>
      </c>
      <c r="C2219" s="400">
        <v>60</v>
      </c>
    </row>
    <row r="2220" spans="1:3" x14ac:dyDescent="0.25">
      <c r="A2220" s="395" t="s">
        <v>4017</v>
      </c>
      <c r="B2220" s="931" t="s">
        <v>3324</v>
      </c>
      <c r="C2220" s="400">
        <v>60</v>
      </c>
    </row>
    <row r="2221" spans="1:3" x14ac:dyDescent="0.25">
      <c r="A2221" s="395" t="s">
        <v>4018</v>
      </c>
      <c r="B2221" s="931" t="s">
        <v>3326</v>
      </c>
      <c r="C2221" s="400">
        <v>90</v>
      </c>
    </row>
    <row r="2222" spans="1:3" x14ac:dyDescent="0.25">
      <c r="A2222" s="395" t="s">
        <v>4019</v>
      </c>
      <c r="B2222" s="931" t="s">
        <v>817</v>
      </c>
      <c r="C2222" s="400">
        <v>270</v>
      </c>
    </row>
    <row r="2223" spans="1:3" x14ac:dyDescent="0.25">
      <c r="A2223" s="395" t="s">
        <v>4020</v>
      </c>
      <c r="B2223" s="930" t="s">
        <v>2384</v>
      </c>
      <c r="C2223" s="280">
        <v>30</v>
      </c>
    </row>
    <row r="2224" spans="1:3" x14ac:dyDescent="0.25">
      <c r="A2224" s="395" t="s">
        <v>4021</v>
      </c>
      <c r="B2224" s="930" t="s">
        <v>2386</v>
      </c>
      <c r="C2224" s="280">
        <v>15</v>
      </c>
    </row>
    <row r="2225" spans="1:3" x14ac:dyDescent="0.25">
      <c r="A2225" s="395" t="s">
        <v>4022</v>
      </c>
      <c r="B2225" s="930" t="s">
        <v>2388</v>
      </c>
      <c r="C2225" s="280">
        <v>30</v>
      </c>
    </row>
    <row r="2226" spans="1:3" x14ac:dyDescent="0.25">
      <c r="A2226" s="395" t="s">
        <v>4023</v>
      </c>
      <c r="B2226" s="930" t="s">
        <v>2390</v>
      </c>
      <c r="C2226" s="938">
        <v>45</v>
      </c>
    </row>
    <row r="2227" spans="1:3" x14ac:dyDescent="0.25">
      <c r="A2227" s="395" t="s">
        <v>4024</v>
      </c>
      <c r="B2227" s="930" t="s">
        <v>836</v>
      </c>
      <c r="C2227" s="938">
        <v>45</v>
      </c>
    </row>
    <row r="2228" spans="1:3" x14ac:dyDescent="0.25">
      <c r="A2228" s="395" t="s">
        <v>4025</v>
      </c>
      <c r="B2228" s="930" t="s">
        <v>2393</v>
      </c>
      <c r="C2228" s="938">
        <v>90</v>
      </c>
    </row>
    <row r="2229" spans="1:3" x14ac:dyDescent="0.25">
      <c r="A2229" s="395" t="s">
        <v>4026</v>
      </c>
      <c r="B2229" s="932" t="s">
        <v>3337</v>
      </c>
      <c r="C2229" s="400">
        <v>30</v>
      </c>
    </row>
    <row r="2230" spans="1:3" x14ac:dyDescent="0.25">
      <c r="A2230" s="395" t="s">
        <v>4027</v>
      </c>
      <c r="B2230" s="932" t="s">
        <v>3339</v>
      </c>
      <c r="C2230" s="400">
        <v>30</v>
      </c>
    </row>
    <row r="2231" spans="1:3" x14ac:dyDescent="0.25">
      <c r="A2231" s="395" t="s">
        <v>10255</v>
      </c>
      <c r="B2231" s="932" t="s">
        <v>3340</v>
      </c>
      <c r="C2231" s="400">
        <v>30</v>
      </c>
    </row>
    <row r="2232" spans="1:3" x14ac:dyDescent="0.25">
      <c r="A2232" s="395" t="s">
        <v>4028</v>
      </c>
      <c r="B2232" s="932" t="s">
        <v>3155</v>
      </c>
      <c r="C2232" s="400">
        <v>30</v>
      </c>
    </row>
    <row r="2233" spans="1:3" x14ac:dyDescent="0.25">
      <c r="A2233" s="395" t="s">
        <v>4029</v>
      </c>
      <c r="B2233" s="932" t="s">
        <v>2400</v>
      </c>
      <c r="C2233" s="400">
        <v>30</v>
      </c>
    </row>
    <row r="2234" spans="1:3" x14ac:dyDescent="0.25">
      <c r="A2234" s="395" t="s">
        <v>4030</v>
      </c>
      <c r="B2234" s="932" t="s">
        <v>3343</v>
      </c>
      <c r="C2234" s="400">
        <v>120</v>
      </c>
    </row>
    <row r="2235" spans="1:3" x14ac:dyDescent="0.25">
      <c r="A2235" s="395" t="s">
        <v>4031</v>
      </c>
      <c r="B2235" s="932" t="s">
        <v>3345</v>
      </c>
      <c r="C2235" s="400">
        <v>60</v>
      </c>
    </row>
    <row r="2236" spans="1:3" x14ac:dyDescent="0.25">
      <c r="A2236" s="395" t="s">
        <v>4032</v>
      </c>
      <c r="B2236" s="932" t="s">
        <v>3347</v>
      </c>
      <c r="C2236" s="400">
        <v>180</v>
      </c>
    </row>
    <row r="2237" spans="1:3" x14ac:dyDescent="0.25">
      <c r="A2237" s="395" t="s">
        <v>4033</v>
      </c>
      <c r="B2237" s="932" t="s">
        <v>3349</v>
      </c>
      <c r="C2237" s="400">
        <v>30</v>
      </c>
    </row>
    <row r="2238" spans="1:3" x14ac:dyDescent="0.25">
      <c r="A2238" s="395" t="s">
        <v>4034</v>
      </c>
      <c r="B2238" s="932" t="s">
        <v>3157</v>
      </c>
      <c r="C2238" s="400">
        <v>180</v>
      </c>
    </row>
    <row r="2239" spans="1:3" x14ac:dyDescent="0.25">
      <c r="A2239" s="395" t="s">
        <v>4035</v>
      </c>
      <c r="B2239" s="932" t="s">
        <v>3352</v>
      </c>
      <c r="C2239" s="400">
        <v>30</v>
      </c>
    </row>
    <row r="2240" spans="1:3" x14ac:dyDescent="0.25">
      <c r="A2240" s="395" t="s">
        <v>4036</v>
      </c>
      <c r="B2240" s="932" t="s">
        <v>3354</v>
      </c>
      <c r="C2240" s="400">
        <v>180</v>
      </c>
    </row>
    <row r="2241" spans="1:3" x14ac:dyDescent="0.25">
      <c r="A2241" s="395" t="s">
        <v>4037</v>
      </c>
      <c r="B2241" s="932" t="s">
        <v>3356</v>
      </c>
      <c r="C2241" s="400">
        <v>30</v>
      </c>
    </row>
    <row r="2242" spans="1:3" x14ac:dyDescent="0.25">
      <c r="A2242" s="395" t="s">
        <v>4038</v>
      </c>
      <c r="B2242" s="932" t="s">
        <v>3358</v>
      </c>
      <c r="C2242" s="400">
        <v>30</v>
      </c>
    </row>
    <row r="2243" spans="1:3" x14ac:dyDescent="0.25">
      <c r="A2243" s="395" t="s">
        <v>4039</v>
      </c>
      <c r="B2243" s="932" t="s">
        <v>3360</v>
      </c>
      <c r="C2243" s="400">
        <v>60</v>
      </c>
    </row>
    <row r="2244" spans="1:3" x14ac:dyDescent="0.25">
      <c r="A2244" s="395" t="s">
        <v>4040</v>
      </c>
      <c r="B2244" s="932" t="s">
        <v>7210</v>
      </c>
      <c r="C2244" s="400">
        <v>90</v>
      </c>
    </row>
    <row r="2245" spans="1:3" x14ac:dyDescent="0.25">
      <c r="A2245" s="395" t="s">
        <v>4041</v>
      </c>
      <c r="B2245" s="932" t="s">
        <v>2607</v>
      </c>
      <c r="C2245" s="400">
        <v>60</v>
      </c>
    </row>
    <row r="2246" spans="1:3" x14ac:dyDescent="0.25">
      <c r="A2246" s="395" t="s">
        <v>4042</v>
      </c>
      <c r="B2246" s="932" t="s">
        <v>3365</v>
      </c>
      <c r="C2246" s="400">
        <v>30</v>
      </c>
    </row>
    <row r="2247" spans="1:3" x14ac:dyDescent="0.25">
      <c r="A2247" s="395" t="s">
        <v>4043</v>
      </c>
      <c r="B2247" s="932" t="s">
        <v>3367</v>
      </c>
      <c r="C2247" s="400">
        <v>30</v>
      </c>
    </row>
    <row r="2248" spans="1:3" x14ac:dyDescent="0.25">
      <c r="A2248" s="395" t="s">
        <v>4044</v>
      </c>
      <c r="B2248" s="932" t="s">
        <v>3369</v>
      </c>
      <c r="C2248" s="400">
        <v>30</v>
      </c>
    </row>
    <row r="2249" spans="1:3" x14ac:dyDescent="0.25">
      <c r="A2249" s="395" t="s">
        <v>4045</v>
      </c>
      <c r="B2249" s="932" t="s">
        <v>3371</v>
      </c>
      <c r="C2249" s="400">
        <v>30</v>
      </c>
    </row>
    <row r="2250" spans="1:3" x14ac:dyDescent="0.25">
      <c r="A2250" s="395" t="s">
        <v>4046</v>
      </c>
      <c r="B2250" s="932" t="s">
        <v>3373</v>
      </c>
      <c r="C2250" s="400">
        <v>75</v>
      </c>
    </row>
    <row r="2251" spans="1:3" x14ac:dyDescent="0.25">
      <c r="A2251" s="395" t="s">
        <v>4047</v>
      </c>
      <c r="B2251" s="932" t="s">
        <v>817</v>
      </c>
      <c r="C2251" s="400">
        <v>180</v>
      </c>
    </row>
    <row r="2252" spans="1:3" x14ac:dyDescent="0.25">
      <c r="A2252" s="395" t="s">
        <v>4048</v>
      </c>
      <c r="B2252" s="930" t="s">
        <v>2384</v>
      </c>
      <c r="C2252" s="280">
        <v>30</v>
      </c>
    </row>
    <row r="2253" spans="1:3" x14ac:dyDescent="0.25">
      <c r="A2253" s="395" t="s">
        <v>4049</v>
      </c>
      <c r="B2253" s="930" t="s">
        <v>2386</v>
      </c>
      <c r="C2253" s="280">
        <v>15</v>
      </c>
    </row>
    <row r="2254" spans="1:3" x14ac:dyDescent="0.25">
      <c r="A2254" s="395" t="s">
        <v>4050</v>
      </c>
      <c r="B2254" s="930" t="s">
        <v>2388</v>
      </c>
      <c r="C2254" s="280">
        <v>30</v>
      </c>
    </row>
    <row r="2255" spans="1:3" x14ac:dyDescent="0.25">
      <c r="A2255" s="395" t="s">
        <v>4051</v>
      </c>
      <c r="B2255" s="930" t="s">
        <v>2390</v>
      </c>
      <c r="C2255" s="938">
        <v>45</v>
      </c>
    </row>
    <row r="2256" spans="1:3" x14ac:dyDescent="0.25">
      <c r="A2256" s="395" t="s">
        <v>4052</v>
      </c>
      <c r="B2256" s="930" t="s">
        <v>836</v>
      </c>
      <c r="C2256" s="938">
        <v>45</v>
      </c>
    </row>
    <row r="2257" spans="1:3" x14ac:dyDescent="0.25">
      <c r="A2257" s="395" t="s">
        <v>4053</v>
      </c>
      <c r="B2257" s="930" t="s">
        <v>2393</v>
      </c>
      <c r="C2257" s="938">
        <v>90</v>
      </c>
    </row>
    <row r="2258" spans="1:3" x14ac:dyDescent="0.25">
      <c r="A2258" s="395" t="s">
        <v>4054</v>
      </c>
      <c r="B2258" s="935" t="s">
        <v>2400</v>
      </c>
      <c r="C2258" s="281">
        <v>30</v>
      </c>
    </row>
    <row r="2259" spans="1:3" x14ac:dyDescent="0.25">
      <c r="A2259" s="395" t="s">
        <v>4055</v>
      </c>
      <c r="B2259" s="935" t="s">
        <v>3190</v>
      </c>
      <c r="C2259" s="281">
        <v>60</v>
      </c>
    </row>
    <row r="2260" spans="1:3" x14ac:dyDescent="0.25">
      <c r="A2260" s="395" t="s">
        <v>10256</v>
      </c>
      <c r="B2260" s="935" t="s">
        <v>3426</v>
      </c>
      <c r="C2260" s="281">
        <v>90</v>
      </c>
    </row>
    <row r="2261" spans="1:3" x14ac:dyDescent="0.25">
      <c r="A2261" s="395" t="s">
        <v>4056</v>
      </c>
      <c r="B2261" s="935" t="s">
        <v>3316</v>
      </c>
      <c r="C2261" s="281">
        <v>90</v>
      </c>
    </row>
    <row r="2262" spans="1:3" x14ac:dyDescent="0.25">
      <c r="A2262" s="395" t="s">
        <v>4057</v>
      </c>
      <c r="B2262" s="935" t="s">
        <v>3428</v>
      </c>
      <c r="C2262" s="281">
        <v>30</v>
      </c>
    </row>
    <row r="2263" spans="1:3" x14ac:dyDescent="0.25">
      <c r="A2263" s="395" t="s">
        <v>4058</v>
      </c>
      <c r="B2263" s="935" t="s">
        <v>3430</v>
      </c>
      <c r="C2263" s="281">
        <v>60</v>
      </c>
    </row>
    <row r="2264" spans="1:3" x14ac:dyDescent="0.25">
      <c r="A2264" s="395" t="s">
        <v>4059</v>
      </c>
      <c r="B2264" s="935" t="s">
        <v>3432</v>
      </c>
      <c r="C2264" s="281">
        <v>120</v>
      </c>
    </row>
    <row r="2265" spans="1:3" x14ac:dyDescent="0.25">
      <c r="A2265" s="395" t="s">
        <v>4060</v>
      </c>
      <c r="B2265" s="935" t="s">
        <v>3434</v>
      </c>
      <c r="C2265" s="281">
        <v>90</v>
      </c>
    </row>
    <row r="2266" spans="1:3" x14ac:dyDescent="0.25">
      <c r="A2266" s="395" t="s">
        <v>4061</v>
      </c>
      <c r="B2266" s="935" t="s">
        <v>3436</v>
      </c>
      <c r="C2266" s="281">
        <v>90</v>
      </c>
    </row>
    <row r="2267" spans="1:3" x14ac:dyDescent="0.25">
      <c r="A2267" s="395" t="s">
        <v>4062</v>
      </c>
      <c r="B2267" s="935" t="s">
        <v>3438</v>
      </c>
      <c r="C2267" s="281">
        <v>60</v>
      </c>
    </row>
    <row r="2268" spans="1:3" x14ac:dyDescent="0.25">
      <c r="A2268" s="395" t="s">
        <v>4063</v>
      </c>
      <c r="B2268" s="935" t="s">
        <v>3440</v>
      </c>
      <c r="C2268" s="281">
        <v>90</v>
      </c>
    </row>
    <row r="2269" spans="1:3" x14ac:dyDescent="0.25">
      <c r="A2269" s="395" t="s">
        <v>4064</v>
      </c>
      <c r="B2269" s="935" t="s">
        <v>3442</v>
      </c>
      <c r="C2269" s="281">
        <v>90</v>
      </c>
    </row>
    <row r="2270" spans="1:3" x14ac:dyDescent="0.25">
      <c r="A2270" s="395" t="s">
        <v>4065</v>
      </c>
      <c r="B2270" s="935" t="s">
        <v>3444</v>
      </c>
      <c r="C2270" s="281">
        <v>60</v>
      </c>
    </row>
    <row r="2271" spans="1:3" x14ac:dyDescent="0.25">
      <c r="A2271" s="395" t="s">
        <v>4066</v>
      </c>
      <c r="B2271" s="935" t="s">
        <v>3446</v>
      </c>
      <c r="C2271" s="281">
        <v>90</v>
      </c>
    </row>
    <row r="2272" spans="1:3" x14ac:dyDescent="0.25">
      <c r="A2272" s="395" t="s">
        <v>4067</v>
      </c>
      <c r="B2272" s="935" t="s">
        <v>3448</v>
      </c>
      <c r="C2272" s="281">
        <v>260</v>
      </c>
    </row>
    <row r="2273" spans="1:3" x14ac:dyDescent="0.25">
      <c r="A2273" s="395" t="s">
        <v>4068</v>
      </c>
      <c r="B2273" s="930" t="s">
        <v>2384</v>
      </c>
      <c r="C2273" s="280">
        <v>30</v>
      </c>
    </row>
    <row r="2274" spans="1:3" x14ac:dyDescent="0.25">
      <c r="A2274" s="395" t="s">
        <v>4069</v>
      </c>
      <c r="B2274" s="930" t="s">
        <v>2386</v>
      </c>
      <c r="C2274" s="280">
        <v>15</v>
      </c>
    </row>
    <row r="2275" spans="1:3" x14ac:dyDescent="0.25">
      <c r="A2275" s="395" t="s">
        <v>4070</v>
      </c>
      <c r="B2275" s="930" t="s">
        <v>2388</v>
      </c>
      <c r="C2275" s="280">
        <v>30</v>
      </c>
    </row>
    <row r="2276" spans="1:3" x14ac:dyDescent="0.25">
      <c r="A2276" s="395" t="s">
        <v>4071</v>
      </c>
      <c r="B2276" s="930" t="s">
        <v>2390</v>
      </c>
      <c r="C2276" s="938">
        <v>45</v>
      </c>
    </row>
    <row r="2277" spans="1:3" x14ac:dyDescent="0.25">
      <c r="A2277" s="395" t="s">
        <v>4072</v>
      </c>
      <c r="B2277" s="930" t="s">
        <v>836</v>
      </c>
      <c r="C2277" s="938">
        <v>45</v>
      </c>
    </row>
    <row r="2278" spans="1:3" x14ac:dyDescent="0.25">
      <c r="A2278" s="395" t="s">
        <v>4073</v>
      </c>
      <c r="B2278" s="930" t="s">
        <v>2393</v>
      </c>
      <c r="C2278" s="938">
        <v>90</v>
      </c>
    </row>
    <row r="2279" spans="1:3" x14ac:dyDescent="0.25">
      <c r="A2279" s="395" t="s">
        <v>4074</v>
      </c>
      <c r="B2279" s="935" t="s">
        <v>2400</v>
      </c>
      <c r="C2279" s="281">
        <v>30</v>
      </c>
    </row>
    <row r="2280" spans="1:3" x14ac:dyDescent="0.25">
      <c r="A2280" s="395" t="s">
        <v>4075</v>
      </c>
      <c r="B2280" s="935" t="s">
        <v>3190</v>
      </c>
      <c r="C2280" s="281">
        <v>60</v>
      </c>
    </row>
    <row r="2281" spans="1:3" x14ac:dyDescent="0.25">
      <c r="A2281" s="395" t="s">
        <v>4076</v>
      </c>
      <c r="B2281" s="935" t="s">
        <v>3343</v>
      </c>
      <c r="C2281" s="281">
        <v>60</v>
      </c>
    </row>
    <row r="2282" spans="1:3" x14ac:dyDescent="0.25">
      <c r="A2282" s="395" t="s">
        <v>4077</v>
      </c>
      <c r="B2282" s="935" t="s">
        <v>3309</v>
      </c>
      <c r="C2282" s="281">
        <v>90</v>
      </c>
    </row>
    <row r="2283" spans="1:3" x14ac:dyDescent="0.25">
      <c r="A2283" s="395" t="s">
        <v>4078</v>
      </c>
      <c r="B2283" s="935" t="s">
        <v>3496</v>
      </c>
      <c r="C2283" s="281">
        <v>30</v>
      </c>
    </row>
    <row r="2284" spans="1:3" x14ac:dyDescent="0.25">
      <c r="A2284" s="395" t="s">
        <v>4079</v>
      </c>
      <c r="B2284" s="935" t="s">
        <v>2437</v>
      </c>
      <c r="C2284" s="281">
        <v>90</v>
      </c>
    </row>
    <row r="2285" spans="1:3" x14ac:dyDescent="0.25">
      <c r="A2285" s="395" t="s">
        <v>4080</v>
      </c>
      <c r="B2285" s="935" t="s">
        <v>3499</v>
      </c>
      <c r="C2285" s="281">
        <v>60</v>
      </c>
    </row>
    <row r="2286" spans="1:3" x14ac:dyDescent="0.25">
      <c r="A2286" s="395" t="s">
        <v>4081</v>
      </c>
      <c r="B2286" s="935" t="s">
        <v>3501</v>
      </c>
      <c r="C2286" s="281">
        <v>60</v>
      </c>
    </row>
    <row r="2287" spans="1:3" x14ac:dyDescent="0.25">
      <c r="A2287" s="395" t="s">
        <v>4082</v>
      </c>
      <c r="B2287" s="935" t="s">
        <v>3312</v>
      </c>
      <c r="C2287" s="281">
        <v>120</v>
      </c>
    </row>
    <row r="2288" spans="1:3" x14ac:dyDescent="0.25">
      <c r="A2288" s="395" t="s">
        <v>4083</v>
      </c>
      <c r="B2288" s="935" t="s">
        <v>3504</v>
      </c>
      <c r="C2288" s="281">
        <v>60</v>
      </c>
    </row>
    <row r="2289" spans="1:3" x14ac:dyDescent="0.25">
      <c r="A2289" s="395" t="s">
        <v>4084</v>
      </c>
      <c r="B2289" s="935" t="s">
        <v>3316</v>
      </c>
      <c r="C2289" s="281">
        <v>90</v>
      </c>
    </row>
    <row r="2290" spans="1:3" x14ac:dyDescent="0.25">
      <c r="A2290" s="395" t="s">
        <v>4085</v>
      </c>
      <c r="B2290" s="935" t="s">
        <v>3507</v>
      </c>
      <c r="C2290" s="281">
        <v>90</v>
      </c>
    </row>
    <row r="2291" spans="1:3" x14ac:dyDescent="0.25">
      <c r="A2291" s="395" t="s">
        <v>4086</v>
      </c>
      <c r="B2291" s="935" t="s">
        <v>3509</v>
      </c>
      <c r="C2291" s="281">
        <v>60</v>
      </c>
    </row>
    <row r="2292" spans="1:3" x14ac:dyDescent="0.25">
      <c r="A2292" s="395" t="s">
        <v>4087</v>
      </c>
      <c r="B2292" s="935" t="s">
        <v>3511</v>
      </c>
      <c r="C2292" s="281">
        <v>60</v>
      </c>
    </row>
    <row r="2293" spans="1:3" x14ac:dyDescent="0.25">
      <c r="A2293" s="395" t="s">
        <v>4088</v>
      </c>
      <c r="B2293" s="935" t="s">
        <v>3513</v>
      </c>
      <c r="C2293" s="281">
        <v>60</v>
      </c>
    </row>
    <row r="2294" spans="1:3" x14ac:dyDescent="0.25">
      <c r="A2294" s="395" t="s">
        <v>4089</v>
      </c>
      <c r="B2294" s="935" t="s">
        <v>3521</v>
      </c>
      <c r="C2294" s="281">
        <v>60</v>
      </c>
    </row>
    <row r="2295" spans="1:3" x14ac:dyDescent="0.25">
      <c r="A2295" s="395" t="s">
        <v>4090</v>
      </c>
      <c r="B2295" s="935" t="s">
        <v>817</v>
      </c>
      <c r="C2295" s="281">
        <v>270</v>
      </c>
    </row>
    <row r="2296" spans="1:3" x14ac:dyDescent="0.25">
      <c r="A2296" s="395" t="s">
        <v>4091</v>
      </c>
      <c r="B2296" s="930" t="s">
        <v>2384</v>
      </c>
      <c r="C2296" s="280">
        <v>30</v>
      </c>
    </row>
    <row r="2297" spans="1:3" x14ac:dyDescent="0.25">
      <c r="A2297" s="395" t="s">
        <v>4092</v>
      </c>
      <c r="B2297" s="930" t="s">
        <v>2386</v>
      </c>
      <c r="C2297" s="280">
        <v>15</v>
      </c>
    </row>
    <row r="2298" spans="1:3" x14ac:dyDescent="0.25">
      <c r="A2298" s="395" t="s">
        <v>4093</v>
      </c>
      <c r="B2298" s="930" t="s">
        <v>2388</v>
      </c>
      <c r="C2298" s="280">
        <v>30</v>
      </c>
    </row>
    <row r="2299" spans="1:3" x14ac:dyDescent="0.25">
      <c r="A2299" s="395" t="s">
        <v>4094</v>
      </c>
      <c r="B2299" s="930" t="s">
        <v>2390</v>
      </c>
      <c r="C2299" s="938">
        <v>45</v>
      </c>
    </row>
    <row r="2300" spans="1:3" x14ac:dyDescent="0.25">
      <c r="A2300" s="395" t="s">
        <v>4095</v>
      </c>
      <c r="B2300" s="930" t="s">
        <v>836</v>
      </c>
      <c r="C2300" s="938">
        <v>45</v>
      </c>
    </row>
    <row r="2301" spans="1:3" x14ac:dyDescent="0.25">
      <c r="A2301" s="395" t="s">
        <v>4096</v>
      </c>
      <c r="B2301" s="930" t="s">
        <v>2393</v>
      </c>
      <c r="C2301" s="938">
        <v>90</v>
      </c>
    </row>
    <row r="2302" spans="1:3" x14ac:dyDescent="0.25">
      <c r="A2302" s="395" t="s">
        <v>4097</v>
      </c>
      <c r="B2302" s="935" t="s">
        <v>2400</v>
      </c>
      <c r="C2302" s="281">
        <v>30</v>
      </c>
    </row>
    <row r="2303" spans="1:3" x14ac:dyDescent="0.25">
      <c r="A2303" s="395" t="s">
        <v>4098</v>
      </c>
      <c r="B2303" s="935" t="s">
        <v>3343</v>
      </c>
      <c r="C2303" s="281">
        <v>90</v>
      </c>
    </row>
    <row r="2304" spans="1:3" x14ac:dyDescent="0.25">
      <c r="A2304" s="395" t="s">
        <v>10257</v>
      </c>
      <c r="B2304" s="935" t="s">
        <v>3309</v>
      </c>
      <c r="C2304" s="281">
        <v>90</v>
      </c>
    </row>
    <row r="2305" spans="1:3" x14ac:dyDescent="0.25">
      <c r="A2305" s="395" t="s">
        <v>4099</v>
      </c>
      <c r="B2305" s="935" t="s">
        <v>3499</v>
      </c>
      <c r="C2305" s="281">
        <v>60</v>
      </c>
    </row>
    <row r="2306" spans="1:3" x14ac:dyDescent="0.25">
      <c r="A2306" s="395" t="s">
        <v>4100</v>
      </c>
      <c r="B2306" s="935" t="s">
        <v>3559</v>
      </c>
      <c r="C2306" s="281">
        <v>30</v>
      </c>
    </row>
    <row r="2307" spans="1:3" x14ac:dyDescent="0.25">
      <c r="A2307" s="395" t="s">
        <v>4101</v>
      </c>
      <c r="B2307" s="935" t="s">
        <v>3316</v>
      </c>
      <c r="C2307" s="281">
        <v>90</v>
      </c>
    </row>
    <row r="2308" spans="1:3" x14ac:dyDescent="0.25">
      <c r="A2308" s="395" t="s">
        <v>4102</v>
      </c>
      <c r="B2308" s="935" t="s">
        <v>3562</v>
      </c>
      <c r="C2308" s="281">
        <v>60</v>
      </c>
    </row>
    <row r="2309" spans="1:3" x14ac:dyDescent="0.25">
      <c r="A2309" s="395" t="s">
        <v>4103</v>
      </c>
      <c r="B2309" s="935" t="s">
        <v>3564</v>
      </c>
      <c r="C2309" s="281">
        <v>60</v>
      </c>
    </row>
    <row r="2310" spans="1:3" x14ac:dyDescent="0.25">
      <c r="A2310" s="395" t="s">
        <v>4104</v>
      </c>
      <c r="B2310" s="935" t="s">
        <v>3190</v>
      </c>
      <c r="C2310" s="281">
        <v>60</v>
      </c>
    </row>
    <row r="2311" spans="1:3" x14ac:dyDescent="0.25">
      <c r="A2311" s="395" t="s">
        <v>4105</v>
      </c>
      <c r="B2311" s="935" t="s">
        <v>3312</v>
      </c>
      <c r="C2311" s="281">
        <v>90</v>
      </c>
    </row>
    <row r="2312" spans="1:3" x14ac:dyDescent="0.25">
      <c r="A2312" s="395" t="s">
        <v>4106</v>
      </c>
      <c r="B2312" s="935" t="s">
        <v>3568</v>
      </c>
      <c r="C2312" s="281">
        <v>90</v>
      </c>
    </row>
    <row r="2313" spans="1:3" x14ac:dyDescent="0.25">
      <c r="A2313" s="395" t="s">
        <v>4107</v>
      </c>
      <c r="B2313" s="935" t="s">
        <v>3570</v>
      </c>
      <c r="C2313" s="281">
        <v>90</v>
      </c>
    </row>
    <row r="2314" spans="1:3" x14ac:dyDescent="0.25">
      <c r="A2314" s="395" t="s">
        <v>4108</v>
      </c>
      <c r="B2314" s="935" t="s">
        <v>3572</v>
      </c>
      <c r="C2314" s="281">
        <v>60</v>
      </c>
    </row>
    <row r="2315" spans="1:3" x14ac:dyDescent="0.25">
      <c r="A2315" s="395" t="s">
        <v>4109</v>
      </c>
      <c r="B2315" s="935" t="s">
        <v>3574</v>
      </c>
      <c r="C2315" s="281">
        <v>60</v>
      </c>
    </row>
    <row r="2316" spans="1:3" x14ac:dyDescent="0.25">
      <c r="A2316" s="395" t="s">
        <v>4110</v>
      </c>
      <c r="B2316" s="935" t="s">
        <v>3326</v>
      </c>
      <c r="C2316" s="941">
        <v>90</v>
      </c>
    </row>
    <row r="2317" spans="1:3" x14ac:dyDescent="0.25">
      <c r="A2317" s="395" t="s">
        <v>4111</v>
      </c>
      <c r="B2317" s="935" t="s">
        <v>3577</v>
      </c>
      <c r="C2317" s="281">
        <v>60</v>
      </c>
    </row>
    <row r="2318" spans="1:3" x14ac:dyDescent="0.25">
      <c r="A2318" s="395" t="s">
        <v>4112</v>
      </c>
      <c r="B2318" s="935" t="s">
        <v>817</v>
      </c>
      <c r="C2318" s="281">
        <v>270</v>
      </c>
    </row>
    <row r="2319" spans="1:3" x14ac:dyDescent="0.25">
      <c r="A2319" s="395" t="s">
        <v>4113</v>
      </c>
      <c r="B2319" s="930" t="s">
        <v>2384</v>
      </c>
      <c r="C2319" s="280">
        <v>30</v>
      </c>
    </row>
    <row r="2320" spans="1:3" x14ac:dyDescent="0.25">
      <c r="A2320" s="395" t="s">
        <v>4114</v>
      </c>
      <c r="B2320" s="930" t="s">
        <v>2386</v>
      </c>
      <c r="C2320" s="280">
        <v>15</v>
      </c>
    </row>
    <row r="2321" spans="1:3" x14ac:dyDescent="0.25">
      <c r="A2321" s="395" t="s">
        <v>4115</v>
      </c>
      <c r="B2321" s="930" t="s">
        <v>2388</v>
      </c>
      <c r="C2321" s="280">
        <v>30</v>
      </c>
    </row>
    <row r="2322" spans="1:3" x14ac:dyDescent="0.25">
      <c r="A2322" s="395" t="s">
        <v>4116</v>
      </c>
      <c r="B2322" s="930" t="s">
        <v>2390</v>
      </c>
      <c r="C2322" s="938">
        <v>45</v>
      </c>
    </row>
    <row r="2323" spans="1:3" x14ac:dyDescent="0.25">
      <c r="A2323" s="395" t="s">
        <v>4117</v>
      </c>
      <c r="B2323" s="930" t="s">
        <v>836</v>
      </c>
      <c r="C2323" s="938">
        <v>45</v>
      </c>
    </row>
    <row r="2324" spans="1:3" x14ac:dyDescent="0.25">
      <c r="A2324" s="395" t="s">
        <v>4118</v>
      </c>
      <c r="B2324" s="930" t="s">
        <v>2393</v>
      </c>
      <c r="C2324" s="938">
        <v>90</v>
      </c>
    </row>
    <row r="2325" spans="1:3" x14ac:dyDescent="0.25">
      <c r="A2325" s="395" t="s">
        <v>4119</v>
      </c>
      <c r="B2325" s="935" t="s">
        <v>3622</v>
      </c>
      <c r="C2325" s="281">
        <v>30</v>
      </c>
    </row>
    <row r="2326" spans="1:3" x14ac:dyDescent="0.25">
      <c r="A2326" s="395" t="s">
        <v>4120</v>
      </c>
      <c r="B2326" s="935" t="s">
        <v>3343</v>
      </c>
      <c r="C2326" s="281">
        <v>60</v>
      </c>
    </row>
    <row r="2327" spans="1:3" x14ac:dyDescent="0.25">
      <c r="A2327" s="395" t="s">
        <v>4121</v>
      </c>
      <c r="B2327" s="935" t="s">
        <v>3307</v>
      </c>
      <c r="C2327" s="281">
        <v>60</v>
      </c>
    </row>
    <row r="2328" spans="1:3" x14ac:dyDescent="0.25">
      <c r="A2328" s="395" t="s">
        <v>4122</v>
      </c>
      <c r="B2328" s="935" t="s">
        <v>3309</v>
      </c>
      <c r="C2328" s="281">
        <v>90</v>
      </c>
    </row>
    <row r="2329" spans="1:3" x14ac:dyDescent="0.25">
      <c r="A2329" s="395" t="s">
        <v>4123</v>
      </c>
      <c r="B2329" s="935" t="s">
        <v>3627</v>
      </c>
      <c r="C2329" s="281">
        <v>90</v>
      </c>
    </row>
    <row r="2330" spans="1:3" x14ac:dyDescent="0.25">
      <c r="A2330" s="395" t="s">
        <v>4124</v>
      </c>
      <c r="B2330" s="935" t="s">
        <v>3629</v>
      </c>
      <c r="C2330" s="281">
        <v>60</v>
      </c>
    </row>
    <row r="2331" spans="1:3" x14ac:dyDescent="0.25">
      <c r="A2331" s="395" t="s">
        <v>4125</v>
      </c>
      <c r="B2331" s="935" t="s">
        <v>3564</v>
      </c>
      <c r="C2331" s="281">
        <v>60</v>
      </c>
    </row>
    <row r="2332" spans="1:3" x14ac:dyDescent="0.25">
      <c r="A2332" s="395" t="s">
        <v>4126</v>
      </c>
      <c r="B2332" s="935" t="s">
        <v>3632</v>
      </c>
      <c r="C2332" s="281">
        <v>60</v>
      </c>
    </row>
    <row r="2333" spans="1:3" x14ac:dyDescent="0.25">
      <c r="A2333" s="395" t="s">
        <v>4127</v>
      </c>
      <c r="B2333" s="935" t="s">
        <v>3633</v>
      </c>
      <c r="C2333" s="281">
        <v>90</v>
      </c>
    </row>
    <row r="2334" spans="1:3" x14ac:dyDescent="0.25">
      <c r="A2334" s="395" t="s">
        <v>4128</v>
      </c>
      <c r="B2334" s="935" t="s">
        <v>3635</v>
      </c>
      <c r="C2334" s="281">
        <v>45</v>
      </c>
    </row>
    <row r="2335" spans="1:3" x14ac:dyDescent="0.25">
      <c r="A2335" s="395" t="s">
        <v>4129</v>
      </c>
      <c r="B2335" s="935" t="s">
        <v>2607</v>
      </c>
      <c r="C2335" s="281">
        <v>45</v>
      </c>
    </row>
    <row r="2336" spans="1:3" x14ac:dyDescent="0.25">
      <c r="A2336" s="395" t="s">
        <v>4130</v>
      </c>
      <c r="B2336" s="935" t="s">
        <v>3638</v>
      </c>
      <c r="C2336" s="281">
        <v>120</v>
      </c>
    </row>
    <row r="2337" spans="1:3" x14ac:dyDescent="0.25">
      <c r="A2337" s="395" t="s">
        <v>4131</v>
      </c>
      <c r="B2337" s="935" t="s">
        <v>3640</v>
      </c>
      <c r="C2337" s="281">
        <v>60</v>
      </c>
    </row>
    <row r="2338" spans="1:3" x14ac:dyDescent="0.25">
      <c r="A2338" s="395" t="s">
        <v>4132</v>
      </c>
      <c r="B2338" s="935" t="s">
        <v>3642</v>
      </c>
      <c r="C2338" s="281">
        <v>60</v>
      </c>
    </row>
    <row r="2339" spans="1:3" x14ac:dyDescent="0.25">
      <c r="A2339" s="395" t="s">
        <v>4133</v>
      </c>
      <c r="B2339" s="935" t="s">
        <v>3644</v>
      </c>
      <c r="C2339" s="281">
        <v>120</v>
      </c>
    </row>
    <row r="2340" spans="1:3" x14ac:dyDescent="0.25">
      <c r="A2340" s="395" t="s">
        <v>4134</v>
      </c>
      <c r="B2340" s="935" t="s">
        <v>3646</v>
      </c>
      <c r="C2340" s="281">
        <v>90</v>
      </c>
    </row>
    <row r="2341" spans="1:3" x14ac:dyDescent="0.25">
      <c r="A2341" s="395" t="s">
        <v>4135</v>
      </c>
      <c r="B2341" s="935" t="s">
        <v>3521</v>
      </c>
      <c r="C2341" s="281">
        <v>90</v>
      </c>
    </row>
    <row r="2342" spans="1:3" x14ac:dyDescent="0.25">
      <c r="A2342" s="395" t="s">
        <v>4136</v>
      </c>
      <c r="B2342" s="935" t="s">
        <v>3649</v>
      </c>
      <c r="C2342" s="281">
        <v>60</v>
      </c>
    </row>
    <row r="2343" spans="1:3" x14ac:dyDescent="0.25">
      <c r="A2343" s="395" t="s">
        <v>4137</v>
      </c>
      <c r="B2343" s="935" t="s">
        <v>817</v>
      </c>
      <c r="C2343" s="281">
        <v>270</v>
      </c>
    </row>
    <row r="2344" spans="1:3" x14ac:dyDescent="0.25">
      <c r="A2344" s="395" t="s">
        <v>4138</v>
      </c>
      <c r="B2344" s="930" t="s">
        <v>2384</v>
      </c>
      <c r="C2344" s="280">
        <v>30</v>
      </c>
    </row>
    <row r="2345" spans="1:3" x14ac:dyDescent="0.25">
      <c r="A2345" s="395" t="s">
        <v>4139</v>
      </c>
      <c r="B2345" s="930" t="s">
        <v>2386</v>
      </c>
      <c r="C2345" s="280">
        <v>15</v>
      </c>
    </row>
    <row r="2346" spans="1:3" x14ac:dyDescent="0.25">
      <c r="A2346" s="395" t="s">
        <v>4140</v>
      </c>
      <c r="B2346" s="930" t="s">
        <v>2388</v>
      </c>
      <c r="C2346" s="280">
        <v>30</v>
      </c>
    </row>
    <row r="2347" spans="1:3" x14ac:dyDescent="0.25">
      <c r="A2347" s="395" t="s">
        <v>4141</v>
      </c>
      <c r="B2347" s="930" t="s">
        <v>2390</v>
      </c>
      <c r="C2347" s="938">
        <v>45</v>
      </c>
    </row>
    <row r="2348" spans="1:3" x14ac:dyDescent="0.25">
      <c r="A2348" s="395" t="s">
        <v>4142</v>
      </c>
      <c r="B2348" s="930" t="s">
        <v>836</v>
      </c>
      <c r="C2348" s="938">
        <v>45</v>
      </c>
    </row>
    <row r="2349" spans="1:3" x14ac:dyDescent="0.25">
      <c r="A2349" s="395" t="s">
        <v>4143</v>
      </c>
      <c r="B2349" s="930" t="s">
        <v>2393</v>
      </c>
      <c r="C2349" s="938">
        <v>90</v>
      </c>
    </row>
    <row r="2350" spans="1:3" x14ac:dyDescent="0.25">
      <c r="A2350" s="395" t="s">
        <v>4144</v>
      </c>
      <c r="B2350" s="930" t="s">
        <v>3139</v>
      </c>
      <c r="C2350" s="280">
        <v>30</v>
      </c>
    </row>
    <row r="2351" spans="1:3" x14ac:dyDescent="0.25">
      <c r="A2351" s="395" t="s">
        <v>4145</v>
      </c>
      <c r="B2351" s="930" t="s">
        <v>3141</v>
      </c>
      <c r="C2351" s="280">
        <v>30</v>
      </c>
    </row>
    <row r="2352" spans="1:3" x14ac:dyDescent="0.25">
      <c r="A2352" s="395" t="s">
        <v>10258</v>
      </c>
      <c r="B2352" s="930" t="s">
        <v>2400</v>
      </c>
      <c r="C2352" s="280">
        <v>30</v>
      </c>
    </row>
    <row r="2353" spans="1:3" x14ac:dyDescent="0.25">
      <c r="A2353" s="395" t="s">
        <v>4146</v>
      </c>
      <c r="B2353" s="930" t="s">
        <v>3157</v>
      </c>
      <c r="C2353" s="280">
        <v>45</v>
      </c>
    </row>
    <row r="2354" spans="1:3" x14ac:dyDescent="0.25">
      <c r="A2354" s="395" t="s">
        <v>4147</v>
      </c>
      <c r="B2354" s="930" t="s">
        <v>3148</v>
      </c>
      <c r="C2354" s="280">
        <v>60</v>
      </c>
    </row>
    <row r="2355" spans="1:3" x14ac:dyDescent="0.25">
      <c r="A2355" s="395" t="s">
        <v>4148</v>
      </c>
      <c r="B2355" s="930" t="s">
        <v>3144</v>
      </c>
      <c r="C2355" s="280">
        <v>45</v>
      </c>
    </row>
    <row r="2356" spans="1:3" x14ac:dyDescent="0.25">
      <c r="A2356" s="395" t="s">
        <v>4149</v>
      </c>
      <c r="B2356" s="930" t="s">
        <v>3142</v>
      </c>
      <c r="C2356" s="280">
        <v>60</v>
      </c>
    </row>
    <row r="2357" spans="1:3" x14ac:dyDescent="0.25">
      <c r="A2357" s="395" t="s">
        <v>4150</v>
      </c>
      <c r="B2357" s="930" t="s">
        <v>3163</v>
      </c>
      <c r="C2357" s="280">
        <v>60</v>
      </c>
    </row>
    <row r="2358" spans="1:3" x14ac:dyDescent="0.25">
      <c r="A2358" s="395" t="s">
        <v>4151</v>
      </c>
      <c r="B2358" s="930" t="s">
        <v>3167</v>
      </c>
      <c r="C2358" s="280">
        <v>75</v>
      </c>
    </row>
    <row r="2359" spans="1:3" x14ac:dyDescent="0.25">
      <c r="A2359" s="395" t="s">
        <v>4152</v>
      </c>
      <c r="B2359" s="930" t="s">
        <v>3700</v>
      </c>
      <c r="C2359" s="280">
        <v>90</v>
      </c>
    </row>
    <row r="2360" spans="1:3" x14ac:dyDescent="0.25">
      <c r="A2360" s="395" t="s">
        <v>4153</v>
      </c>
      <c r="B2360" s="930" t="s">
        <v>3702</v>
      </c>
      <c r="C2360" s="280">
        <v>90</v>
      </c>
    </row>
    <row r="2361" spans="1:3" x14ac:dyDescent="0.25">
      <c r="A2361" s="395" t="s">
        <v>4154</v>
      </c>
      <c r="B2361" s="930" t="s">
        <v>3704</v>
      </c>
      <c r="C2361" s="280">
        <v>90</v>
      </c>
    </row>
    <row r="2362" spans="1:3" x14ac:dyDescent="0.25">
      <c r="A2362" s="395" t="s">
        <v>4155</v>
      </c>
      <c r="B2362" s="930" t="s">
        <v>3706</v>
      </c>
      <c r="C2362" s="280">
        <v>90</v>
      </c>
    </row>
    <row r="2363" spans="1:3" x14ac:dyDescent="0.25">
      <c r="A2363" s="395" t="s">
        <v>4156</v>
      </c>
      <c r="B2363" s="930" t="s">
        <v>3708</v>
      </c>
      <c r="C2363" s="280">
        <v>150</v>
      </c>
    </row>
    <row r="2364" spans="1:3" x14ac:dyDescent="0.25">
      <c r="A2364" s="395" t="s">
        <v>4157</v>
      </c>
      <c r="B2364" s="930" t="s">
        <v>3710</v>
      </c>
      <c r="C2364" s="280">
        <v>150</v>
      </c>
    </row>
    <row r="2365" spans="1:3" x14ac:dyDescent="0.25">
      <c r="A2365" s="395" t="s">
        <v>4158</v>
      </c>
      <c r="B2365" s="930" t="s">
        <v>3712</v>
      </c>
      <c r="C2365" s="280">
        <v>60</v>
      </c>
    </row>
    <row r="2366" spans="1:3" x14ac:dyDescent="0.25">
      <c r="A2366" s="395" t="s">
        <v>4159</v>
      </c>
      <c r="B2366" s="930" t="s">
        <v>3177</v>
      </c>
      <c r="C2366" s="280">
        <v>120</v>
      </c>
    </row>
    <row r="2367" spans="1:3" x14ac:dyDescent="0.25">
      <c r="A2367" s="395" t="s">
        <v>4160</v>
      </c>
      <c r="B2367" s="930" t="s">
        <v>3181</v>
      </c>
      <c r="C2367" s="280">
        <v>30</v>
      </c>
    </row>
    <row r="2368" spans="1:3" x14ac:dyDescent="0.25">
      <c r="A2368" s="395" t="s">
        <v>4161</v>
      </c>
      <c r="B2368" s="930" t="s">
        <v>3179</v>
      </c>
      <c r="C2368" s="280">
        <v>60</v>
      </c>
    </row>
    <row r="2369" spans="1:3" x14ac:dyDescent="0.25">
      <c r="A2369" s="395" t="s">
        <v>4162</v>
      </c>
      <c r="B2369" s="930" t="s">
        <v>3717</v>
      </c>
      <c r="C2369" s="280">
        <v>60</v>
      </c>
    </row>
    <row r="2370" spans="1:3" x14ac:dyDescent="0.25">
      <c r="A2370" s="395" t="s">
        <v>4163</v>
      </c>
      <c r="B2370" s="930" t="s">
        <v>3719</v>
      </c>
      <c r="C2370" s="280">
        <v>135</v>
      </c>
    </row>
    <row r="2371" spans="1:3" x14ac:dyDescent="0.25">
      <c r="A2371" s="395" t="s">
        <v>4164</v>
      </c>
      <c r="B2371" s="930" t="s">
        <v>817</v>
      </c>
      <c r="C2371" s="280">
        <v>225</v>
      </c>
    </row>
    <row r="2372" spans="1:3" x14ac:dyDescent="0.25">
      <c r="A2372" s="395" t="s">
        <v>862</v>
      </c>
      <c r="B2372" s="279" t="s">
        <v>2384</v>
      </c>
      <c r="C2372" s="938">
        <v>75</v>
      </c>
    </row>
    <row r="2373" spans="1:3" x14ac:dyDescent="0.25">
      <c r="A2373" s="395" t="s">
        <v>858</v>
      </c>
      <c r="B2373" s="279" t="s">
        <v>2386</v>
      </c>
      <c r="C2373" s="280">
        <v>30</v>
      </c>
    </row>
    <row r="2374" spans="1:3" x14ac:dyDescent="0.25">
      <c r="A2374" s="395" t="s">
        <v>859</v>
      </c>
      <c r="B2374" s="279" t="s">
        <v>2388</v>
      </c>
      <c r="C2374" s="280">
        <v>60</v>
      </c>
    </row>
    <row r="2375" spans="1:3" x14ac:dyDescent="0.25">
      <c r="A2375" s="395" t="s">
        <v>4165</v>
      </c>
      <c r="B2375" s="279" t="s">
        <v>7194</v>
      </c>
      <c r="C2375" s="280">
        <v>75</v>
      </c>
    </row>
    <row r="2376" spans="1:3" x14ac:dyDescent="0.25">
      <c r="A2376" s="395" t="s">
        <v>4166</v>
      </c>
      <c r="B2376" s="279" t="s">
        <v>836</v>
      </c>
      <c r="C2376" s="280">
        <v>75</v>
      </c>
    </row>
    <row r="2377" spans="1:3" x14ac:dyDescent="0.25">
      <c r="A2377" s="395" t="s">
        <v>860</v>
      </c>
      <c r="B2377" s="279" t="s">
        <v>7195</v>
      </c>
      <c r="C2377" s="280">
        <v>120</v>
      </c>
    </row>
    <row r="2378" spans="1:3" x14ac:dyDescent="0.25">
      <c r="A2378" s="395" t="s">
        <v>4167</v>
      </c>
      <c r="B2378" s="279" t="s">
        <v>2395</v>
      </c>
      <c r="C2378" s="280">
        <v>45</v>
      </c>
    </row>
    <row r="2379" spans="1:3" x14ac:dyDescent="0.25">
      <c r="A2379" s="395" t="s">
        <v>4168</v>
      </c>
      <c r="B2379" s="279" t="s">
        <v>2437</v>
      </c>
      <c r="C2379" s="280">
        <v>30</v>
      </c>
    </row>
    <row r="2380" spans="1:3" x14ac:dyDescent="0.25">
      <c r="A2380" s="395" t="s">
        <v>10259</v>
      </c>
      <c r="B2380" s="279" t="s">
        <v>2596</v>
      </c>
      <c r="C2380" s="280">
        <v>45</v>
      </c>
    </row>
    <row r="2381" spans="1:3" x14ac:dyDescent="0.25">
      <c r="A2381" s="395" t="s">
        <v>4169</v>
      </c>
      <c r="B2381" s="279" t="s">
        <v>2398</v>
      </c>
      <c r="C2381" s="280">
        <v>30</v>
      </c>
    </row>
    <row r="2382" spans="1:3" x14ac:dyDescent="0.25">
      <c r="A2382" s="395" t="s">
        <v>861</v>
      </c>
      <c r="B2382" s="279" t="s">
        <v>2559</v>
      </c>
      <c r="C2382" s="280">
        <v>45</v>
      </c>
    </row>
    <row r="2383" spans="1:3" x14ac:dyDescent="0.25">
      <c r="A2383" s="395" t="s">
        <v>4170</v>
      </c>
      <c r="B2383" s="279" t="s">
        <v>2397</v>
      </c>
      <c r="C2383" s="280">
        <v>45</v>
      </c>
    </row>
    <row r="2384" spans="1:3" x14ac:dyDescent="0.25">
      <c r="A2384" s="395" t="s">
        <v>4171</v>
      </c>
      <c r="B2384" s="279" t="s">
        <v>7197</v>
      </c>
      <c r="C2384" s="280">
        <v>30</v>
      </c>
    </row>
    <row r="2385" spans="1:3" x14ac:dyDescent="0.25">
      <c r="A2385" s="395" t="s">
        <v>4172</v>
      </c>
      <c r="B2385" s="279" t="s">
        <v>2602</v>
      </c>
      <c r="C2385" s="280">
        <v>30</v>
      </c>
    </row>
    <row r="2386" spans="1:3" x14ac:dyDescent="0.25">
      <c r="A2386" s="395" t="s">
        <v>863</v>
      </c>
      <c r="B2386" s="279" t="s">
        <v>2428</v>
      </c>
      <c r="C2386" s="280">
        <v>30</v>
      </c>
    </row>
    <row r="2387" spans="1:3" x14ac:dyDescent="0.25">
      <c r="A2387" s="395" t="s">
        <v>4173</v>
      </c>
      <c r="B2387" s="279" t="s">
        <v>2605</v>
      </c>
      <c r="C2387" s="280">
        <v>30</v>
      </c>
    </row>
    <row r="2388" spans="1:3" x14ac:dyDescent="0.25">
      <c r="A2388" s="395" t="s">
        <v>4174</v>
      </c>
      <c r="B2388" s="279" t="s">
        <v>2607</v>
      </c>
      <c r="C2388" s="280">
        <v>30</v>
      </c>
    </row>
    <row r="2389" spans="1:3" x14ac:dyDescent="0.25">
      <c r="A2389" s="395" t="s">
        <v>4175</v>
      </c>
      <c r="B2389" s="279" t="s">
        <v>2609</v>
      </c>
      <c r="C2389" s="280">
        <v>30</v>
      </c>
    </row>
    <row r="2390" spans="1:3" x14ac:dyDescent="0.25">
      <c r="A2390" s="395" t="s">
        <v>4176</v>
      </c>
      <c r="B2390" s="930" t="s">
        <v>2563</v>
      </c>
      <c r="C2390" s="930">
        <v>60</v>
      </c>
    </row>
    <row r="2391" spans="1:3" x14ac:dyDescent="0.25">
      <c r="A2391" s="395" t="s">
        <v>4177</v>
      </c>
      <c r="B2391" s="279" t="s">
        <v>2565</v>
      </c>
      <c r="C2391" s="280">
        <v>60</v>
      </c>
    </row>
    <row r="2392" spans="1:3" x14ac:dyDescent="0.25">
      <c r="A2392" s="395" t="s">
        <v>4178</v>
      </c>
      <c r="B2392" s="279" t="s">
        <v>2400</v>
      </c>
      <c r="C2392" s="280">
        <v>30</v>
      </c>
    </row>
    <row r="2393" spans="1:3" x14ac:dyDescent="0.25">
      <c r="A2393" s="395" t="s">
        <v>4179</v>
      </c>
      <c r="B2393" s="279" t="s">
        <v>2568</v>
      </c>
      <c r="C2393" s="280">
        <v>60</v>
      </c>
    </row>
    <row r="2394" spans="1:3" x14ac:dyDescent="0.25">
      <c r="A2394" s="395" t="s">
        <v>4180</v>
      </c>
      <c r="B2394" s="279" t="s">
        <v>2570</v>
      </c>
      <c r="C2394" s="280">
        <v>240</v>
      </c>
    </row>
    <row r="2395" spans="1:3" x14ac:dyDescent="0.25">
      <c r="A2395" s="395" t="s">
        <v>4181</v>
      </c>
      <c r="B2395" s="279" t="s">
        <v>7198</v>
      </c>
      <c r="C2395" s="280">
        <v>75</v>
      </c>
    </row>
    <row r="2396" spans="1:3" x14ac:dyDescent="0.25">
      <c r="A2396" s="395" t="s">
        <v>4182</v>
      </c>
      <c r="B2396" s="279" t="s">
        <v>2618</v>
      </c>
      <c r="C2396" s="280">
        <v>45</v>
      </c>
    </row>
    <row r="2397" spans="1:3" x14ac:dyDescent="0.25">
      <c r="A2397" s="395" t="s">
        <v>4183</v>
      </c>
      <c r="B2397" s="279" t="s">
        <v>2579</v>
      </c>
      <c r="C2397" s="280">
        <v>120</v>
      </c>
    </row>
    <row r="2398" spans="1:3" x14ac:dyDescent="0.25">
      <c r="A2398" s="395" t="s">
        <v>4184</v>
      </c>
      <c r="B2398" s="279" t="s">
        <v>2621</v>
      </c>
      <c r="C2398" s="280">
        <v>90</v>
      </c>
    </row>
    <row r="2399" spans="1:3" x14ac:dyDescent="0.25">
      <c r="A2399" s="395" t="s">
        <v>4185</v>
      </c>
      <c r="B2399" s="279" t="s">
        <v>2623</v>
      </c>
      <c r="C2399" s="280">
        <v>120</v>
      </c>
    </row>
    <row r="2400" spans="1:3" x14ac:dyDescent="0.25">
      <c r="A2400" s="395" t="s">
        <v>4186</v>
      </c>
      <c r="B2400" s="279" t="s">
        <v>2577</v>
      </c>
      <c r="C2400" s="280">
        <v>60</v>
      </c>
    </row>
    <row r="2401" spans="1:3" x14ac:dyDescent="0.25">
      <c r="A2401" s="395" t="s">
        <v>4187</v>
      </c>
      <c r="B2401" s="279" t="s">
        <v>2626</v>
      </c>
      <c r="C2401" s="280">
        <v>60</v>
      </c>
    </row>
    <row r="2402" spans="1:3" ht="31.5" x14ac:dyDescent="0.25">
      <c r="A2402" s="395" t="s">
        <v>4188</v>
      </c>
      <c r="B2402" s="930" t="s">
        <v>7196</v>
      </c>
      <c r="C2402" s="280">
        <v>60</v>
      </c>
    </row>
    <row r="2403" spans="1:3" x14ac:dyDescent="0.25">
      <c r="A2403" s="395" t="s">
        <v>4189</v>
      </c>
      <c r="B2403" s="930" t="s">
        <v>7199</v>
      </c>
      <c r="C2403" s="280">
        <v>60</v>
      </c>
    </row>
    <row r="2404" spans="1:3" ht="31.5" x14ac:dyDescent="0.25">
      <c r="A2404" s="395" t="s">
        <v>4190</v>
      </c>
      <c r="B2404" s="279" t="s">
        <v>2631</v>
      </c>
      <c r="C2404" s="280">
        <v>120</v>
      </c>
    </row>
    <row r="2405" spans="1:3" ht="31.5" x14ac:dyDescent="0.25">
      <c r="A2405" s="395" t="s">
        <v>4191</v>
      </c>
      <c r="B2405" s="279" t="s">
        <v>2633</v>
      </c>
      <c r="C2405" s="280">
        <v>60</v>
      </c>
    </row>
    <row r="2406" spans="1:3" x14ac:dyDescent="0.25">
      <c r="A2406" s="395" t="s">
        <v>4192</v>
      </c>
      <c r="B2406" s="279" t="s">
        <v>2635</v>
      </c>
      <c r="C2406" s="280">
        <v>90</v>
      </c>
    </row>
    <row r="2407" spans="1:3" x14ac:dyDescent="0.25">
      <c r="A2407" s="395" t="s">
        <v>4193</v>
      </c>
      <c r="B2407" s="279" t="s">
        <v>2584</v>
      </c>
      <c r="C2407" s="280">
        <v>120</v>
      </c>
    </row>
    <row r="2408" spans="1:3" x14ac:dyDescent="0.25">
      <c r="A2408" s="395" t="s">
        <v>4194</v>
      </c>
      <c r="B2408" s="279" t="s">
        <v>2638</v>
      </c>
      <c r="C2408" s="280">
        <v>60</v>
      </c>
    </row>
    <row r="2409" spans="1:3" x14ac:dyDescent="0.25">
      <c r="A2409" s="395" t="s">
        <v>4195</v>
      </c>
      <c r="B2409" s="279" t="s">
        <v>2586</v>
      </c>
      <c r="C2409" s="280">
        <v>60</v>
      </c>
    </row>
    <row r="2410" spans="1:3" x14ac:dyDescent="0.25">
      <c r="A2410" s="395" t="s">
        <v>4196</v>
      </c>
      <c r="B2410" s="279" t="s">
        <v>2640</v>
      </c>
      <c r="C2410" s="280">
        <v>270</v>
      </c>
    </row>
    <row r="2411" spans="1:3" x14ac:dyDescent="0.25">
      <c r="A2411" s="395" t="s">
        <v>4197</v>
      </c>
      <c r="B2411" s="930" t="s">
        <v>817</v>
      </c>
      <c r="C2411" s="280">
        <v>405</v>
      </c>
    </row>
    <row r="2412" spans="1:3" x14ac:dyDescent="0.25">
      <c r="A2412" s="395" t="s">
        <v>4198</v>
      </c>
      <c r="B2412" s="279" t="s">
        <v>2384</v>
      </c>
      <c r="C2412" s="938">
        <v>75</v>
      </c>
    </row>
    <row r="2413" spans="1:3" x14ac:dyDescent="0.25">
      <c r="A2413" s="395" t="s">
        <v>4199</v>
      </c>
      <c r="B2413" s="279" t="s">
        <v>2386</v>
      </c>
      <c r="C2413" s="280">
        <v>30</v>
      </c>
    </row>
    <row r="2414" spans="1:3" x14ac:dyDescent="0.25">
      <c r="A2414" s="395" t="s">
        <v>4200</v>
      </c>
      <c r="B2414" s="279" t="s">
        <v>2388</v>
      </c>
      <c r="C2414" s="280">
        <v>60</v>
      </c>
    </row>
    <row r="2415" spans="1:3" x14ac:dyDescent="0.25">
      <c r="A2415" s="395" t="s">
        <v>4201</v>
      </c>
      <c r="B2415" s="279" t="s">
        <v>7194</v>
      </c>
      <c r="C2415" s="280">
        <v>75</v>
      </c>
    </row>
    <row r="2416" spans="1:3" x14ac:dyDescent="0.25">
      <c r="A2416" s="395" t="s">
        <v>4202</v>
      </c>
      <c r="B2416" s="279" t="s">
        <v>836</v>
      </c>
      <c r="C2416" s="280">
        <v>75</v>
      </c>
    </row>
    <row r="2417" spans="1:3" x14ac:dyDescent="0.25">
      <c r="A2417" s="395" t="s">
        <v>4203</v>
      </c>
      <c r="B2417" s="279" t="s">
        <v>7195</v>
      </c>
      <c r="C2417" s="280">
        <v>120</v>
      </c>
    </row>
    <row r="2418" spans="1:3" x14ac:dyDescent="0.25">
      <c r="A2418" s="395" t="s">
        <v>4204</v>
      </c>
      <c r="B2418" s="931" t="s">
        <v>2397</v>
      </c>
      <c r="C2418" s="400">
        <v>30</v>
      </c>
    </row>
    <row r="2419" spans="1:3" x14ac:dyDescent="0.25">
      <c r="A2419" s="395" t="s">
        <v>4205</v>
      </c>
      <c r="B2419" s="931" t="s">
        <v>849</v>
      </c>
      <c r="C2419" s="400">
        <v>30</v>
      </c>
    </row>
    <row r="2420" spans="1:3" x14ac:dyDescent="0.25">
      <c r="A2420" s="395" t="s">
        <v>10260</v>
      </c>
      <c r="B2420" s="931" t="s">
        <v>2650</v>
      </c>
      <c r="C2420" s="400">
        <v>45</v>
      </c>
    </row>
    <row r="2421" spans="1:3" x14ac:dyDescent="0.25">
      <c r="A2421" s="395" t="s">
        <v>4206</v>
      </c>
      <c r="B2421" s="931" t="s">
        <v>2651</v>
      </c>
      <c r="C2421" s="400">
        <v>45</v>
      </c>
    </row>
    <row r="2422" spans="1:3" x14ac:dyDescent="0.25">
      <c r="A2422" s="395" t="s">
        <v>4207</v>
      </c>
      <c r="B2422" s="931" t="s">
        <v>2653</v>
      </c>
      <c r="C2422" s="400">
        <v>30</v>
      </c>
    </row>
    <row r="2423" spans="1:3" x14ac:dyDescent="0.25">
      <c r="A2423" s="395" t="s">
        <v>4208</v>
      </c>
      <c r="B2423" s="931" t="s">
        <v>5623</v>
      </c>
      <c r="C2423" s="400">
        <v>30</v>
      </c>
    </row>
    <row r="2424" spans="1:3" x14ac:dyDescent="0.25">
      <c r="A2424" s="395" t="s">
        <v>4209</v>
      </c>
      <c r="B2424" s="931" t="s">
        <v>2400</v>
      </c>
      <c r="C2424" s="400">
        <v>30</v>
      </c>
    </row>
    <row r="2425" spans="1:3" x14ac:dyDescent="0.25">
      <c r="A2425" s="395" t="s">
        <v>4210</v>
      </c>
      <c r="B2425" s="931" t="s">
        <v>2517</v>
      </c>
      <c r="C2425" s="400">
        <v>30</v>
      </c>
    </row>
    <row r="2426" spans="1:3" x14ac:dyDescent="0.25">
      <c r="A2426" s="395" t="s">
        <v>4211</v>
      </c>
      <c r="B2426" s="931" t="s">
        <v>2481</v>
      </c>
      <c r="C2426" s="400">
        <v>150</v>
      </c>
    </row>
    <row r="2427" spans="1:3" x14ac:dyDescent="0.25">
      <c r="A2427" s="395" t="s">
        <v>4212</v>
      </c>
      <c r="B2427" s="931" t="s">
        <v>2449</v>
      </c>
      <c r="C2427" s="400">
        <v>150</v>
      </c>
    </row>
    <row r="2428" spans="1:3" x14ac:dyDescent="0.25">
      <c r="A2428" s="395" t="s">
        <v>4213</v>
      </c>
      <c r="B2428" s="931" t="s">
        <v>2691</v>
      </c>
      <c r="C2428" s="400">
        <v>60</v>
      </c>
    </row>
    <row r="2429" spans="1:3" x14ac:dyDescent="0.25">
      <c r="A2429" s="395" t="s">
        <v>4214</v>
      </c>
      <c r="B2429" s="931" t="s">
        <v>2693</v>
      </c>
      <c r="C2429" s="400">
        <v>60</v>
      </c>
    </row>
    <row r="2430" spans="1:3" x14ac:dyDescent="0.25">
      <c r="A2430" s="395" t="s">
        <v>4215</v>
      </c>
      <c r="B2430" s="931" t="s">
        <v>2659</v>
      </c>
      <c r="C2430" s="400">
        <v>60</v>
      </c>
    </row>
    <row r="2431" spans="1:3" x14ac:dyDescent="0.25">
      <c r="A2431" s="395" t="s">
        <v>4216</v>
      </c>
      <c r="B2431" s="931" t="s">
        <v>2462</v>
      </c>
      <c r="C2431" s="400">
        <v>90</v>
      </c>
    </row>
    <row r="2432" spans="1:3" x14ac:dyDescent="0.25">
      <c r="A2432" s="395" t="s">
        <v>4217</v>
      </c>
      <c r="B2432" s="931" t="s">
        <v>7202</v>
      </c>
      <c r="C2432" s="400">
        <v>60</v>
      </c>
    </row>
    <row r="2433" spans="1:3" x14ac:dyDescent="0.25">
      <c r="A2433" s="395" t="s">
        <v>4218</v>
      </c>
      <c r="B2433" s="931" t="s">
        <v>2664</v>
      </c>
      <c r="C2433" s="400">
        <v>120</v>
      </c>
    </row>
    <row r="2434" spans="1:3" x14ac:dyDescent="0.25">
      <c r="A2434" s="395" t="s">
        <v>4219</v>
      </c>
      <c r="B2434" s="931" t="s">
        <v>2699</v>
      </c>
      <c r="C2434" s="400">
        <v>30</v>
      </c>
    </row>
    <row r="2435" spans="1:3" x14ac:dyDescent="0.25">
      <c r="A2435" s="395" t="s">
        <v>4220</v>
      </c>
      <c r="B2435" s="931" t="s">
        <v>2701</v>
      </c>
      <c r="C2435" s="400">
        <v>150</v>
      </c>
    </row>
    <row r="2436" spans="1:3" x14ac:dyDescent="0.25">
      <c r="A2436" s="395" t="s">
        <v>4221</v>
      </c>
      <c r="B2436" s="931" t="s">
        <v>2668</v>
      </c>
      <c r="C2436" s="400">
        <v>150</v>
      </c>
    </row>
    <row r="2437" spans="1:3" x14ac:dyDescent="0.25">
      <c r="A2437" s="395" t="s">
        <v>4222</v>
      </c>
      <c r="B2437" s="931" t="s">
        <v>2704</v>
      </c>
      <c r="C2437" s="400">
        <v>90</v>
      </c>
    </row>
    <row r="2438" spans="1:3" x14ac:dyDescent="0.25">
      <c r="A2438" s="395" t="s">
        <v>4223</v>
      </c>
      <c r="B2438" s="931" t="s">
        <v>2670</v>
      </c>
      <c r="C2438" s="400">
        <v>75</v>
      </c>
    </row>
    <row r="2439" spans="1:3" x14ac:dyDescent="0.25">
      <c r="A2439" s="395" t="s">
        <v>4224</v>
      </c>
      <c r="B2439" s="931" t="s">
        <v>2707</v>
      </c>
      <c r="C2439" s="400">
        <v>60</v>
      </c>
    </row>
    <row r="2440" spans="1:3" x14ac:dyDescent="0.25">
      <c r="A2440" s="395" t="s">
        <v>4225</v>
      </c>
      <c r="B2440" s="931" t="s">
        <v>2709</v>
      </c>
      <c r="C2440" s="400">
        <v>90</v>
      </c>
    </row>
    <row r="2441" spans="1:3" x14ac:dyDescent="0.25">
      <c r="A2441" s="395" t="s">
        <v>4226</v>
      </c>
      <c r="B2441" s="931" t="s">
        <v>2711</v>
      </c>
      <c r="C2441" s="400">
        <v>60</v>
      </c>
    </row>
    <row r="2442" spans="1:3" x14ac:dyDescent="0.25">
      <c r="A2442" s="395" t="s">
        <v>4227</v>
      </c>
      <c r="B2442" s="931" t="s">
        <v>817</v>
      </c>
      <c r="C2442" s="400">
        <v>360</v>
      </c>
    </row>
    <row r="2443" spans="1:3" x14ac:dyDescent="0.25">
      <c r="A2443" s="395" t="s">
        <v>4228</v>
      </c>
      <c r="B2443" s="279" t="s">
        <v>2384</v>
      </c>
      <c r="C2443" s="938">
        <v>75</v>
      </c>
    </row>
    <row r="2444" spans="1:3" x14ac:dyDescent="0.25">
      <c r="A2444" s="395" t="s">
        <v>4229</v>
      </c>
      <c r="B2444" s="279" t="s">
        <v>2386</v>
      </c>
      <c r="C2444" s="280">
        <v>30</v>
      </c>
    </row>
    <row r="2445" spans="1:3" x14ac:dyDescent="0.25">
      <c r="A2445" s="395" t="s">
        <v>4230</v>
      </c>
      <c r="B2445" s="279" t="s">
        <v>2388</v>
      </c>
      <c r="C2445" s="280">
        <v>60</v>
      </c>
    </row>
    <row r="2446" spans="1:3" x14ac:dyDescent="0.25">
      <c r="A2446" s="395" t="s">
        <v>4231</v>
      </c>
      <c r="B2446" s="279" t="s">
        <v>7194</v>
      </c>
      <c r="C2446" s="280">
        <v>75</v>
      </c>
    </row>
    <row r="2447" spans="1:3" x14ac:dyDescent="0.25">
      <c r="A2447" s="395" t="s">
        <v>4232</v>
      </c>
      <c r="B2447" s="279" t="s">
        <v>836</v>
      </c>
      <c r="C2447" s="280">
        <v>75</v>
      </c>
    </row>
    <row r="2448" spans="1:3" x14ac:dyDescent="0.25">
      <c r="A2448" s="395" t="s">
        <v>4233</v>
      </c>
      <c r="B2448" s="279" t="s">
        <v>7195</v>
      </c>
      <c r="C2448" s="280">
        <v>120</v>
      </c>
    </row>
    <row r="2449" spans="1:3" x14ac:dyDescent="0.25">
      <c r="A2449" s="395" t="s">
        <v>4234</v>
      </c>
      <c r="B2449" s="279" t="s">
        <v>2400</v>
      </c>
      <c r="C2449" s="280">
        <v>30</v>
      </c>
    </row>
    <row r="2450" spans="1:3" x14ac:dyDescent="0.25">
      <c r="A2450" s="395" t="s">
        <v>4235</v>
      </c>
      <c r="B2450" s="279" t="s">
        <v>2722</v>
      </c>
      <c r="C2450" s="280">
        <v>30</v>
      </c>
    </row>
    <row r="2451" spans="1:3" x14ac:dyDescent="0.25">
      <c r="A2451" s="395" t="s">
        <v>10261</v>
      </c>
      <c r="B2451" s="279" t="s">
        <v>848</v>
      </c>
      <c r="C2451" s="280">
        <v>90</v>
      </c>
    </row>
    <row r="2452" spans="1:3" x14ac:dyDescent="0.25">
      <c r="A2452" s="395" t="s">
        <v>4236</v>
      </c>
      <c r="B2452" s="279" t="s">
        <v>2397</v>
      </c>
      <c r="C2452" s="280">
        <v>30</v>
      </c>
    </row>
    <row r="2453" spans="1:3" x14ac:dyDescent="0.25">
      <c r="A2453" s="395" t="s">
        <v>4237</v>
      </c>
      <c r="B2453" s="279" t="s">
        <v>2431</v>
      </c>
      <c r="C2453" s="280">
        <v>30</v>
      </c>
    </row>
    <row r="2454" spans="1:3" x14ac:dyDescent="0.25">
      <c r="A2454" s="395" t="s">
        <v>4238</v>
      </c>
      <c r="B2454" s="279" t="s">
        <v>2433</v>
      </c>
      <c r="C2454" s="280">
        <v>30</v>
      </c>
    </row>
    <row r="2455" spans="1:3" x14ac:dyDescent="0.25">
      <c r="A2455" s="395" t="s">
        <v>4239</v>
      </c>
      <c r="B2455" s="279" t="s">
        <v>2727</v>
      </c>
      <c r="C2455" s="280">
        <v>60</v>
      </c>
    </row>
    <row r="2456" spans="1:3" x14ac:dyDescent="0.25">
      <c r="A2456" s="395" t="s">
        <v>4240</v>
      </c>
      <c r="B2456" s="279" t="s">
        <v>2437</v>
      </c>
      <c r="C2456" s="280">
        <v>120</v>
      </c>
    </row>
    <row r="2457" spans="1:3" x14ac:dyDescent="0.25">
      <c r="A2457" s="395" t="s">
        <v>4241</v>
      </c>
      <c r="B2457" s="279" t="s">
        <v>2730</v>
      </c>
      <c r="C2457" s="280">
        <v>60</v>
      </c>
    </row>
    <row r="2458" spans="1:3" x14ac:dyDescent="0.25">
      <c r="A2458" s="395" t="s">
        <v>4242</v>
      </c>
      <c r="B2458" s="279" t="s">
        <v>507</v>
      </c>
      <c r="C2458" s="280">
        <v>180</v>
      </c>
    </row>
    <row r="2459" spans="1:3" x14ac:dyDescent="0.25">
      <c r="A2459" s="395" t="s">
        <v>4243</v>
      </c>
      <c r="B2459" s="279" t="s">
        <v>508</v>
      </c>
      <c r="C2459" s="281">
        <v>60</v>
      </c>
    </row>
    <row r="2460" spans="1:3" x14ac:dyDescent="0.25">
      <c r="A2460" s="395" t="s">
        <v>4244</v>
      </c>
      <c r="B2460" s="279" t="s">
        <v>3501</v>
      </c>
      <c r="C2460" s="280">
        <v>90</v>
      </c>
    </row>
    <row r="2461" spans="1:3" x14ac:dyDescent="0.25">
      <c r="A2461" s="395" t="s">
        <v>4245</v>
      </c>
      <c r="B2461" s="279" t="s">
        <v>2523</v>
      </c>
      <c r="C2461" s="280">
        <v>60</v>
      </c>
    </row>
    <row r="2462" spans="1:3" x14ac:dyDescent="0.25">
      <c r="A2462" s="395" t="s">
        <v>4246</v>
      </c>
      <c r="B2462" s="279" t="s">
        <v>2487</v>
      </c>
      <c r="C2462" s="280">
        <v>90</v>
      </c>
    </row>
    <row r="2463" spans="1:3" x14ac:dyDescent="0.25">
      <c r="A2463" s="395" t="s">
        <v>4247</v>
      </c>
      <c r="B2463" s="279" t="s">
        <v>513</v>
      </c>
      <c r="C2463" s="280">
        <v>60</v>
      </c>
    </row>
    <row r="2464" spans="1:3" x14ac:dyDescent="0.25">
      <c r="A2464" s="395" t="s">
        <v>4248</v>
      </c>
      <c r="B2464" s="279" t="s">
        <v>2735</v>
      </c>
      <c r="C2464" s="280">
        <v>90</v>
      </c>
    </row>
    <row r="2465" spans="1:3" x14ac:dyDescent="0.25">
      <c r="A2465" s="395" t="s">
        <v>4249</v>
      </c>
      <c r="B2465" s="279" t="s">
        <v>2737</v>
      </c>
      <c r="C2465" s="280">
        <v>180</v>
      </c>
    </row>
    <row r="2466" spans="1:3" x14ac:dyDescent="0.25">
      <c r="A2466" s="395" t="s">
        <v>4250</v>
      </c>
      <c r="B2466" s="279" t="s">
        <v>2770</v>
      </c>
      <c r="C2466" s="280">
        <v>60</v>
      </c>
    </row>
    <row r="2467" spans="1:3" x14ac:dyDescent="0.25">
      <c r="A2467" s="395" t="s">
        <v>4251</v>
      </c>
      <c r="B2467" s="279" t="s">
        <v>2772</v>
      </c>
      <c r="C2467" s="280">
        <v>90</v>
      </c>
    </row>
    <row r="2468" spans="1:3" x14ac:dyDescent="0.25">
      <c r="A2468" s="395" t="s">
        <v>4252</v>
      </c>
      <c r="B2468" s="279" t="s">
        <v>2498</v>
      </c>
      <c r="C2468" s="280">
        <v>120</v>
      </c>
    </row>
    <row r="2469" spans="1:3" x14ac:dyDescent="0.25">
      <c r="A2469" s="395" t="s">
        <v>4253</v>
      </c>
      <c r="B2469" s="279" t="s">
        <v>2775</v>
      </c>
      <c r="C2469" s="281">
        <v>60</v>
      </c>
    </row>
    <row r="2470" spans="1:3" x14ac:dyDescent="0.25">
      <c r="A2470" s="395" t="s">
        <v>4254</v>
      </c>
      <c r="B2470" s="279" t="s">
        <v>2740</v>
      </c>
      <c r="C2470" s="280">
        <v>120</v>
      </c>
    </row>
    <row r="2471" spans="1:3" x14ac:dyDescent="0.25">
      <c r="A2471" s="395" t="s">
        <v>4255</v>
      </c>
      <c r="B2471" s="279" t="s">
        <v>2500</v>
      </c>
      <c r="C2471" s="280">
        <v>90</v>
      </c>
    </row>
    <row r="2472" spans="1:3" x14ac:dyDescent="0.25">
      <c r="A2472" s="395" t="s">
        <v>4256</v>
      </c>
      <c r="B2472" s="279" t="s">
        <v>2742</v>
      </c>
      <c r="C2472" s="280">
        <v>90</v>
      </c>
    </row>
    <row r="2473" spans="1:3" x14ac:dyDescent="0.25">
      <c r="A2473" s="395" t="s">
        <v>4257</v>
      </c>
      <c r="B2473" s="279" t="s">
        <v>509</v>
      </c>
      <c r="C2473" s="280">
        <v>60</v>
      </c>
    </row>
    <row r="2474" spans="1:3" x14ac:dyDescent="0.25">
      <c r="A2474" s="395" t="s">
        <v>4258</v>
      </c>
      <c r="B2474" s="279" t="s">
        <v>2745</v>
      </c>
      <c r="C2474" s="280">
        <v>60</v>
      </c>
    </row>
    <row r="2475" spans="1:3" x14ac:dyDescent="0.25">
      <c r="A2475" s="395" t="s">
        <v>4259</v>
      </c>
      <c r="B2475" s="279" t="s">
        <v>2542</v>
      </c>
      <c r="C2475" s="280">
        <v>90</v>
      </c>
    </row>
    <row r="2476" spans="1:3" x14ac:dyDescent="0.25">
      <c r="A2476" s="395" t="s">
        <v>4260</v>
      </c>
      <c r="B2476" s="279" t="s">
        <v>2517</v>
      </c>
      <c r="C2476" s="280">
        <v>30</v>
      </c>
    </row>
    <row r="2477" spans="1:3" x14ac:dyDescent="0.25">
      <c r="A2477" s="395" t="s">
        <v>4261</v>
      </c>
      <c r="B2477" s="279" t="s">
        <v>817</v>
      </c>
      <c r="C2477" s="280">
        <v>450</v>
      </c>
    </row>
    <row r="2478" spans="1:3" x14ac:dyDescent="0.25">
      <c r="A2478" s="395" t="s">
        <v>4262</v>
      </c>
      <c r="B2478" s="279" t="s">
        <v>2384</v>
      </c>
      <c r="C2478" s="938">
        <v>75</v>
      </c>
    </row>
    <row r="2479" spans="1:3" x14ac:dyDescent="0.25">
      <c r="A2479" s="395" t="s">
        <v>4263</v>
      </c>
      <c r="B2479" s="279" t="s">
        <v>2386</v>
      </c>
      <c r="C2479" s="280">
        <v>30</v>
      </c>
    </row>
    <row r="2480" spans="1:3" x14ac:dyDescent="0.25">
      <c r="A2480" s="395" t="s">
        <v>4264</v>
      </c>
      <c r="B2480" s="279" t="s">
        <v>2388</v>
      </c>
      <c r="C2480" s="280">
        <v>60</v>
      </c>
    </row>
    <row r="2481" spans="1:3" x14ac:dyDescent="0.25">
      <c r="A2481" s="395" t="s">
        <v>4265</v>
      </c>
      <c r="B2481" s="279" t="s">
        <v>7194</v>
      </c>
      <c r="C2481" s="280">
        <v>75</v>
      </c>
    </row>
    <row r="2482" spans="1:3" x14ac:dyDescent="0.25">
      <c r="A2482" s="395" t="s">
        <v>4266</v>
      </c>
      <c r="B2482" s="279" t="s">
        <v>836</v>
      </c>
      <c r="C2482" s="280">
        <v>75</v>
      </c>
    </row>
    <row r="2483" spans="1:3" x14ac:dyDescent="0.25">
      <c r="A2483" s="395" t="s">
        <v>4267</v>
      </c>
      <c r="B2483" s="279" t="s">
        <v>7195</v>
      </c>
      <c r="C2483" s="280">
        <v>120</v>
      </c>
    </row>
    <row r="2484" spans="1:3" x14ac:dyDescent="0.25">
      <c r="A2484" s="395" t="s">
        <v>4268</v>
      </c>
      <c r="B2484" s="930" t="s">
        <v>2397</v>
      </c>
      <c r="C2484" s="280">
        <v>60</v>
      </c>
    </row>
    <row r="2485" spans="1:3" x14ac:dyDescent="0.25">
      <c r="A2485" s="395" t="s">
        <v>4269</v>
      </c>
      <c r="B2485" s="930" t="s">
        <v>2792</v>
      </c>
      <c r="C2485" s="280">
        <v>30</v>
      </c>
    </row>
    <row r="2486" spans="1:3" x14ac:dyDescent="0.25">
      <c r="A2486" s="395" t="s">
        <v>10262</v>
      </c>
      <c r="B2486" s="930" t="s">
        <v>849</v>
      </c>
      <c r="C2486" s="280">
        <v>75</v>
      </c>
    </row>
    <row r="2487" spans="1:3" x14ac:dyDescent="0.25">
      <c r="A2487" s="395" t="s">
        <v>4270</v>
      </c>
      <c r="B2487" s="930" t="s">
        <v>2794</v>
      </c>
      <c r="C2487" s="280">
        <v>45</v>
      </c>
    </row>
    <row r="2488" spans="1:3" x14ac:dyDescent="0.25">
      <c r="A2488" s="395" t="s">
        <v>4271</v>
      </c>
      <c r="B2488" s="930" t="s">
        <v>2796</v>
      </c>
      <c r="C2488" s="280">
        <v>45</v>
      </c>
    </row>
    <row r="2489" spans="1:3" x14ac:dyDescent="0.25">
      <c r="A2489" s="395" t="s">
        <v>4272</v>
      </c>
      <c r="B2489" s="930" t="s">
        <v>2798</v>
      </c>
      <c r="C2489" s="280">
        <v>30</v>
      </c>
    </row>
    <row r="2490" spans="1:3" x14ac:dyDescent="0.25">
      <c r="A2490" s="395" t="s">
        <v>4273</v>
      </c>
      <c r="B2490" s="930" t="s">
        <v>2428</v>
      </c>
      <c r="C2490" s="280">
        <v>30</v>
      </c>
    </row>
    <row r="2491" spans="1:3" x14ac:dyDescent="0.25">
      <c r="A2491" s="395" t="s">
        <v>4274</v>
      </c>
      <c r="B2491" s="930" t="s">
        <v>2605</v>
      </c>
      <c r="C2491" s="280">
        <v>30</v>
      </c>
    </row>
    <row r="2492" spans="1:3" x14ac:dyDescent="0.25">
      <c r="A2492" s="395" t="s">
        <v>4275</v>
      </c>
      <c r="B2492" s="930" t="s">
        <v>2400</v>
      </c>
      <c r="C2492" s="280">
        <v>30</v>
      </c>
    </row>
    <row r="2493" spans="1:3" x14ac:dyDescent="0.25">
      <c r="A2493" s="395" t="s">
        <v>4276</v>
      </c>
      <c r="B2493" s="930" t="s">
        <v>2803</v>
      </c>
      <c r="C2493" s="280">
        <v>60</v>
      </c>
    </row>
    <row r="2494" spans="1:3" x14ac:dyDescent="0.25">
      <c r="A2494" s="395" t="s">
        <v>4277</v>
      </c>
      <c r="B2494" s="930" t="s">
        <v>2805</v>
      </c>
      <c r="C2494" s="280">
        <v>45</v>
      </c>
    </row>
    <row r="2495" spans="1:3" x14ac:dyDescent="0.25">
      <c r="A2495" s="395" t="s">
        <v>4278</v>
      </c>
      <c r="B2495" s="930" t="s">
        <v>2807</v>
      </c>
      <c r="C2495" s="280">
        <v>60</v>
      </c>
    </row>
    <row r="2496" spans="1:3" x14ac:dyDescent="0.25">
      <c r="A2496" s="395" t="s">
        <v>4279</v>
      </c>
      <c r="B2496" s="930" t="s">
        <v>2809</v>
      </c>
      <c r="C2496" s="280">
        <v>45</v>
      </c>
    </row>
    <row r="2497" spans="1:3" x14ac:dyDescent="0.25">
      <c r="A2497" s="395" t="s">
        <v>4280</v>
      </c>
      <c r="B2497" s="930" t="s">
        <v>2811</v>
      </c>
      <c r="C2497" s="280">
        <v>60</v>
      </c>
    </row>
    <row r="2498" spans="1:3" x14ac:dyDescent="0.25">
      <c r="A2498" s="395" t="s">
        <v>4281</v>
      </c>
      <c r="B2498" s="930" t="s">
        <v>2813</v>
      </c>
      <c r="C2498" s="280">
        <v>120</v>
      </c>
    </row>
    <row r="2499" spans="1:3" x14ac:dyDescent="0.25">
      <c r="A2499" s="395" t="s">
        <v>4282</v>
      </c>
      <c r="B2499" s="930" t="s">
        <v>2815</v>
      </c>
      <c r="C2499" s="280">
        <v>90</v>
      </c>
    </row>
    <row r="2500" spans="1:3" x14ac:dyDescent="0.25">
      <c r="A2500" s="395" t="s">
        <v>4283</v>
      </c>
      <c r="B2500" s="930" t="s">
        <v>2817</v>
      </c>
      <c r="C2500" s="280">
        <v>90</v>
      </c>
    </row>
    <row r="2501" spans="1:3" x14ac:dyDescent="0.25">
      <c r="A2501" s="395" t="s">
        <v>4284</v>
      </c>
      <c r="B2501" s="930" t="s">
        <v>2819</v>
      </c>
      <c r="C2501" s="280">
        <v>60</v>
      </c>
    </row>
    <row r="2502" spans="1:3" x14ac:dyDescent="0.25">
      <c r="A2502" s="395" t="s">
        <v>4285</v>
      </c>
      <c r="B2502" s="930" t="s">
        <v>2821</v>
      </c>
      <c r="C2502" s="280">
        <v>60</v>
      </c>
    </row>
    <row r="2503" spans="1:3" x14ac:dyDescent="0.25">
      <c r="A2503" s="395" t="s">
        <v>4286</v>
      </c>
      <c r="B2503" s="930" t="s">
        <v>2823</v>
      </c>
      <c r="C2503" s="280">
        <v>60</v>
      </c>
    </row>
    <row r="2504" spans="1:3" x14ac:dyDescent="0.25">
      <c r="A2504" s="395" t="s">
        <v>4287</v>
      </c>
      <c r="B2504" s="930" t="s">
        <v>2825</v>
      </c>
      <c r="C2504" s="280">
        <v>90</v>
      </c>
    </row>
    <row r="2505" spans="1:3" x14ac:dyDescent="0.25">
      <c r="A2505" s="395" t="s">
        <v>4288</v>
      </c>
      <c r="B2505" s="930" t="s">
        <v>2827</v>
      </c>
      <c r="C2505" s="280">
        <v>90</v>
      </c>
    </row>
    <row r="2506" spans="1:3" x14ac:dyDescent="0.25">
      <c r="A2506" s="395" t="s">
        <v>4289</v>
      </c>
      <c r="B2506" s="930" t="s">
        <v>2829</v>
      </c>
      <c r="C2506" s="280">
        <v>90</v>
      </c>
    </row>
    <row r="2507" spans="1:3" x14ac:dyDescent="0.25">
      <c r="A2507" s="395" t="s">
        <v>4290</v>
      </c>
      <c r="B2507" s="930" t="s">
        <v>2831</v>
      </c>
      <c r="C2507" s="280">
        <v>120</v>
      </c>
    </row>
    <row r="2508" spans="1:3" x14ac:dyDescent="0.25">
      <c r="A2508" s="395" t="s">
        <v>4291</v>
      </c>
      <c r="B2508" s="930" t="s">
        <v>2833</v>
      </c>
      <c r="C2508" s="280">
        <v>60</v>
      </c>
    </row>
    <row r="2509" spans="1:3" x14ac:dyDescent="0.25">
      <c r="A2509" s="395" t="s">
        <v>4292</v>
      </c>
      <c r="B2509" s="930" t="s">
        <v>2835</v>
      </c>
      <c r="C2509" s="280">
        <v>60</v>
      </c>
    </row>
    <row r="2510" spans="1:3" x14ac:dyDescent="0.25">
      <c r="A2510" s="395" t="s">
        <v>4293</v>
      </c>
      <c r="B2510" s="930" t="s">
        <v>2837</v>
      </c>
      <c r="C2510" s="280">
        <v>60</v>
      </c>
    </row>
    <row r="2511" spans="1:3" x14ac:dyDescent="0.25">
      <c r="A2511" s="395" t="s">
        <v>4294</v>
      </c>
      <c r="B2511" s="930" t="s">
        <v>2839</v>
      </c>
      <c r="C2511" s="280">
        <v>90</v>
      </c>
    </row>
    <row r="2512" spans="1:3" x14ac:dyDescent="0.25">
      <c r="A2512" s="395" t="s">
        <v>4295</v>
      </c>
      <c r="B2512" s="930" t="s">
        <v>2841</v>
      </c>
      <c r="C2512" s="280">
        <v>60</v>
      </c>
    </row>
    <row r="2513" spans="1:3" x14ac:dyDescent="0.25">
      <c r="A2513" s="395" t="s">
        <v>4296</v>
      </c>
      <c r="B2513" s="930" t="s">
        <v>2843</v>
      </c>
      <c r="C2513" s="280">
        <v>60</v>
      </c>
    </row>
    <row r="2514" spans="1:3" x14ac:dyDescent="0.25">
      <c r="A2514" s="395" t="s">
        <v>4297</v>
      </c>
      <c r="B2514" s="930" t="s">
        <v>5625</v>
      </c>
      <c r="C2514" s="280">
        <v>120</v>
      </c>
    </row>
    <row r="2515" spans="1:3" x14ac:dyDescent="0.25">
      <c r="A2515" s="395" t="s">
        <v>4298</v>
      </c>
      <c r="B2515" s="930" t="s">
        <v>817</v>
      </c>
      <c r="C2515" s="280">
        <v>450</v>
      </c>
    </row>
    <row r="2516" spans="1:3" x14ac:dyDescent="0.25">
      <c r="A2516" s="395" t="s">
        <v>4299</v>
      </c>
      <c r="B2516" s="279" t="s">
        <v>2384</v>
      </c>
      <c r="C2516" s="938">
        <v>75</v>
      </c>
    </row>
    <row r="2517" spans="1:3" x14ac:dyDescent="0.25">
      <c r="A2517" s="395" t="s">
        <v>4300</v>
      </c>
      <c r="B2517" s="279" t="s">
        <v>2386</v>
      </c>
      <c r="C2517" s="280">
        <v>30</v>
      </c>
    </row>
    <row r="2518" spans="1:3" x14ac:dyDescent="0.25">
      <c r="A2518" s="395" t="s">
        <v>4301</v>
      </c>
      <c r="B2518" s="279" t="s">
        <v>2388</v>
      </c>
      <c r="C2518" s="280">
        <v>60</v>
      </c>
    </row>
    <row r="2519" spans="1:3" x14ac:dyDescent="0.25">
      <c r="A2519" s="395" t="s">
        <v>4302</v>
      </c>
      <c r="B2519" s="279" t="s">
        <v>7194</v>
      </c>
      <c r="C2519" s="280">
        <v>75</v>
      </c>
    </row>
    <row r="2520" spans="1:3" x14ac:dyDescent="0.25">
      <c r="A2520" s="395" t="s">
        <v>4303</v>
      </c>
      <c r="B2520" s="279" t="s">
        <v>836</v>
      </c>
      <c r="C2520" s="280">
        <v>75</v>
      </c>
    </row>
    <row r="2521" spans="1:3" x14ac:dyDescent="0.25">
      <c r="A2521" s="395" t="s">
        <v>4304</v>
      </c>
      <c r="B2521" s="279" t="s">
        <v>7195</v>
      </c>
      <c r="C2521" s="280">
        <v>120</v>
      </c>
    </row>
    <row r="2522" spans="1:3" x14ac:dyDescent="0.25">
      <c r="A2522" s="395" t="s">
        <v>4305</v>
      </c>
      <c r="B2522" s="942" t="s">
        <v>2400</v>
      </c>
      <c r="C2522" s="943">
        <v>30</v>
      </c>
    </row>
    <row r="2523" spans="1:3" x14ac:dyDescent="0.25">
      <c r="A2523" s="395" t="s">
        <v>4306</v>
      </c>
      <c r="B2523" s="942" t="s">
        <v>2924</v>
      </c>
      <c r="C2523" s="943">
        <v>60</v>
      </c>
    </row>
    <row r="2524" spans="1:3" x14ac:dyDescent="0.25">
      <c r="A2524" s="395" t="s">
        <v>10263</v>
      </c>
      <c r="B2524" s="942" t="s">
        <v>2559</v>
      </c>
      <c r="C2524" s="943">
        <v>30</v>
      </c>
    </row>
    <row r="2525" spans="1:3" x14ac:dyDescent="0.25">
      <c r="A2525" s="395" t="s">
        <v>4307</v>
      </c>
      <c r="B2525" s="942" t="s">
        <v>2796</v>
      </c>
      <c r="C2525" s="943">
        <v>30</v>
      </c>
    </row>
    <row r="2526" spans="1:3" x14ac:dyDescent="0.25">
      <c r="A2526" s="395" t="s">
        <v>4308</v>
      </c>
      <c r="B2526" s="942" t="s">
        <v>849</v>
      </c>
      <c r="C2526" s="943">
        <v>45</v>
      </c>
    </row>
    <row r="2527" spans="1:3" x14ac:dyDescent="0.25">
      <c r="A2527" s="395" t="s">
        <v>4309</v>
      </c>
      <c r="B2527" s="942" t="s">
        <v>2798</v>
      </c>
      <c r="C2527" s="943">
        <v>30</v>
      </c>
    </row>
    <row r="2528" spans="1:3" x14ac:dyDescent="0.25">
      <c r="A2528" s="395" t="s">
        <v>4310</v>
      </c>
      <c r="B2528" s="942" t="s">
        <v>2428</v>
      </c>
      <c r="C2528" s="943">
        <v>30</v>
      </c>
    </row>
    <row r="2529" spans="1:3" x14ac:dyDescent="0.25">
      <c r="A2529" s="395" t="s">
        <v>4311</v>
      </c>
      <c r="B2529" s="942" t="s">
        <v>2898</v>
      </c>
      <c r="C2529" s="943">
        <v>90</v>
      </c>
    </row>
    <row r="2530" spans="1:3" x14ac:dyDescent="0.25">
      <c r="A2530" s="395" t="s">
        <v>4312</v>
      </c>
      <c r="B2530" s="942" t="s">
        <v>2900</v>
      </c>
      <c r="C2530" s="943">
        <v>180</v>
      </c>
    </row>
    <row r="2531" spans="1:3" x14ac:dyDescent="0.25">
      <c r="A2531" s="395" t="s">
        <v>4313</v>
      </c>
      <c r="B2531" s="942" t="s">
        <v>2902</v>
      </c>
      <c r="C2531" s="943">
        <v>180</v>
      </c>
    </row>
    <row r="2532" spans="1:3" x14ac:dyDescent="0.25">
      <c r="A2532" s="395" t="s">
        <v>4314</v>
      </c>
      <c r="B2532" s="942" t="s">
        <v>2904</v>
      </c>
      <c r="C2532" s="943">
        <v>90</v>
      </c>
    </row>
    <row r="2533" spans="1:3" x14ac:dyDescent="0.25">
      <c r="A2533" s="395" t="s">
        <v>4315</v>
      </c>
      <c r="B2533" s="942" t="s">
        <v>2934</v>
      </c>
      <c r="C2533" s="943">
        <v>90</v>
      </c>
    </row>
    <row r="2534" spans="1:3" x14ac:dyDescent="0.25">
      <c r="A2534" s="395" t="s">
        <v>4316</v>
      </c>
      <c r="B2534" s="942" t="s">
        <v>2906</v>
      </c>
      <c r="C2534" s="943">
        <v>90</v>
      </c>
    </row>
    <row r="2535" spans="1:3" x14ac:dyDescent="0.25">
      <c r="A2535" s="395" t="s">
        <v>4317</v>
      </c>
      <c r="B2535" s="942" t="s">
        <v>2937</v>
      </c>
      <c r="C2535" s="943">
        <v>90</v>
      </c>
    </row>
    <row r="2536" spans="1:3" x14ac:dyDescent="0.25">
      <c r="A2536" s="395" t="s">
        <v>4318</v>
      </c>
      <c r="B2536" s="942" t="s">
        <v>2907</v>
      </c>
      <c r="C2536" s="943">
        <v>60</v>
      </c>
    </row>
    <row r="2537" spans="1:3" x14ac:dyDescent="0.25">
      <c r="A2537" s="395" t="s">
        <v>4319</v>
      </c>
      <c r="B2537" s="942" t="s">
        <v>7206</v>
      </c>
      <c r="C2537" s="943">
        <v>45</v>
      </c>
    </row>
    <row r="2538" spans="1:3" x14ac:dyDescent="0.25">
      <c r="A2538" s="395" t="s">
        <v>4320</v>
      </c>
      <c r="B2538" s="942" t="s">
        <v>2909</v>
      </c>
      <c r="C2538" s="943">
        <v>60</v>
      </c>
    </row>
    <row r="2539" spans="1:3" x14ac:dyDescent="0.25">
      <c r="A2539" s="395" t="s">
        <v>4321</v>
      </c>
      <c r="B2539" s="942" t="s">
        <v>2910</v>
      </c>
      <c r="C2539" s="943">
        <v>30</v>
      </c>
    </row>
    <row r="2540" spans="1:3" x14ac:dyDescent="0.25">
      <c r="A2540" s="395" t="s">
        <v>4322</v>
      </c>
      <c r="B2540" s="942" t="s">
        <v>2944</v>
      </c>
      <c r="C2540" s="943">
        <v>150</v>
      </c>
    </row>
    <row r="2541" spans="1:3" x14ac:dyDescent="0.25">
      <c r="A2541" s="395" t="s">
        <v>4323</v>
      </c>
      <c r="B2541" s="942" t="s">
        <v>2946</v>
      </c>
      <c r="C2541" s="943">
        <v>45</v>
      </c>
    </row>
    <row r="2542" spans="1:3" x14ac:dyDescent="0.25">
      <c r="A2542" s="395" t="s">
        <v>4324</v>
      </c>
      <c r="B2542" s="942" t="s">
        <v>2605</v>
      </c>
      <c r="C2542" s="943">
        <v>30</v>
      </c>
    </row>
    <row r="2543" spans="1:3" x14ac:dyDescent="0.25">
      <c r="A2543" s="395" t="s">
        <v>4325</v>
      </c>
      <c r="B2543" s="942" t="s">
        <v>2950</v>
      </c>
      <c r="C2543" s="943">
        <v>180</v>
      </c>
    </row>
    <row r="2544" spans="1:3" x14ac:dyDescent="0.25">
      <c r="A2544" s="395" t="s">
        <v>4326</v>
      </c>
      <c r="B2544" s="942" t="s">
        <v>2952</v>
      </c>
      <c r="C2544" s="943">
        <v>30</v>
      </c>
    </row>
    <row r="2545" spans="1:3" x14ac:dyDescent="0.25">
      <c r="A2545" s="395" t="s">
        <v>4327</v>
      </c>
      <c r="B2545" s="942" t="s">
        <v>2911</v>
      </c>
      <c r="C2545" s="943">
        <v>60</v>
      </c>
    </row>
    <row r="2546" spans="1:3" x14ac:dyDescent="0.25">
      <c r="A2546" s="395" t="s">
        <v>4328</v>
      </c>
      <c r="B2546" s="942" t="s">
        <v>2955</v>
      </c>
      <c r="C2546" s="943">
        <v>60</v>
      </c>
    </row>
    <row r="2547" spans="1:3" x14ac:dyDescent="0.25">
      <c r="A2547" s="395" t="s">
        <v>4329</v>
      </c>
      <c r="B2547" s="942" t="s">
        <v>2912</v>
      </c>
      <c r="C2547" s="943">
        <v>60</v>
      </c>
    </row>
    <row r="2548" spans="1:3" x14ac:dyDescent="0.25">
      <c r="A2548" s="395" t="s">
        <v>4330</v>
      </c>
      <c r="B2548" s="942" t="s">
        <v>7205</v>
      </c>
      <c r="C2548" s="943">
        <v>60</v>
      </c>
    </row>
    <row r="2549" spans="1:3" x14ac:dyDescent="0.25">
      <c r="A2549" s="395" t="s">
        <v>4331</v>
      </c>
      <c r="B2549" s="942" t="s">
        <v>2915</v>
      </c>
      <c r="C2549" s="943">
        <v>270</v>
      </c>
    </row>
    <row r="2550" spans="1:3" x14ac:dyDescent="0.25">
      <c r="A2550" s="395" t="s">
        <v>4332</v>
      </c>
      <c r="B2550" s="279" t="s">
        <v>2384</v>
      </c>
      <c r="C2550" s="938">
        <v>75</v>
      </c>
    </row>
    <row r="2551" spans="1:3" x14ac:dyDescent="0.25">
      <c r="A2551" s="395" t="s">
        <v>4333</v>
      </c>
      <c r="B2551" s="279" t="s">
        <v>2386</v>
      </c>
      <c r="C2551" s="280">
        <v>30</v>
      </c>
    </row>
    <row r="2552" spans="1:3" x14ac:dyDescent="0.25">
      <c r="A2552" s="395" t="s">
        <v>4334</v>
      </c>
      <c r="B2552" s="279" t="s">
        <v>2388</v>
      </c>
      <c r="C2552" s="280">
        <v>60</v>
      </c>
    </row>
    <row r="2553" spans="1:3" x14ac:dyDescent="0.25">
      <c r="A2553" s="395" t="s">
        <v>4335</v>
      </c>
      <c r="B2553" s="279" t="s">
        <v>7194</v>
      </c>
      <c r="C2553" s="280">
        <v>75</v>
      </c>
    </row>
    <row r="2554" spans="1:3" x14ac:dyDescent="0.25">
      <c r="A2554" s="395" t="s">
        <v>4336</v>
      </c>
      <c r="B2554" s="279" t="s">
        <v>836</v>
      </c>
      <c r="C2554" s="280">
        <v>75</v>
      </c>
    </row>
    <row r="2555" spans="1:3" x14ac:dyDescent="0.25">
      <c r="A2555" s="395" t="s">
        <v>4337</v>
      </c>
      <c r="B2555" s="279" t="s">
        <v>7195</v>
      </c>
      <c r="C2555" s="280">
        <v>120</v>
      </c>
    </row>
    <row r="2556" spans="1:3" x14ac:dyDescent="0.25">
      <c r="A2556" s="395" t="s">
        <v>4338</v>
      </c>
      <c r="B2556" s="279" t="s">
        <v>2397</v>
      </c>
      <c r="C2556" s="280">
        <v>90</v>
      </c>
    </row>
    <row r="2557" spans="1:3" x14ac:dyDescent="0.25">
      <c r="A2557" s="395" t="s">
        <v>4339</v>
      </c>
      <c r="B2557" s="279" t="s">
        <v>2967</v>
      </c>
      <c r="C2557" s="280">
        <v>30</v>
      </c>
    </row>
    <row r="2558" spans="1:3" x14ac:dyDescent="0.25">
      <c r="A2558" s="395" t="s">
        <v>10264</v>
      </c>
      <c r="B2558" s="279" t="s">
        <v>2395</v>
      </c>
      <c r="C2558" s="280">
        <v>30</v>
      </c>
    </row>
    <row r="2559" spans="1:3" x14ac:dyDescent="0.25">
      <c r="A2559" s="395" t="s">
        <v>4340</v>
      </c>
      <c r="B2559" s="279" t="s">
        <v>2969</v>
      </c>
      <c r="C2559" s="280">
        <v>30</v>
      </c>
    </row>
    <row r="2560" spans="1:3" x14ac:dyDescent="0.25">
      <c r="A2560" s="395" t="s">
        <v>4341</v>
      </c>
      <c r="B2560" s="279" t="s">
        <v>2971</v>
      </c>
      <c r="C2560" s="280">
        <v>30</v>
      </c>
    </row>
    <row r="2561" spans="1:3" x14ac:dyDescent="0.25">
      <c r="A2561" s="395" t="s">
        <v>4342</v>
      </c>
      <c r="B2561" s="279" t="s">
        <v>3016</v>
      </c>
      <c r="C2561" s="280">
        <v>45</v>
      </c>
    </row>
    <row r="2562" spans="1:3" x14ac:dyDescent="0.25">
      <c r="A2562" s="395" t="s">
        <v>4343</v>
      </c>
      <c r="B2562" s="279" t="s">
        <v>3018</v>
      </c>
      <c r="C2562" s="280">
        <v>60</v>
      </c>
    </row>
    <row r="2563" spans="1:3" x14ac:dyDescent="0.25">
      <c r="A2563" s="395" t="s">
        <v>4344</v>
      </c>
      <c r="B2563" s="279" t="s">
        <v>3020</v>
      </c>
      <c r="C2563" s="280">
        <v>75</v>
      </c>
    </row>
    <row r="2564" spans="1:3" x14ac:dyDescent="0.25">
      <c r="A2564" s="395" t="s">
        <v>4345</v>
      </c>
      <c r="B2564" s="279" t="s">
        <v>3022</v>
      </c>
      <c r="C2564" s="280">
        <v>75</v>
      </c>
    </row>
    <row r="2565" spans="1:3" x14ac:dyDescent="0.25">
      <c r="A2565" s="395" t="s">
        <v>4346</v>
      </c>
      <c r="B2565" s="279" t="s">
        <v>2400</v>
      </c>
      <c r="C2565" s="280">
        <v>30</v>
      </c>
    </row>
    <row r="2566" spans="1:3" x14ac:dyDescent="0.25">
      <c r="A2566" s="395" t="s">
        <v>4347</v>
      </c>
      <c r="B2566" s="930" t="s">
        <v>2974</v>
      </c>
      <c r="C2566" s="400">
        <v>120</v>
      </c>
    </row>
    <row r="2567" spans="1:3" x14ac:dyDescent="0.25">
      <c r="A2567" s="395" t="s">
        <v>4348</v>
      </c>
      <c r="B2567" s="930" t="s">
        <v>2976</v>
      </c>
      <c r="C2567" s="400">
        <v>150</v>
      </c>
    </row>
    <row r="2568" spans="1:3" x14ac:dyDescent="0.25">
      <c r="A2568" s="395" t="s">
        <v>4349</v>
      </c>
      <c r="B2568" s="930" t="s">
        <v>3027</v>
      </c>
      <c r="C2568" s="400">
        <v>120</v>
      </c>
    </row>
    <row r="2569" spans="1:3" x14ac:dyDescent="0.25">
      <c r="A2569" s="395" t="s">
        <v>4350</v>
      </c>
      <c r="B2569" s="930" t="s">
        <v>3029</v>
      </c>
      <c r="C2569" s="400">
        <v>60</v>
      </c>
    </row>
    <row r="2570" spans="1:3" x14ac:dyDescent="0.25">
      <c r="A2570" s="395" t="s">
        <v>4351</v>
      </c>
      <c r="B2570" s="930" t="s">
        <v>3031</v>
      </c>
      <c r="C2570" s="400">
        <v>60</v>
      </c>
    </row>
    <row r="2571" spans="1:3" x14ac:dyDescent="0.25">
      <c r="A2571" s="395" t="s">
        <v>4352</v>
      </c>
      <c r="B2571" s="930" t="s">
        <v>3033</v>
      </c>
      <c r="C2571" s="400">
        <v>180</v>
      </c>
    </row>
    <row r="2572" spans="1:3" x14ac:dyDescent="0.25">
      <c r="A2572" s="395" t="s">
        <v>4353</v>
      </c>
      <c r="B2572" s="930" t="s">
        <v>3035</v>
      </c>
      <c r="C2572" s="400">
        <v>150</v>
      </c>
    </row>
    <row r="2573" spans="1:3" x14ac:dyDescent="0.25">
      <c r="A2573" s="395" t="s">
        <v>4354</v>
      </c>
      <c r="B2573" s="930" t="s">
        <v>3037</v>
      </c>
      <c r="C2573" s="400">
        <v>60</v>
      </c>
    </row>
    <row r="2574" spans="1:3" x14ac:dyDescent="0.25">
      <c r="A2574" s="395" t="s">
        <v>4355</v>
      </c>
      <c r="B2574" s="930" t="s">
        <v>2986</v>
      </c>
      <c r="C2574" s="400">
        <v>120</v>
      </c>
    </row>
    <row r="2575" spans="1:3" x14ac:dyDescent="0.25">
      <c r="A2575" s="395" t="s">
        <v>4356</v>
      </c>
      <c r="B2575" s="930" t="s">
        <v>2990</v>
      </c>
      <c r="C2575" s="400">
        <v>60</v>
      </c>
    </row>
    <row r="2576" spans="1:3" x14ac:dyDescent="0.25">
      <c r="A2576" s="395" t="s">
        <v>4357</v>
      </c>
      <c r="B2576" s="930" t="s">
        <v>3041</v>
      </c>
      <c r="C2576" s="400">
        <v>60</v>
      </c>
    </row>
    <row r="2577" spans="1:3" x14ac:dyDescent="0.25">
      <c r="A2577" s="395" t="s">
        <v>4358</v>
      </c>
      <c r="B2577" s="930" t="s">
        <v>2992</v>
      </c>
      <c r="C2577" s="400">
        <v>120</v>
      </c>
    </row>
    <row r="2578" spans="1:3" x14ac:dyDescent="0.25">
      <c r="A2578" s="395" t="s">
        <v>4359</v>
      </c>
      <c r="B2578" s="930" t="s">
        <v>3044</v>
      </c>
      <c r="C2578" s="400">
        <v>90</v>
      </c>
    </row>
    <row r="2579" spans="1:3" x14ac:dyDescent="0.25">
      <c r="A2579" s="395" t="s">
        <v>4360</v>
      </c>
      <c r="B2579" s="930" t="s">
        <v>2988</v>
      </c>
      <c r="C2579" s="400">
        <v>60</v>
      </c>
    </row>
    <row r="2580" spans="1:3" x14ac:dyDescent="0.25">
      <c r="A2580" s="395" t="s">
        <v>4361</v>
      </c>
      <c r="B2580" s="930" t="s">
        <v>2996</v>
      </c>
      <c r="C2580" s="400">
        <v>60</v>
      </c>
    </row>
    <row r="2581" spans="1:3" x14ac:dyDescent="0.25">
      <c r="A2581" s="395" t="s">
        <v>4362</v>
      </c>
      <c r="B2581" s="930" t="s">
        <v>2998</v>
      </c>
      <c r="C2581" s="400">
        <v>90</v>
      </c>
    </row>
    <row r="2582" spans="1:3" x14ac:dyDescent="0.25">
      <c r="A2582" s="395" t="s">
        <v>4363</v>
      </c>
      <c r="B2582" s="930" t="s">
        <v>3000</v>
      </c>
      <c r="C2582" s="400">
        <v>90</v>
      </c>
    </row>
    <row r="2583" spans="1:3" x14ac:dyDescent="0.25">
      <c r="A2583" s="395" t="s">
        <v>4364</v>
      </c>
      <c r="B2583" s="930" t="s">
        <v>3050</v>
      </c>
      <c r="C2583" s="400">
        <v>90</v>
      </c>
    </row>
    <row r="2584" spans="1:3" x14ac:dyDescent="0.25">
      <c r="A2584" s="395" t="s">
        <v>4365</v>
      </c>
      <c r="B2584" s="931" t="s">
        <v>3052</v>
      </c>
      <c r="C2584" s="400">
        <v>60</v>
      </c>
    </row>
    <row r="2585" spans="1:3" x14ac:dyDescent="0.25">
      <c r="A2585" s="395" t="s">
        <v>4366</v>
      </c>
      <c r="B2585" s="930" t="s">
        <v>3002</v>
      </c>
      <c r="C2585" s="400">
        <v>60</v>
      </c>
    </row>
    <row r="2586" spans="1:3" x14ac:dyDescent="0.25">
      <c r="A2586" s="395" t="s">
        <v>4367</v>
      </c>
      <c r="B2586" s="930" t="s">
        <v>3055</v>
      </c>
      <c r="C2586" s="400">
        <v>60</v>
      </c>
    </row>
    <row r="2587" spans="1:3" x14ac:dyDescent="0.25">
      <c r="A2587" s="395" t="s">
        <v>4368</v>
      </c>
      <c r="B2587" s="930" t="s">
        <v>3057</v>
      </c>
      <c r="C2587" s="400">
        <v>60</v>
      </c>
    </row>
    <row r="2588" spans="1:3" x14ac:dyDescent="0.25">
      <c r="A2588" s="395" t="s">
        <v>4369</v>
      </c>
      <c r="B2588" s="930" t="s">
        <v>3004</v>
      </c>
      <c r="C2588" s="400">
        <v>195</v>
      </c>
    </row>
    <row r="2589" spans="1:3" x14ac:dyDescent="0.25">
      <c r="A2589" s="395" t="s">
        <v>4370</v>
      </c>
      <c r="B2589" s="279" t="s">
        <v>2384</v>
      </c>
      <c r="C2589" s="938">
        <v>75</v>
      </c>
    </row>
    <row r="2590" spans="1:3" x14ac:dyDescent="0.25">
      <c r="A2590" s="395" t="s">
        <v>4371</v>
      </c>
      <c r="B2590" s="279" t="s">
        <v>2386</v>
      </c>
      <c r="C2590" s="280">
        <v>30</v>
      </c>
    </row>
    <row r="2591" spans="1:3" x14ac:dyDescent="0.25">
      <c r="A2591" s="395" t="s">
        <v>4372</v>
      </c>
      <c r="B2591" s="279" t="s">
        <v>2388</v>
      </c>
      <c r="C2591" s="280">
        <v>60</v>
      </c>
    </row>
    <row r="2592" spans="1:3" x14ac:dyDescent="0.25">
      <c r="A2592" s="395" t="s">
        <v>4373</v>
      </c>
      <c r="B2592" s="279" t="s">
        <v>7194</v>
      </c>
      <c r="C2592" s="280">
        <v>75</v>
      </c>
    </row>
    <row r="2593" spans="1:3" x14ac:dyDescent="0.25">
      <c r="A2593" s="395" t="s">
        <v>4374</v>
      </c>
      <c r="B2593" s="279" t="s">
        <v>836</v>
      </c>
      <c r="C2593" s="280">
        <v>75</v>
      </c>
    </row>
    <row r="2594" spans="1:3" x14ac:dyDescent="0.25">
      <c r="A2594" s="395" t="s">
        <v>4375</v>
      </c>
      <c r="B2594" s="279" t="s">
        <v>7195</v>
      </c>
      <c r="C2594" s="280">
        <v>120</v>
      </c>
    </row>
    <row r="2595" spans="1:3" x14ac:dyDescent="0.25">
      <c r="A2595" s="395" t="s">
        <v>4376</v>
      </c>
      <c r="B2595" s="931" t="s">
        <v>3190</v>
      </c>
      <c r="C2595" s="400">
        <v>60</v>
      </c>
    </row>
    <row r="2596" spans="1:3" x14ac:dyDescent="0.25">
      <c r="A2596" s="395" t="s">
        <v>4377</v>
      </c>
      <c r="B2596" s="931" t="s">
        <v>3139</v>
      </c>
      <c r="C2596" s="400">
        <v>30</v>
      </c>
    </row>
    <row r="2597" spans="1:3" x14ac:dyDescent="0.25">
      <c r="A2597" s="395" t="s">
        <v>10265</v>
      </c>
      <c r="B2597" s="931" t="s">
        <v>3141</v>
      </c>
      <c r="C2597" s="400">
        <v>30</v>
      </c>
    </row>
    <row r="2598" spans="1:3" x14ac:dyDescent="0.25">
      <c r="A2598" s="395" t="s">
        <v>4378</v>
      </c>
      <c r="B2598" s="931" t="s">
        <v>3142</v>
      </c>
      <c r="C2598" s="400">
        <v>60</v>
      </c>
    </row>
    <row r="2599" spans="1:3" x14ac:dyDescent="0.25">
      <c r="A2599" s="395" t="s">
        <v>4379</v>
      </c>
      <c r="B2599" s="931" t="s">
        <v>3194</v>
      </c>
      <c r="C2599" s="400">
        <v>45</v>
      </c>
    </row>
    <row r="2600" spans="1:3" x14ac:dyDescent="0.25">
      <c r="A2600" s="395" t="s">
        <v>4380</v>
      </c>
      <c r="B2600" s="931" t="s">
        <v>3144</v>
      </c>
      <c r="C2600" s="400">
        <v>45</v>
      </c>
    </row>
    <row r="2601" spans="1:3" x14ac:dyDescent="0.25">
      <c r="A2601" s="395" t="s">
        <v>4381</v>
      </c>
      <c r="B2601" s="931" t="s">
        <v>3197</v>
      </c>
      <c r="C2601" s="400">
        <v>60</v>
      </c>
    </row>
    <row r="2602" spans="1:3" x14ac:dyDescent="0.25">
      <c r="A2602" s="395" t="s">
        <v>4382</v>
      </c>
      <c r="B2602" s="931" t="s">
        <v>3148</v>
      </c>
      <c r="C2602" s="400">
        <v>75</v>
      </c>
    </row>
    <row r="2603" spans="1:3" x14ac:dyDescent="0.25">
      <c r="A2603" s="395" t="s">
        <v>4383</v>
      </c>
      <c r="B2603" s="931" t="s">
        <v>4579</v>
      </c>
      <c r="C2603" s="400">
        <v>60</v>
      </c>
    </row>
    <row r="2604" spans="1:3" x14ac:dyDescent="0.25">
      <c r="A2604" s="395" t="s">
        <v>4384</v>
      </c>
      <c r="B2604" s="931" t="s">
        <v>3151</v>
      </c>
      <c r="C2604" s="400">
        <v>60</v>
      </c>
    </row>
    <row r="2605" spans="1:3" x14ac:dyDescent="0.25">
      <c r="A2605" s="395" t="s">
        <v>4385</v>
      </c>
      <c r="B2605" s="931" t="s">
        <v>3202</v>
      </c>
      <c r="C2605" s="400">
        <v>45</v>
      </c>
    </row>
    <row r="2606" spans="1:3" x14ac:dyDescent="0.25">
      <c r="A2606" s="395" t="s">
        <v>4386</v>
      </c>
      <c r="B2606" s="931" t="s">
        <v>3153</v>
      </c>
      <c r="C2606" s="400">
        <v>45</v>
      </c>
    </row>
    <row r="2607" spans="1:3" x14ac:dyDescent="0.25">
      <c r="A2607" s="395" t="s">
        <v>4387</v>
      </c>
      <c r="B2607" s="931" t="s">
        <v>3155</v>
      </c>
      <c r="C2607" s="400">
        <v>45</v>
      </c>
    </row>
    <row r="2608" spans="1:3" x14ac:dyDescent="0.25">
      <c r="A2608" s="395" t="s">
        <v>4388</v>
      </c>
      <c r="B2608" s="931" t="s">
        <v>3157</v>
      </c>
      <c r="C2608" s="400">
        <v>45</v>
      </c>
    </row>
    <row r="2609" spans="1:3" x14ac:dyDescent="0.25">
      <c r="A2609" s="395" t="s">
        <v>4389</v>
      </c>
      <c r="B2609" s="931" t="s">
        <v>2400</v>
      </c>
      <c r="C2609" s="400">
        <v>30</v>
      </c>
    </row>
    <row r="2610" spans="1:3" x14ac:dyDescent="0.25">
      <c r="A2610" s="395" t="s">
        <v>4390</v>
      </c>
      <c r="B2610" s="931" t="s">
        <v>3208</v>
      </c>
      <c r="C2610" s="400">
        <v>45</v>
      </c>
    </row>
    <row r="2611" spans="1:3" x14ac:dyDescent="0.25">
      <c r="A2611" s="395" t="s">
        <v>4391</v>
      </c>
      <c r="B2611" s="931" t="s">
        <v>3161</v>
      </c>
      <c r="C2611" s="400">
        <v>60</v>
      </c>
    </row>
    <row r="2612" spans="1:3" x14ac:dyDescent="0.25">
      <c r="A2612" s="395" t="s">
        <v>4392</v>
      </c>
      <c r="B2612" s="931" t="s">
        <v>3211</v>
      </c>
      <c r="C2612" s="400">
        <v>60</v>
      </c>
    </row>
    <row r="2613" spans="1:3" x14ac:dyDescent="0.25">
      <c r="A2613" s="395" t="s">
        <v>4393</v>
      </c>
      <c r="B2613" s="931" t="s">
        <v>3163</v>
      </c>
      <c r="C2613" s="400">
        <v>60</v>
      </c>
    </row>
    <row r="2614" spans="1:3" x14ac:dyDescent="0.25">
      <c r="A2614" s="395" t="s">
        <v>4394</v>
      </c>
      <c r="B2614" s="931" t="s">
        <v>3159</v>
      </c>
      <c r="C2614" s="400">
        <v>60</v>
      </c>
    </row>
    <row r="2615" spans="1:3" x14ac:dyDescent="0.25">
      <c r="A2615" s="395" t="s">
        <v>4395</v>
      </c>
      <c r="B2615" s="931" t="s">
        <v>3165</v>
      </c>
      <c r="C2615" s="400">
        <v>60</v>
      </c>
    </row>
    <row r="2616" spans="1:3" x14ac:dyDescent="0.25">
      <c r="A2616" s="395" t="s">
        <v>4396</v>
      </c>
      <c r="B2616" s="931" t="s">
        <v>3169</v>
      </c>
      <c r="C2616" s="400">
        <v>150</v>
      </c>
    </row>
    <row r="2617" spans="1:3" x14ac:dyDescent="0.25">
      <c r="A2617" s="395" t="s">
        <v>4397</v>
      </c>
      <c r="B2617" s="931" t="s">
        <v>3171</v>
      </c>
      <c r="C2617" s="400">
        <v>150</v>
      </c>
    </row>
    <row r="2618" spans="1:3" x14ac:dyDescent="0.25">
      <c r="A2618" s="395" t="s">
        <v>4398</v>
      </c>
      <c r="B2618" s="931" t="s">
        <v>3173</v>
      </c>
      <c r="C2618" s="400">
        <v>150</v>
      </c>
    </row>
    <row r="2619" spans="1:3" x14ac:dyDescent="0.25">
      <c r="A2619" s="395" t="s">
        <v>4399</v>
      </c>
      <c r="B2619" s="931" t="s">
        <v>3175</v>
      </c>
      <c r="C2619" s="400">
        <v>150</v>
      </c>
    </row>
    <row r="2620" spans="1:3" x14ac:dyDescent="0.25">
      <c r="A2620" s="395" t="s">
        <v>4400</v>
      </c>
      <c r="B2620" s="931" t="s">
        <v>3220</v>
      </c>
      <c r="C2620" s="400">
        <v>75</v>
      </c>
    </row>
    <row r="2621" spans="1:3" x14ac:dyDescent="0.25">
      <c r="A2621" s="395" t="s">
        <v>4401</v>
      </c>
      <c r="B2621" s="931" t="s">
        <v>3222</v>
      </c>
      <c r="C2621" s="400">
        <v>45</v>
      </c>
    </row>
    <row r="2622" spans="1:3" x14ac:dyDescent="0.25">
      <c r="A2622" s="395" t="s">
        <v>4402</v>
      </c>
      <c r="B2622" s="931" t="s">
        <v>3224</v>
      </c>
      <c r="C2622" s="400">
        <v>60</v>
      </c>
    </row>
    <row r="2623" spans="1:3" x14ac:dyDescent="0.25">
      <c r="A2623" s="395" t="s">
        <v>4403</v>
      </c>
      <c r="B2623" s="931" t="s">
        <v>3226</v>
      </c>
      <c r="C2623" s="400">
        <v>60</v>
      </c>
    </row>
    <row r="2624" spans="1:3" x14ac:dyDescent="0.25">
      <c r="A2624" s="395" t="s">
        <v>4404</v>
      </c>
      <c r="B2624" s="931" t="s">
        <v>3228</v>
      </c>
      <c r="C2624" s="400">
        <v>90</v>
      </c>
    </row>
    <row r="2625" spans="1:3" x14ac:dyDescent="0.25">
      <c r="A2625" s="395" t="s">
        <v>4405</v>
      </c>
      <c r="B2625" s="931" t="s">
        <v>3181</v>
      </c>
      <c r="C2625" s="400">
        <v>60</v>
      </c>
    </row>
    <row r="2626" spans="1:3" x14ac:dyDescent="0.25">
      <c r="A2626" s="395" t="s">
        <v>4406</v>
      </c>
      <c r="B2626" s="931" t="s">
        <v>3231</v>
      </c>
      <c r="C2626" s="400">
        <v>60</v>
      </c>
    </row>
    <row r="2627" spans="1:3" x14ac:dyDescent="0.25">
      <c r="A2627" s="395" t="s">
        <v>4407</v>
      </c>
      <c r="B2627" s="931" t="s">
        <v>3233</v>
      </c>
      <c r="C2627" s="400">
        <v>90</v>
      </c>
    </row>
    <row r="2628" spans="1:3" x14ac:dyDescent="0.25">
      <c r="A2628" s="395" t="s">
        <v>4408</v>
      </c>
      <c r="B2628" s="931" t="s">
        <v>3235</v>
      </c>
      <c r="C2628" s="400">
        <v>60</v>
      </c>
    </row>
    <row r="2629" spans="1:3" x14ac:dyDescent="0.25">
      <c r="A2629" s="395" t="s">
        <v>4409</v>
      </c>
      <c r="B2629" s="931" t="s">
        <v>3179</v>
      </c>
      <c r="C2629" s="400">
        <v>90</v>
      </c>
    </row>
    <row r="2630" spans="1:3" x14ac:dyDescent="0.25">
      <c r="A2630" s="395" t="s">
        <v>4410</v>
      </c>
      <c r="B2630" s="931" t="s">
        <v>3177</v>
      </c>
      <c r="C2630" s="400">
        <v>60</v>
      </c>
    </row>
    <row r="2631" spans="1:3" x14ac:dyDescent="0.25">
      <c r="A2631" s="395" t="s">
        <v>4411</v>
      </c>
      <c r="B2631" s="931" t="s">
        <v>817</v>
      </c>
      <c r="C2631" s="400">
        <v>270</v>
      </c>
    </row>
    <row r="2632" spans="1:3" x14ac:dyDescent="0.25">
      <c r="A2632" s="395" t="s">
        <v>4412</v>
      </c>
      <c r="B2632" s="279" t="s">
        <v>2384</v>
      </c>
      <c r="C2632" s="938">
        <v>75</v>
      </c>
    </row>
    <row r="2633" spans="1:3" x14ac:dyDescent="0.25">
      <c r="A2633" s="395" t="s">
        <v>4413</v>
      </c>
      <c r="B2633" s="279" t="s">
        <v>2386</v>
      </c>
      <c r="C2633" s="280">
        <v>30</v>
      </c>
    </row>
    <row r="2634" spans="1:3" x14ac:dyDescent="0.25">
      <c r="A2634" s="395" t="s">
        <v>4414</v>
      </c>
      <c r="B2634" s="279" t="s">
        <v>2388</v>
      </c>
      <c r="C2634" s="280">
        <v>60</v>
      </c>
    </row>
    <row r="2635" spans="1:3" x14ac:dyDescent="0.25">
      <c r="A2635" s="395" t="s">
        <v>4415</v>
      </c>
      <c r="B2635" s="279" t="s">
        <v>7194</v>
      </c>
      <c r="C2635" s="280">
        <v>75</v>
      </c>
    </row>
    <row r="2636" spans="1:3" x14ac:dyDescent="0.25">
      <c r="A2636" s="395" t="s">
        <v>4416</v>
      </c>
      <c r="B2636" s="279" t="s">
        <v>836</v>
      </c>
      <c r="C2636" s="280">
        <v>75</v>
      </c>
    </row>
    <row r="2637" spans="1:3" x14ac:dyDescent="0.25">
      <c r="A2637" s="395" t="s">
        <v>4417</v>
      </c>
      <c r="B2637" s="279" t="s">
        <v>7195</v>
      </c>
      <c r="C2637" s="280">
        <v>120</v>
      </c>
    </row>
    <row r="2638" spans="1:3" x14ac:dyDescent="0.25">
      <c r="A2638" s="395" t="s">
        <v>4418</v>
      </c>
      <c r="B2638" s="931" t="s">
        <v>3337</v>
      </c>
      <c r="C2638" s="400">
        <v>30</v>
      </c>
    </row>
    <row r="2639" spans="1:3" x14ac:dyDescent="0.25">
      <c r="A2639" s="395" t="s">
        <v>4419</v>
      </c>
      <c r="B2639" s="931" t="s">
        <v>3339</v>
      </c>
      <c r="C2639" s="400">
        <v>30</v>
      </c>
    </row>
    <row r="2640" spans="1:3" x14ac:dyDescent="0.25">
      <c r="A2640" s="395" t="s">
        <v>10266</v>
      </c>
      <c r="B2640" s="931" t="s">
        <v>6859</v>
      </c>
      <c r="C2640" s="400">
        <v>45</v>
      </c>
    </row>
    <row r="2641" spans="1:3" x14ac:dyDescent="0.25">
      <c r="A2641" s="395" t="s">
        <v>4420</v>
      </c>
      <c r="B2641" s="931" t="s">
        <v>3155</v>
      </c>
      <c r="C2641" s="400">
        <v>45</v>
      </c>
    </row>
    <row r="2642" spans="1:3" x14ac:dyDescent="0.25">
      <c r="A2642" s="395" t="s">
        <v>4421</v>
      </c>
      <c r="B2642" s="931" t="s">
        <v>3386</v>
      </c>
      <c r="C2642" s="400">
        <v>45</v>
      </c>
    </row>
    <row r="2643" spans="1:3" x14ac:dyDescent="0.25">
      <c r="A2643" s="395" t="s">
        <v>4422</v>
      </c>
      <c r="B2643" s="931" t="s">
        <v>2400</v>
      </c>
      <c r="C2643" s="400">
        <v>30</v>
      </c>
    </row>
    <row r="2644" spans="1:3" x14ac:dyDescent="0.25">
      <c r="A2644" s="395" t="s">
        <v>4423</v>
      </c>
      <c r="B2644" s="944" t="s">
        <v>3389</v>
      </c>
      <c r="C2644" s="945">
        <v>180</v>
      </c>
    </row>
    <row r="2645" spans="1:3" x14ac:dyDescent="0.25">
      <c r="A2645" s="395" t="s">
        <v>4424</v>
      </c>
      <c r="B2645" s="944" t="s">
        <v>3391</v>
      </c>
      <c r="C2645" s="945">
        <v>60</v>
      </c>
    </row>
    <row r="2646" spans="1:3" x14ac:dyDescent="0.25">
      <c r="A2646" s="395" t="s">
        <v>4425</v>
      </c>
      <c r="B2646" s="944" t="s">
        <v>3347</v>
      </c>
      <c r="C2646" s="945">
        <v>180</v>
      </c>
    </row>
    <row r="2647" spans="1:3" x14ac:dyDescent="0.25">
      <c r="A2647" s="395" t="s">
        <v>4426</v>
      </c>
      <c r="B2647" s="944" t="s">
        <v>3349</v>
      </c>
      <c r="C2647" s="945">
        <v>45</v>
      </c>
    </row>
    <row r="2648" spans="1:3" x14ac:dyDescent="0.25">
      <c r="A2648" s="395" t="s">
        <v>4427</v>
      </c>
      <c r="B2648" s="931" t="s">
        <v>7211</v>
      </c>
      <c r="C2648" s="400">
        <v>150</v>
      </c>
    </row>
    <row r="2649" spans="1:3" x14ac:dyDescent="0.25">
      <c r="A2649" s="395" t="s">
        <v>4428</v>
      </c>
      <c r="B2649" s="931" t="s">
        <v>7212</v>
      </c>
      <c r="C2649" s="400">
        <v>120</v>
      </c>
    </row>
    <row r="2650" spans="1:3" x14ac:dyDescent="0.25">
      <c r="A2650" s="395" t="s">
        <v>4429</v>
      </c>
      <c r="B2650" s="944" t="s">
        <v>3352</v>
      </c>
      <c r="C2650" s="945">
        <v>30</v>
      </c>
    </row>
    <row r="2651" spans="1:3" x14ac:dyDescent="0.25">
      <c r="A2651" s="395" t="s">
        <v>4430</v>
      </c>
      <c r="B2651" s="944" t="s">
        <v>3400</v>
      </c>
      <c r="C2651" s="945">
        <v>180</v>
      </c>
    </row>
    <row r="2652" spans="1:3" x14ac:dyDescent="0.25">
      <c r="A2652" s="395" t="s">
        <v>4431</v>
      </c>
      <c r="B2652" s="944" t="s">
        <v>3356</v>
      </c>
      <c r="C2652" s="945">
        <v>30</v>
      </c>
    </row>
    <row r="2653" spans="1:3" x14ac:dyDescent="0.25">
      <c r="A2653" s="395" t="s">
        <v>4432</v>
      </c>
      <c r="B2653" s="944" t="s">
        <v>3358</v>
      </c>
      <c r="C2653" s="945">
        <v>30</v>
      </c>
    </row>
    <row r="2654" spans="1:3" x14ac:dyDescent="0.25">
      <c r="A2654" s="395" t="s">
        <v>4433</v>
      </c>
      <c r="B2654" s="944" t="s">
        <v>3360</v>
      </c>
      <c r="C2654" s="945">
        <v>60</v>
      </c>
    </row>
    <row r="2655" spans="1:3" x14ac:dyDescent="0.25">
      <c r="A2655" s="395" t="s">
        <v>4434</v>
      </c>
      <c r="B2655" s="944" t="s">
        <v>3405</v>
      </c>
      <c r="C2655" s="945">
        <v>60</v>
      </c>
    </row>
    <row r="2656" spans="1:3" x14ac:dyDescent="0.25">
      <c r="A2656" s="395" t="s">
        <v>4435</v>
      </c>
      <c r="B2656" s="944" t="s">
        <v>3407</v>
      </c>
      <c r="C2656" s="945">
        <v>180</v>
      </c>
    </row>
    <row r="2657" spans="1:3" x14ac:dyDescent="0.25">
      <c r="A2657" s="395" t="s">
        <v>4436</v>
      </c>
      <c r="B2657" s="944" t="s">
        <v>2529</v>
      </c>
      <c r="C2657" s="945">
        <v>60</v>
      </c>
    </row>
    <row r="2658" spans="1:3" x14ac:dyDescent="0.25">
      <c r="A2658" s="395" t="s">
        <v>4437</v>
      </c>
      <c r="B2658" s="944" t="s">
        <v>3365</v>
      </c>
      <c r="C2658" s="945">
        <v>45</v>
      </c>
    </row>
    <row r="2659" spans="1:3" x14ac:dyDescent="0.25">
      <c r="A2659" s="395" t="s">
        <v>4438</v>
      </c>
      <c r="B2659" s="944" t="s">
        <v>3367</v>
      </c>
      <c r="C2659" s="945">
        <v>45</v>
      </c>
    </row>
    <row r="2660" spans="1:3" x14ac:dyDescent="0.25">
      <c r="A2660" s="395" t="s">
        <v>4439</v>
      </c>
      <c r="B2660" s="931" t="s">
        <v>3412</v>
      </c>
      <c r="C2660" s="400">
        <v>60</v>
      </c>
    </row>
    <row r="2661" spans="1:3" x14ac:dyDescent="0.25">
      <c r="A2661" s="395" t="s">
        <v>4440</v>
      </c>
      <c r="B2661" s="931" t="s">
        <v>3371</v>
      </c>
      <c r="C2661" s="400">
        <v>45</v>
      </c>
    </row>
    <row r="2662" spans="1:3" x14ac:dyDescent="0.25">
      <c r="A2662" s="395" t="s">
        <v>4441</v>
      </c>
      <c r="B2662" s="931" t="s">
        <v>3373</v>
      </c>
      <c r="C2662" s="400">
        <v>90</v>
      </c>
    </row>
    <row r="2663" spans="1:3" x14ac:dyDescent="0.25">
      <c r="A2663" s="395" t="s">
        <v>4442</v>
      </c>
      <c r="B2663" s="931" t="s">
        <v>817</v>
      </c>
      <c r="C2663" s="400">
        <v>270</v>
      </c>
    </row>
    <row r="2664" spans="1:3" x14ac:dyDescent="0.25">
      <c r="A2664" s="395" t="s">
        <v>4443</v>
      </c>
      <c r="B2664" s="279" t="s">
        <v>2384</v>
      </c>
      <c r="C2664" s="938">
        <v>75</v>
      </c>
    </row>
    <row r="2665" spans="1:3" x14ac:dyDescent="0.25">
      <c r="A2665" s="395" t="s">
        <v>4444</v>
      </c>
      <c r="B2665" s="279" t="s">
        <v>2386</v>
      </c>
      <c r="C2665" s="280">
        <v>30</v>
      </c>
    </row>
    <row r="2666" spans="1:3" x14ac:dyDescent="0.25">
      <c r="A2666" s="395" t="s">
        <v>4445</v>
      </c>
      <c r="B2666" s="279" t="s">
        <v>2388</v>
      </c>
      <c r="C2666" s="280">
        <v>60</v>
      </c>
    </row>
    <row r="2667" spans="1:3" x14ac:dyDescent="0.25">
      <c r="A2667" s="395" t="s">
        <v>4446</v>
      </c>
      <c r="B2667" s="279" t="s">
        <v>7194</v>
      </c>
      <c r="C2667" s="280">
        <v>75</v>
      </c>
    </row>
    <row r="2668" spans="1:3" x14ac:dyDescent="0.25">
      <c r="A2668" s="395" t="s">
        <v>4447</v>
      </c>
      <c r="B2668" s="279" t="s">
        <v>836</v>
      </c>
      <c r="C2668" s="280">
        <v>75</v>
      </c>
    </row>
    <row r="2669" spans="1:3" x14ac:dyDescent="0.25">
      <c r="A2669" s="395" t="s">
        <v>4448</v>
      </c>
      <c r="B2669" s="279" t="s">
        <v>7195</v>
      </c>
      <c r="C2669" s="280">
        <v>120</v>
      </c>
    </row>
    <row r="2670" spans="1:3" x14ac:dyDescent="0.25">
      <c r="A2670" s="395" t="s">
        <v>4449</v>
      </c>
      <c r="B2670" s="933" t="s">
        <v>2400</v>
      </c>
      <c r="C2670" s="934">
        <v>30</v>
      </c>
    </row>
    <row r="2671" spans="1:3" x14ac:dyDescent="0.25">
      <c r="A2671" s="395" t="s">
        <v>4450</v>
      </c>
      <c r="B2671" s="933" t="s">
        <v>3190</v>
      </c>
      <c r="C2671" s="934">
        <v>60</v>
      </c>
    </row>
    <row r="2672" spans="1:3" x14ac:dyDescent="0.25">
      <c r="A2672" s="395" t="s">
        <v>10267</v>
      </c>
      <c r="B2672" s="933" t="s">
        <v>3426</v>
      </c>
      <c r="C2672" s="934">
        <v>90</v>
      </c>
    </row>
    <row r="2673" spans="1:3" x14ac:dyDescent="0.25">
      <c r="A2673" s="395" t="s">
        <v>4451</v>
      </c>
      <c r="B2673" s="933" t="s">
        <v>3316</v>
      </c>
      <c r="C2673" s="934">
        <v>90</v>
      </c>
    </row>
    <row r="2674" spans="1:3" x14ac:dyDescent="0.25">
      <c r="A2674" s="395" t="s">
        <v>4452</v>
      </c>
      <c r="B2674" s="933" t="s">
        <v>3428</v>
      </c>
      <c r="C2674" s="934">
        <v>30</v>
      </c>
    </row>
    <row r="2675" spans="1:3" x14ac:dyDescent="0.25">
      <c r="A2675" s="395" t="s">
        <v>4453</v>
      </c>
      <c r="B2675" s="933" t="s">
        <v>3430</v>
      </c>
      <c r="C2675" s="934">
        <v>60</v>
      </c>
    </row>
    <row r="2676" spans="1:3" x14ac:dyDescent="0.25">
      <c r="A2676" s="395" t="s">
        <v>4454</v>
      </c>
      <c r="B2676" s="933" t="s">
        <v>3432</v>
      </c>
      <c r="C2676" s="934">
        <v>120</v>
      </c>
    </row>
    <row r="2677" spans="1:3" x14ac:dyDescent="0.25">
      <c r="A2677" s="395" t="s">
        <v>4455</v>
      </c>
      <c r="B2677" s="933" t="s">
        <v>3434</v>
      </c>
      <c r="C2677" s="934">
        <v>90</v>
      </c>
    </row>
    <row r="2678" spans="1:3" x14ac:dyDescent="0.25">
      <c r="A2678" s="395" t="s">
        <v>4456</v>
      </c>
      <c r="B2678" s="933" t="s">
        <v>3436</v>
      </c>
      <c r="C2678" s="934">
        <v>90</v>
      </c>
    </row>
    <row r="2679" spans="1:3" x14ac:dyDescent="0.25">
      <c r="A2679" s="395" t="s">
        <v>4457</v>
      </c>
      <c r="B2679" s="933" t="s">
        <v>3438</v>
      </c>
      <c r="C2679" s="934">
        <v>60</v>
      </c>
    </row>
    <row r="2680" spans="1:3" x14ac:dyDescent="0.25">
      <c r="A2680" s="395" t="s">
        <v>4458</v>
      </c>
      <c r="B2680" s="933" t="s">
        <v>3440</v>
      </c>
      <c r="C2680" s="934">
        <v>90</v>
      </c>
    </row>
    <row r="2681" spans="1:3" x14ac:dyDescent="0.25">
      <c r="A2681" s="395" t="s">
        <v>4459</v>
      </c>
      <c r="B2681" s="933" t="s">
        <v>3466</v>
      </c>
      <c r="C2681" s="934">
        <v>90</v>
      </c>
    </row>
    <row r="2682" spans="1:3" x14ac:dyDescent="0.25">
      <c r="A2682" s="395" t="s">
        <v>4460</v>
      </c>
      <c r="B2682" s="933" t="s">
        <v>3444</v>
      </c>
      <c r="C2682" s="934">
        <v>60</v>
      </c>
    </row>
    <row r="2683" spans="1:3" x14ac:dyDescent="0.25">
      <c r="A2683" s="395" t="s">
        <v>4461</v>
      </c>
      <c r="B2683" s="933" t="s">
        <v>3446</v>
      </c>
      <c r="C2683" s="934">
        <v>90</v>
      </c>
    </row>
    <row r="2684" spans="1:3" x14ac:dyDescent="0.25">
      <c r="A2684" s="395" t="s">
        <v>4462</v>
      </c>
      <c r="B2684" s="933" t="s">
        <v>3470</v>
      </c>
      <c r="C2684" s="934">
        <v>180</v>
      </c>
    </row>
    <row r="2685" spans="1:3" x14ac:dyDescent="0.25">
      <c r="A2685" s="395" t="s">
        <v>4463</v>
      </c>
      <c r="B2685" s="933" t="s">
        <v>3472</v>
      </c>
      <c r="C2685" s="934">
        <v>90</v>
      </c>
    </row>
    <row r="2686" spans="1:3" x14ac:dyDescent="0.25">
      <c r="A2686" s="395" t="s">
        <v>4464</v>
      </c>
      <c r="B2686" s="933" t="s">
        <v>3474</v>
      </c>
      <c r="C2686" s="934">
        <v>90</v>
      </c>
    </row>
    <row r="2687" spans="1:3" x14ac:dyDescent="0.25">
      <c r="A2687" s="395" t="s">
        <v>4465</v>
      </c>
      <c r="B2687" s="933" t="s">
        <v>3476</v>
      </c>
      <c r="C2687" s="934">
        <v>90</v>
      </c>
    </row>
    <row r="2688" spans="1:3" x14ac:dyDescent="0.25">
      <c r="A2688" s="395" t="s">
        <v>4466</v>
      </c>
      <c r="B2688" s="933" t="s">
        <v>3478</v>
      </c>
      <c r="C2688" s="934">
        <v>60</v>
      </c>
    </row>
    <row r="2689" spans="1:3" x14ac:dyDescent="0.25">
      <c r="A2689" s="395" t="s">
        <v>4467</v>
      </c>
      <c r="B2689" s="933" t="s">
        <v>3480</v>
      </c>
      <c r="C2689" s="934">
        <v>90</v>
      </c>
    </row>
    <row r="2690" spans="1:3" x14ac:dyDescent="0.25">
      <c r="A2690" s="395" t="s">
        <v>4468</v>
      </c>
      <c r="B2690" s="933" t="s">
        <v>3448</v>
      </c>
      <c r="C2690" s="934">
        <v>270</v>
      </c>
    </row>
    <row r="2691" spans="1:3" x14ac:dyDescent="0.25">
      <c r="A2691" s="395" t="s">
        <v>4469</v>
      </c>
      <c r="B2691" s="279" t="s">
        <v>2384</v>
      </c>
      <c r="C2691" s="938">
        <v>75</v>
      </c>
    </row>
    <row r="2692" spans="1:3" x14ac:dyDescent="0.25">
      <c r="A2692" s="395" t="s">
        <v>4470</v>
      </c>
      <c r="B2692" s="279" t="s">
        <v>2386</v>
      </c>
      <c r="C2692" s="280">
        <v>30</v>
      </c>
    </row>
    <row r="2693" spans="1:3" x14ac:dyDescent="0.25">
      <c r="A2693" s="395" t="s">
        <v>4471</v>
      </c>
      <c r="B2693" s="279" t="s">
        <v>2388</v>
      </c>
      <c r="C2693" s="280">
        <v>60</v>
      </c>
    </row>
    <row r="2694" spans="1:3" x14ac:dyDescent="0.25">
      <c r="A2694" s="395" t="s">
        <v>4472</v>
      </c>
      <c r="B2694" s="279" t="s">
        <v>7194</v>
      </c>
      <c r="C2694" s="280">
        <v>75</v>
      </c>
    </row>
    <row r="2695" spans="1:3" x14ac:dyDescent="0.25">
      <c r="A2695" s="395" t="s">
        <v>4473</v>
      </c>
      <c r="B2695" s="279" t="s">
        <v>836</v>
      </c>
      <c r="C2695" s="280">
        <v>75</v>
      </c>
    </row>
    <row r="2696" spans="1:3" x14ac:dyDescent="0.25">
      <c r="A2696" s="395" t="s">
        <v>4474</v>
      </c>
      <c r="B2696" s="279" t="s">
        <v>7195</v>
      </c>
      <c r="C2696" s="280">
        <v>120</v>
      </c>
    </row>
    <row r="2697" spans="1:3" x14ac:dyDescent="0.25">
      <c r="A2697" s="395" t="s">
        <v>4475</v>
      </c>
      <c r="B2697" s="935" t="s">
        <v>3491</v>
      </c>
      <c r="C2697" s="281">
        <v>30</v>
      </c>
    </row>
    <row r="2698" spans="1:3" x14ac:dyDescent="0.25">
      <c r="A2698" s="395" t="s">
        <v>4476</v>
      </c>
      <c r="B2698" s="935" t="s">
        <v>3190</v>
      </c>
      <c r="C2698" s="281">
        <v>60</v>
      </c>
    </row>
    <row r="2699" spans="1:3" x14ac:dyDescent="0.25">
      <c r="A2699" s="395" t="s">
        <v>4477</v>
      </c>
      <c r="B2699" s="935" t="s">
        <v>3343</v>
      </c>
      <c r="C2699" s="281">
        <v>60</v>
      </c>
    </row>
    <row r="2700" spans="1:3" x14ac:dyDescent="0.25">
      <c r="A2700" s="395" t="s">
        <v>4478</v>
      </c>
      <c r="B2700" s="935" t="s">
        <v>3309</v>
      </c>
      <c r="C2700" s="281">
        <v>90</v>
      </c>
    </row>
    <row r="2701" spans="1:3" x14ac:dyDescent="0.25">
      <c r="A2701" s="395" t="s">
        <v>4479</v>
      </c>
      <c r="B2701" s="935" t="s">
        <v>3496</v>
      </c>
      <c r="C2701" s="281">
        <v>30</v>
      </c>
    </row>
    <row r="2702" spans="1:3" x14ac:dyDescent="0.25">
      <c r="A2702" s="395" t="s">
        <v>4480</v>
      </c>
      <c r="B2702" s="935" t="s">
        <v>2437</v>
      </c>
      <c r="C2702" s="281">
        <v>90</v>
      </c>
    </row>
    <row r="2703" spans="1:3" x14ac:dyDescent="0.25">
      <c r="A2703" s="395" t="s">
        <v>4481</v>
      </c>
      <c r="B2703" s="935" t="s">
        <v>3499</v>
      </c>
      <c r="C2703" s="281">
        <v>60</v>
      </c>
    </row>
    <row r="2704" spans="1:3" x14ac:dyDescent="0.25">
      <c r="A2704" s="395" t="s">
        <v>4482</v>
      </c>
      <c r="B2704" s="935" t="s">
        <v>3501</v>
      </c>
      <c r="C2704" s="281">
        <v>60</v>
      </c>
    </row>
    <row r="2705" spans="1:3" x14ac:dyDescent="0.25">
      <c r="A2705" s="395" t="s">
        <v>4483</v>
      </c>
      <c r="B2705" s="935" t="s">
        <v>3312</v>
      </c>
      <c r="C2705" s="281">
        <v>120</v>
      </c>
    </row>
    <row r="2706" spans="1:3" x14ac:dyDescent="0.25">
      <c r="A2706" s="395" t="s">
        <v>4484</v>
      </c>
      <c r="B2706" s="935" t="s">
        <v>3504</v>
      </c>
      <c r="C2706" s="281">
        <v>60</v>
      </c>
    </row>
    <row r="2707" spans="1:3" x14ac:dyDescent="0.25">
      <c r="A2707" s="395" t="s">
        <v>4485</v>
      </c>
      <c r="B2707" s="935" t="s">
        <v>3316</v>
      </c>
      <c r="C2707" s="281">
        <v>90</v>
      </c>
    </row>
    <row r="2708" spans="1:3" x14ac:dyDescent="0.25">
      <c r="A2708" s="395" t="s">
        <v>4486</v>
      </c>
      <c r="B2708" s="935" t="s">
        <v>3507</v>
      </c>
      <c r="C2708" s="281">
        <v>90</v>
      </c>
    </row>
    <row r="2709" spans="1:3" x14ac:dyDescent="0.25">
      <c r="A2709" s="395" t="s">
        <v>4487</v>
      </c>
      <c r="B2709" s="935" t="s">
        <v>3509</v>
      </c>
      <c r="C2709" s="281">
        <v>60</v>
      </c>
    </row>
    <row r="2710" spans="1:3" x14ac:dyDescent="0.25">
      <c r="A2710" s="395" t="s">
        <v>4488</v>
      </c>
      <c r="B2710" s="935" t="s">
        <v>3511</v>
      </c>
      <c r="C2710" s="281">
        <v>60</v>
      </c>
    </row>
    <row r="2711" spans="1:3" x14ac:dyDescent="0.25">
      <c r="A2711" s="395" t="s">
        <v>4489</v>
      </c>
      <c r="B2711" s="935" t="s">
        <v>3513</v>
      </c>
      <c r="C2711" s="281">
        <v>60</v>
      </c>
    </row>
    <row r="2712" spans="1:3" x14ac:dyDescent="0.25">
      <c r="A2712" s="395" t="s">
        <v>4490</v>
      </c>
      <c r="B2712" s="935" t="s">
        <v>3515</v>
      </c>
      <c r="C2712" s="281">
        <v>180</v>
      </c>
    </row>
    <row r="2713" spans="1:3" x14ac:dyDescent="0.25">
      <c r="A2713" s="395" t="s">
        <v>4491</v>
      </c>
      <c r="B2713" s="935" t="s">
        <v>3517</v>
      </c>
      <c r="C2713" s="281">
        <v>90</v>
      </c>
    </row>
    <row r="2714" spans="1:3" x14ac:dyDescent="0.25">
      <c r="A2714" s="395" t="s">
        <v>4492</v>
      </c>
      <c r="B2714" s="935" t="s">
        <v>3519</v>
      </c>
      <c r="C2714" s="281">
        <v>90</v>
      </c>
    </row>
    <row r="2715" spans="1:3" x14ac:dyDescent="0.25">
      <c r="A2715" s="395" t="s">
        <v>4493</v>
      </c>
      <c r="B2715" s="935" t="s">
        <v>3521</v>
      </c>
      <c r="C2715" s="281">
        <v>60</v>
      </c>
    </row>
    <row r="2716" spans="1:3" x14ac:dyDescent="0.25">
      <c r="A2716" s="395" t="s">
        <v>4494</v>
      </c>
      <c r="B2716" s="935" t="s">
        <v>3326</v>
      </c>
      <c r="C2716" s="281">
        <v>90</v>
      </c>
    </row>
    <row r="2717" spans="1:3" x14ac:dyDescent="0.25">
      <c r="A2717" s="395" t="s">
        <v>4495</v>
      </c>
      <c r="B2717" s="935" t="s">
        <v>3524</v>
      </c>
      <c r="C2717" s="281">
        <v>60</v>
      </c>
    </row>
    <row r="2718" spans="1:3" x14ac:dyDescent="0.25">
      <c r="A2718" s="395" t="s">
        <v>4496</v>
      </c>
      <c r="B2718" s="935" t="s">
        <v>817</v>
      </c>
      <c r="C2718" s="281">
        <v>270</v>
      </c>
    </row>
    <row r="2719" spans="1:3" x14ac:dyDescent="0.25">
      <c r="A2719" s="395" t="s">
        <v>4497</v>
      </c>
      <c r="B2719" s="279" t="s">
        <v>2384</v>
      </c>
      <c r="C2719" s="938">
        <v>75</v>
      </c>
    </row>
    <row r="2720" spans="1:3" x14ac:dyDescent="0.25">
      <c r="A2720" s="395" t="s">
        <v>4498</v>
      </c>
      <c r="B2720" s="279" t="s">
        <v>2386</v>
      </c>
      <c r="C2720" s="280">
        <v>30</v>
      </c>
    </row>
    <row r="2721" spans="1:3" x14ac:dyDescent="0.25">
      <c r="A2721" s="395" t="s">
        <v>4499</v>
      </c>
      <c r="B2721" s="279" t="s">
        <v>2388</v>
      </c>
      <c r="C2721" s="280">
        <v>60</v>
      </c>
    </row>
    <row r="2722" spans="1:3" x14ac:dyDescent="0.25">
      <c r="A2722" s="395" t="s">
        <v>4500</v>
      </c>
      <c r="B2722" s="279" t="s">
        <v>7194</v>
      </c>
      <c r="C2722" s="280">
        <v>75</v>
      </c>
    </row>
    <row r="2723" spans="1:3" x14ac:dyDescent="0.25">
      <c r="A2723" s="395" t="s">
        <v>4501</v>
      </c>
      <c r="B2723" s="279" t="s">
        <v>836</v>
      </c>
      <c r="C2723" s="280">
        <v>75</v>
      </c>
    </row>
    <row r="2724" spans="1:3" x14ac:dyDescent="0.25">
      <c r="A2724" s="395" t="s">
        <v>4502</v>
      </c>
      <c r="B2724" s="279" t="s">
        <v>7195</v>
      </c>
      <c r="C2724" s="280">
        <v>120</v>
      </c>
    </row>
    <row r="2725" spans="1:3" x14ac:dyDescent="0.25">
      <c r="A2725" s="395" t="s">
        <v>4503</v>
      </c>
      <c r="B2725" s="935" t="s">
        <v>2400</v>
      </c>
      <c r="C2725" s="281">
        <v>30</v>
      </c>
    </row>
    <row r="2726" spans="1:3" x14ac:dyDescent="0.25">
      <c r="A2726" s="395" t="s">
        <v>4504</v>
      </c>
      <c r="B2726" s="935" t="s">
        <v>3343</v>
      </c>
      <c r="C2726" s="941">
        <v>90</v>
      </c>
    </row>
    <row r="2727" spans="1:3" x14ac:dyDescent="0.25">
      <c r="A2727" s="395" t="s">
        <v>10268</v>
      </c>
      <c r="B2727" s="935" t="s">
        <v>3309</v>
      </c>
      <c r="C2727" s="281">
        <v>90</v>
      </c>
    </row>
    <row r="2728" spans="1:3" x14ac:dyDescent="0.25">
      <c r="A2728" s="395" t="s">
        <v>4505</v>
      </c>
      <c r="B2728" s="935" t="s">
        <v>3499</v>
      </c>
      <c r="C2728" s="941">
        <v>60</v>
      </c>
    </row>
    <row r="2729" spans="1:3" x14ac:dyDescent="0.25">
      <c r="A2729" s="395" t="s">
        <v>4506</v>
      </c>
      <c r="B2729" s="935" t="s">
        <v>3559</v>
      </c>
      <c r="C2729" s="281">
        <v>30</v>
      </c>
    </row>
    <row r="2730" spans="1:3" x14ac:dyDescent="0.25">
      <c r="A2730" s="395" t="s">
        <v>4507</v>
      </c>
      <c r="B2730" s="935" t="s">
        <v>3316</v>
      </c>
      <c r="C2730" s="941">
        <v>90</v>
      </c>
    </row>
    <row r="2731" spans="1:3" x14ac:dyDescent="0.25">
      <c r="A2731" s="395" t="s">
        <v>4508</v>
      </c>
      <c r="B2731" s="935" t="s">
        <v>3562</v>
      </c>
      <c r="C2731" s="281">
        <v>60</v>
      </c>
    </row>
    <row r="2732" spans="1:3" x14ac:dyDescent="0.25">
      <c r="A2732" s="395" t="s">
        <v>4509</v>
      </c>
      <c r="B2732" s="935" t="s">
        <v>3564</v>
      </c>
      <c r="C2732" s="281">
        <v>60</v>
      </c>
    </row>
    <row r="2733" spans="1:3" x14ac:dyDescent="0.25">
      <c r="A2733" s="395" t="s">
        <v>4510</v>
      </c>
      <c r="B2733" s="935" t="s">
        <v>3190</v>
      </c>
      <c r="C2733" s="941">
        <v>60</v>
      </c>
    </row>
    <row r="2734" spans="1:3" x14ac:dyDescent="0.25">
      <c r="A2734" s="395" t="s">
        <v>4511</v>
      </c>
      <c r="B2734" s="935" t="s">
        <v>3312</v>
      </c>
      <c r="C2734" s="941">
        <v>90</v>
      </c>
    </row>
    <row r="2735" spans="1:3" x14ac:dyDescent="0.25">
      <c r="A2735" s="395" t="s">
        <v>4512</v>
      </c>
      <c r="B2735" s="935" t="s">
        <v>3568</v>
      </c>
      <c r="C2735" s="941">
        <v>90</v>
      </c>
    </row>
    <row r="2736" spans="1:3" x14ac:dyDescent="0.25">
      <c r="A2736" s="395" t="s">
        <v>4513</v>
      </c>
      <c r="B2736" s="935" t="s">
        <v>3570</v>
      </c>
      <c r="C2736" s="281">
        <v>90</v>
      </c>
    </row>
    <row r="2737" spans="1:3" x14ac:dyDescent="0.25">
      <c r="A2737" s="395" t="s">
        <v>4514</v>
      </c>
      <c r="B2737" s="935" t="s">
        <v>3572</v>
      </c>
      <c r="C2737" s="941">
        <v>60</v>
      </c>
    </row>
    <row r="2738" spans="1:3" x14ac:dyDescent="0.25">
      <c r="A2738" s="395" t="s">
        <v>4515</v>
      </c>
      <c r="B2738" s="935" t="s">
        <v>3574</v>
      </c>
      <c r="C2738" s="281">
        <v>60</v>
      </c>
    </row>
    <row r="2739" spans="1:3" x14ac:dyDescent="0.25">
      <c r="A2739" s="395" t="s">
        <v>4516</v>
      </c>
      <c r="B2739" s="935" t="s">
        <v>3326</v>
      </c>
      <c r="C2739" s="941">
        <v>90</v>
      </c>
    </row>
    <row r="2740" spans="1:3" x14ac:dyDescent="0.25">
      <c r="A2740" s="395" t="s">
        <v>4517</v>
      </c>
      <c r="B2740" s="935" t="s">
        <v>3577</v>
      </c>
      <c r="C2740" s="941">
        <v>60</v>
      </c>
    </row>
    <row r="2741" spans="1:3" x14ac:dyDescent="0.25">
      <c r="A2741" s="395" t="s">
        <v>4518</v>
      </c>
      <c r="B2741" s="935" t="s">
        <v>3601</v>
      </c>
      <c r="C2741" s="281">
        <v>180</v>
      </c>
    </row>
    <row r="2742" spans="1:3" x14ac:dyDescent="0.25">
      <c r="A2742" s="395" t="s">
        <v>4519</v>
      </c>
      <c r="B2742" s="935" t="s">
        <v>3603</v>
      </c>
      <c r="C2742" s="281">
        <v>60</v>
      </c>
    </row>
    <row r="2743" spans="1:3" x14ac:dyDescent="0.25">
      <c r="A2743" s="395" t="s">
        <v>5471</v>
      </c>
      <c r="B2743" s="935" t="s">
        <v>3605</v>
      </c>
      <c r="C2743" s="281">
        <v>30</v>
      </c>
    </row>
    <row r="2744" spans="1:3" x14ac:dyDescent="0.25">
      <c r="A2744" s="395" t="s">
        <v>4520</v>
      </c>
      <c r="B2744" s="935" t="s">
        <v>3607</v>
      </c>
      <c r="C2744" s="281">
        <v>60</v>
      </c>
    </row>
    <row r="2745" spans="1:3" x14ac:dyDescent="0.25">
      <c r="A2745" s="395" t="s">
        <v>4521</v>
      </c>
      <c r="B2745" s="935" t="s">
        <v>3609</v>
      </c>
      <c r="C2745" s="281">
        <v>60</v>
      </c>
    </row>
    <row r="2746" spans="1:3" x14ac:dyDescent="0.25">
      <c r="A2746" s="395" t="s">
        <v>4522</v>
      </c>
      <c r="B2746" s="935" t="s">
        <v>3611</v>
      </c>
      <c r="C2746" s="941">
        <v>60</v>
      </c>
    </row>
    <row r="2747" spans="1:3" x14ac:dyDescent="0.25">
      <c r="A2747" s="395" t="s">
        <v>4523</v>
      </c>
      <c r="B2747" s="935" t="s">
        <v>3613</v>
      </c>
      <c r="C2747" s="281">
        <v>60</v>
      </c>
    </row>
    <row r="2748" spans="1:3" x14ac:dyDescent="0.25">
      <c r="A2748" s="395" t="s">
        <v>4524</v>
      </c>
      <c r="B2748" s="935" t="s">
        <v>817</v>
      </c>
      <c r="C2748" s="281">
        <v>270</v>
      </c>
    </row>
    <row r="2749" spans="1:3" x14ac:dyDescent="0.25">
      <c r="A2749" s="395" t="s">
        <v>4525</v>
      </c>
      <c r="B2749" s="279" t="s">
        <v>2384</v>
      </c>
      <c r="C2749" s="938">
        <v>75</v>
      </c>
    </row>
    <row r="2750" spans="1:3" x14ac:dyDescent="0.25">
      <c r="A2750" s="395" t="s">
        <v>4526</v>
      </c>
      <c r="B2750" s="279" t="s">
        <v>2386</v>
      </c>
      <c r="C2750" s="280">
        <v>30</v>
      </c>
    </row>
    <row r="2751" spans="1:3" x14ac:dyDescent="0.25">
      <c r="A2751" s="395" t="s">
        <v>4527</v>
      </c>
      <c r="B2751" s="279" t="s">
        <v>2388</v>
      </c>
      <c r="C2751" s="280">
        <v>60</v>
      </c>
    </row>
    <row r="2752" spans="1:3" x14ac:dyDescent="0.25">
      <c r="A2752" s="395" t="s">
        <v>4528</v>
      </c>
      <c r="B2752" s="279" t="s">
        <v>7194</v>
      </c>
      <c r="C2752" s="280">
        <v>75</v>
      </c>
    </row>
    <row r="2753" spans="1:3" x14ac:dyDescent="0.25">
      <c r="A2753" s="395" t="s">
        <v>4529</v>
      </c>
      <c r="B2753" s="279" t="s">
        <v>836</v>
      </c>
      <c r="C2753" s="280">
        <v>75</v>
      </c>
    </row>
    <row r="2754" spans="1:3" x14ac:dyDescent="0.25">
      <c r="A2754" s="395" t="s">
        <v>4530</v>
      </c>
      <c r="B2754" s="279" t="s">
        <v>7195</v>
      </c>
      <c r="C2754" s="280">
        <v>120</v>
      </c>
    </row>
    <row r="2755" spans="1:3" x14ac:dyDescent="0.25">
      <c r="A2755" s="395" t="s">
        <v>4531</v>
      </c>
      <c r="B2755" s="935" t="s">
        <v>3491</v>
      </c>
      <c r="C2755" s="281">
        <v>30</v>
      </c>
    </row>
    <row r="2756" spans="1:3" x14ac:dyDescent="0.25">
      <c r="A2756" s="395" t="s">
        <v>4532</v>
      </c>
      <c r="B2756" s="935" t="s">
        <v>3343</v>
      </c>
      <c r="C2756" s="281">
        <v>120</v>
      </c>
    </row>
    <row r="2757" spans="1:3" x14ac:dyDescent="0.25">
      <c r="A2757" s="395" t="s">
        <v>4533</v>
      </c>
      <c r="B2757" s="935" t="s">
        <v>3307</v>
      </c>
      <c r="C2757" s="281">
        <v>60</v>
      </c>
    </row>
    <row r="2758" spans="1:3" x14ac:dyDescent="0.25">
      <c r="A2758" s="395" t="s">
        <v>4534</v>
      </c>
      <c r="B2758" s="935" t="s">
        <v>3309</v>
      </c>
      <c r="C2758" s="281">
        <v>90</v>
      </c>
    </row>
    <row r="2759" spans="1:3" x14ac:dyDescent="0.25">
      <c r="A2759" s="395" t="s">
        <v>4535</v>
      </c>
      <c r="B2759" s="935" t="s">
        <v>3627</v>
      </c>
      <c r="C2759" s="281">
        <v>90</v>
      </c>
    </row>
    <row r="2760" spans="1:3" x14ac:dyDescent="0.25">
      <c r="A2760" s="395" t="s">
        <v>4536</v>
      </c>
      <c r="B2760" s="935" t="s">
        <v>3629</v>
      </c>
      <c r="C2760" s="281">
        <v>90</v>
      </c>
    </row>
    <row r="2761" spans="1:3" x14ac:dyDescent="0.25">
      <c r="A2761" s="395" t="s">
        <v>4537</v>
      </c>
      <c r="B2761" s="935" t="s">
        <v>3664</v>
      </c>
      <c r="C2761" s="281">
        <v>90</v>
      </c>
    </row>
    <row r="2762" spans="1:3" x14ac:dyDescent="0.25">
      <c r="A2762" s="395" t="s">
        <v>4538</v>
      </c>
      <c r="B2762" s="935" t="s">
        <v>3666</v>
      </c>
      <c r="C2762" s="281">
        <v>60</v>
      </c>
    </row>
    <row r="2763" spans="1:3" x14ac:dyDescent="0.25">
      <c r="A2763" s="395" t="s">
        <v>4539</v>
      </c>
      <c r="B2763" s="935" t="s">
        <v>3633</v>
      </c>
      <c r="C2763" s="281">
        <v>90</v>
      </c>
    </row>
    <row r="2764" spans="1:3" x14ac:dyDescent="0.25">
      <c r="A2764" s="395" t="s">
        <v>4540</v>
      </c>
      <c r="B2764" s="935" t="s">
        <v>3635</v>
      </c>
      <c r="C2764" s="281">
        <v>45</v>
      </c>
    </row>
    <row r="2765" spans="1:3" x14ac:dyDescent="0.25">
      <c r="A2765" s="395" t="s">
        <v>4541</v>
      </c>
      <c r="B2765" s="935" t="s">
        <v>3670</v>
      </c>
      <c r="C2765" s="281">
        <v>60</v>
      </c>
    </row>
    <row r="2766" spans="1:3" x14ac:dyDescent="0.25">
      <c r="A2766" s="395" t="s">
        <v>4542</v>
      </c>
      <c r="B2766" s="935" t="s">
        <v>2607</v>
      </c>
      <c r="C2766" s="281">
        <v>90</v>
      </c>
    </row>
    <row r="2767" spans="1:3" x14ac:dyDescent="0.25">
      <c r="A2767" s="395" t="s">
        <v>4543</v>
      </c>
      <c r="B2767" s="935" t="s">
        <v>3640</v>
      </c>
      <c r="C2767" s="281">
        <v>60</v>
      </c>
    </row>
    <row r="2768" spans="1:3" x14ac:dyDescent="0.25">
      <c r="A2768" s="395" t="s">
        <v>4544</v>
      </c>
      <c r="B2768" s="935" t="s">
        <v>3642</v>
      </c>
      <c r="C2768" s="281">
        <v>60</v>
      </c>
    </row>
    <row r="2769" spans="1:3" x14ac:dyDescent="0.25">
      <c r="A2769" s="395" t="s">
        <v>4545</v>
      </c>
      <c r="B2769" s="935" t="s">
        <v>3638</v>
      </c>
      <c r="C2769" s="281">
        <v>120</v>
      </c>
    </row>
    <row r="2770" spans="1:3" x14ac:dyDescent="0.25">
      <c r="A2770" s="395" t="s">
        <v>4546</v>
      </c>
      <c r="B2770" s="935" t="s">
        <v>3676</v>
      </c>
      <c r="C2770" s="281">
        <v>120</v>
      </c>
    </row>
    <row r="2771" spans="1:3" x14ac:dyDescent="0.25">
      <c r="A2771" s="395" t="s">
        <v>4547</v>
      </c>
      <c r="B2771" s="935" t="s">
        <v>3515</v>
      </c>
      <c r="C2771" s="281">
        <v>180</v>
      </c>
    </row>
    <row r="2772" spans="1:3" x14ac:dyDescent="0.25">
      <c r="A2772" s="395" t="s">
        <v>4548</v>
      </c>
      <c r="B2772" s="935" t="s">
        <v>3646</v>
      </c>
      <c r="C2772" s="281">
        <v>90</v>
      </c>
    </row>
    <row r="2773" spans="1:3" x14ac:dyDescent="0.25">
      <c r="A2773" s="395" t="s">
        <v>4549</v>
      </c>
      <c r="B2773" s="935" t="s">
        <v>3521</v>
      </c>
      <c r="C2773" s="281">
        <v>120</v>
      </c>
    </row>
    <row r="2774" spans="1:3" x14ac:dyDescent="0.25">
      <c r="A2774" s="395" t="s">
        <v>4550</v>
      </c>
      <c r="B2774" s="935" t="s">
        <v>3681</v>
      </c>
      <c r="C2774" s="281">
        <v>120</v>
      </c>
    </row>
    <row r="2775" spans="1:3" x14ac:dyDescent="0.25">
      <c r="A2775" s="395" t="s">
        <v>4551</v>
      </c>
      <c r="B2775" s="935" t="s">
        <v>3683</v>
      </c>
      <c r="C2775" s="281">
        <v>60</v>
      </c>
    </row>
    <row r="2776" spans="1:3" x14ac:dyDescent="0.25">
      <c r="A2776" s="395" t="s">
        <v>4552</v>
      </c>
      <c r="B2776" s="935" t="s">
        <v>3685</v>
      </c>
      <c r="C2776" s="281">
        <v>270</v>
      </c>
    </row>
    <row r="2777" spans="1:3" x14ac:dyDescent="0.25">
      <c r="A2777" s="395" t="s">
        <v>4617</v>
      </c>
      <c r="B2777" s="930" t="s">
        <v>2384</v>
      </c>
      <c r="C2777" s="280">
        <v>30</v>
      </c>
    </row>
    <row r="2778" spans="1:3" x14ac:dyDescent="0.25">
      <c r="A2778" s="395" t="s">
        <v>4618</v>
      </c>
      <c r="B2778" s="930" t="s">
        <v>2386</v>
      </c>
      <c r="C2778" s="280">
        <v>15</v>
      </c>
    </row>
    <row r="2779" spans="1:3" x14ac:dyDescent="0.25">
      <c r="A2779" s="395" t="s">
        <v>4619</v>
      </c>
      <c r="B2779" s="930" t="s">
        <v>2388</v>
      </c>
      <c r="C2779" s="280">
        <v>30</v>
      </c>
    </row>
    <row r="2780" spans="1:3" x14ac:dyDescent="0.25">
      <c r="A2780" s="395" t="s">
        <v>4620</v>
      </c>
      <c r="B2780" s="930" t="s">
        <v>2390</v>
      </c>
      <c r="C2780" s="938">
        <v>45</v>
      </c>
    </row>
    <row r="2781" spans="1:3" x14ac:dyDescent="0.25">
      <c r="A2781" s="395" t="s">
        <v>4621</v>
      </c>
      <c r="B2781" s="930" t="s">
        <v>836</v>
      </c>
      <c r="C2781" s="938">
        <v>45</v>
      </c>
    </row>
    <row r="2782" spans="1:3" x14ac:dyDescent="0.25">
      <c r="A2782" s="395" t="s">
        <v>4622</v>
      </c>
      <c r="B2782" s="930" t="s">
        <v>2393</v>
      </c>
      <c r="C2782" s="938">
        <v>90</v>
      </c>
    </row>
    <row r="2783" spans="1:3" x14ac:dyDescent="0.25">
      <c r="A2783" s="395" t="s">
        <v>4623</v>
      </c>
      <c r="B2783" s="930" t="s">
        <v>2395</v>
      </c>
      <c r="C2783" s="280">
        <v>30</v>
      </c>
    </row>
    <row r="2784" spans="1:3" x14ac:dyDescent="0.25">
      <c r="A2784" s="395" t="s">
        <v>4624</v>
      </c>
      <c r="B2784" s="930" t="s">
        <v>2397</v>
      </c>
      <c r="C2784" s="280">
        <v>30</v>
      </c>
    </row>
    <row r="2785" spans="1:3" x14ac:dyDescent="0.25">
      <c r="A2785" s="395" t="s">
        <v>10269</v>
      </c>
      <c r="B2785" s="930" t="s">
        <v>5472</v>
      </c>
      <c r="C2785" s="280">
        <v>15</v>
      </c>
    </row>
    <row r="2786" spans="1:3" x14ac:dyDescent="0.25">
      <c r="A2786" s="395" t="s">
        <v>4626</v>
      </c>
      <c r="B2786" s="930" t="s">
        <v>2400</v>
      </c>
      <c r="C2786" s="280">
        <v>15</v>
      </c>
    </row>
    <row r="2787" spans="1:3" x14ac:dyDescent="0.25">
      <c r="A2787" s="395" t="s">
        <v>4627</v>
      </c>
      <c r="B2787" s="930" t="s">
        <v>2402</v>
      </c>
      <c r="C2787" s="280">
        <v>15</v>
      </c>
    </row>
    <row r="2788" spans="1:3" x14ac:dyDescent="0.25">
      <c r="A2788" s="395" t="s">
        <v>4628</v>
      </c>
      <c r="B2788" s="930" t="s">
        <v>2404</v>
      </c>
      <c r="C2788" s="280">
        <v>60</v>
      </c>
    </row>
    <row r="2789" spans="1:3" ht="31.5" x14ac:dyDescent="0.25">
      <c r="A2789" s="395" t="s">
        <v>4629</v>
      </c>
      <c r="B2789" s="930" t="s">
        <v>2406</v>
      </c>
      <c r="C2789" s="280">
        <v>60</v>
      </c>
    </row>
    <row r="2790" spans="1:3" x14ac:dyDescent="0.25">
      <c r="A2790" s="395" t="s">
        <v>4630</v>
      </c>
      <c r="B2790" s="930" t="s">
        <v>2408</v>
      </c>
      <c r="C2790" s="280">
        <v>30</v>
      </c>
    </row>
    <row r="2791" spans="1:3" x14ac:dyDescent="0.25">
      <c r="A2791" s="395" t="s">
        <v>4631</v>
      </c>
      <c r="B2791" s="930" t="s">
        <v>2410</v>
      </c>
      <c r="C2791" s="280">
        <v>240</v>
      </c>
    </row>
    <row r="2792" spans="1:3" x14ac:dyDescent="0.25">
      <c r="A2792" s="395" t="s">
        <v>4632</v>
      </c>
      <c r="B2792" s="930" t="s">
        <v>2412</v>
      </c>
      <c r="C2792" s="280">
        <v>150</v>
      </c>
    </row>
    <row r="2793" spans="1:3" x14ac:dyDescent="0.25">
      <c r="A2793" s="395" t="s">
        <v>4633</v>
      </c>
      <c r="B2793" s="930" t="s">
        <v>2414</v>
      </c>
      <c r="C2793" s="280">
        <v>90</v>
      </c>
    </row>
    <row r="2794" spans="1:3" x14ac:dyDescent="0.25">
      <c r="A2794" s="395" t="s">
        <v>4634</v>
      </c>
      <c r="B2794" s="930" t="s">
        <v>817</v>
      </c>
      <c r="C2794" s="280">
        <v>180</v>
      </c>
    </row>
    <row r="2795" spans="1:3" x14ac:dyDescent="0.25">
      <c r="A2795" s="395" t="s">
        <v>4604</v>
      </c>
      <c r="B2795" s="930" t="s">
        <v>2384</v>
      </c>
      <c r="C2795" s="280">
        <v>30</v>
      </c>
    </row>
    <row r="2796" spans="1:3" x14ac:dyDescent="0.25">
      <c r="A2796" s="395" t="s">
        <v>4635</v>
      </c>
      <c r="B2796" s="930" t="s">
        <v>2386</v>
      </c>
      <c r="C2796" s="280">
        <v>15</v>
      </c>
    </row>
    <row r="2797" spans="1:3" x14ac:dyDescent="0.25">
      <c r="A2797" s="395" t="s">
        <v>4636</v>
      </c>
      <c r="B2797" s="930" t="s">
        <v>2388</v>
      </c>
      <c r="C2797" s="280">
        <v>30</v>
      </c>
    </row>
    <row r="2798" spans="1:3" x14ac:dyDescent="0.25">
      <c r="A2798" s="395" t="s">
        <v>4637</v>
      </c>
      <c r="B2798" s="930" t="s">
        <v>2390</v>
      </c>
      <c r="C2798" s="938">
        <v>45</v>
      </c>
    </row>
    <row r="2799" spans="1:3" x14ac:dyDescent="0.25">
      <c r="A2799" s="395" t="s">
        <v>4638</v>
      </c>
      <c r="B2799" s="930" t="s">
        <v>836</v>
      </c>
      <c r="C2799" s="938">
        <v>45</v>
      </c>
    </row>
    <row r="2800" spans="1:3" x14ac:dyDescent="0.25">
      <c r="A2800" s="395" t="s">
        <v>4639</v>
      </c>
      <c r="B2800" s="930" t="s">
        <v>2393</v>
      </c>
      <c r="C2800" s="938">
        <v>90</v>
      </c>
    </row>
    <row r="2801" spans="1:3" x14ac:dyDescent="0.25">
      <c r="A2801" s="395" t="s">
        <v>4591</v>
      </c>
      <c r="B2801" s="279" t="s">
        <v>2395</v>
      </c>
      <c r="C2801" s="280">
        <v>30</v>
      </c>
    </row>
    <row r="2802" spans="1:3" x14ac:dyDescent="0.25">
      <c r="A2802" s="395" t="s">
        <v>4640</v>
      </c>
      <c r="B2802" s="279" t="s">
        <v>2398</v>
      </c>
      <c r="C2802" s="280">
        <v>15</v>
      </c>
    </row>
    <row r="2803" spans="1:3" x14ac:dyDescent="0.25">
      <c r="A2803" s="395" t="s">
        <v>10270</v>
      </c>
      <c r="B2803" s="279" t="s">
        <v>2557</v>
      </c>
      <c r="C2803" s="280">
        <v>30</v>
      </c>
    </row>
    <row r="2804" spans="1:3" x14ac:dyDescent="0.25">
      <c r="A2804" s="395" t="s">
        <v>4642</v>
      </c>
      <c r="B2804" s="279" t="s">
        <v>2559</v>
      </c>
      <c r="C2804" s="280">
        <v>30</v>
      </c>
    </row>
    <row r="2805" spans="1:3" x14ac:dyDescent="0.25">
      <c r="A2805" s="395" t="s">
        <v>4643</v>
      </c>
      <c r="B2805" s="279" t="s">
        <v>2397</v>
      </c>
      <c r="C2805" s="280">
        <v>30</v>
      </c>
    </row>
    <row r="2806" spans="1:3" x14ac:dyDescent="0.25">
      <c r="A2806" s="395" t="s">
        <v>4644</v>
      </c>
      <c r="B2806" s="279" t="s">
        <v>2428</v>
      </c>
      <c r="C2806" s="280">
        <v>30</v>
      </c>
    </row>
    <row r="2807" spans="1:3" x14ac:dyDescent="0.25">
      <c r="A2807" s="395" t="s">
        <v>4645</v>
      </c>
      <c r="B2807" s="935" t="s">
        <v>2563</v>
      </c>
      <c r="C2807" s="281">
        <v>40</v>
      </c>
    </row>
    <row r="2808" spans="1:3" x14ac:dyDescent="0.25">
      <c r="A2808" s="395" t="s">
        <v>4646</v>
      </c>
      <c r="B2808" s="279" t="s">
        <v>2565</v>
      </c>
      <c r="C2808" s="280">
        <v>40</v>
      </c>
    </row>
    <row r="2809" spans="1:3" x14ac:dyDescent="0.25">
      <c r="A2809" s="395" t="s">
        <v>4647</v>
      </c>
      <c r="B2809" s="279" t="s">
        <v>2400</v>
      </c>
      <c r="C2809" s="280">
        <v>15</v>
      </c>
    </row>
    <row r="2810" spans="1:3" x14ac:dyDescent="0.25">
      <c r="A2810" s="395" t="s">
        <v>4648</v>
      </c>
      <c r="B2810" s="279" t="s">
        <v>2568</v>
      </c>
      <c r="C2810" s="280">
        <v>60</v>
      </c>
    </row>
    <row r="2811" spans="1:3" x14ac:dyDescent="0.25">
      <c r="A2811" s="395" t="s">
        <v>4649</v>
      </c>
      <c r="B2811" s="279" t="s">
        <v>2570</v>
      </c>
      <c r="C2811" s="280">
        <v>180</v>
      </c>
    </row>
    <row r="2812" spans="1:3" x14ac:dyDescent="0.25">
      <c r="A2812" s="395" t="s">
        <v>4650</v>
      </c>
      <c r="B2812" s="279" t="s">
        <v>2572</v>
      </c>
      <c r="C2812" s="280">
        <v>60</v>
      </c>
    </row>
    <row r="2813" spans="1:3" x14ac:dyDescent="0.25">
      <c r="A2813" s="395" t="s">
        <v>4651</v>
      </c>
      <c r="B2813" s="279" t="s">
        <v>1038</v>
      </c>
      <c r="C2813" s="280">
        <v>90</v>
      </c>
    </row>
    <row r="2814" spans="1:3" x14ac:dyDescent="0.25">
      <c r="A2814" s="395" t="s">
        <v>4652</v>
      </c>
      <c r="B2814" s="279" t="s">
        <v>2575</v>
      </c>
      <c r="C2814" s="280">
        <v>90</v>
      </c>
    </row>
    <row r="2815" spans="1:3" x14ac:dyDescent="0.25">
      <c r="A2815" s="395" t="s">
        <v>4653</v>
      </c>
      <c r="B2815" s="279" t="s">
        <v>2577</v>
      </c>
      <c r="C2815" s="280">
        <v>60</v>
      </c>
    </row>
    <row r="2816" spans="1:3" x14ac:dyDescent="0.25">
      <c r="A2816" s="395" t="s">
        <v>4654</v>
      </c>
      <c r="B2816" s="279" t="s">
        <v>2579</v>
      </c>
      <c r="C2816" s="280">
        <v>90</v>
      </c>
    </row>
    <row r="2817" spans="1:3" ht="31.5" x14ac:dyDescent="0.25">
      <c r="A2817" s="395" t="s">
        <v>4655</v>
      </c>
      <c r="B2817" s="279" t="s">
        <v>7196</v>
      </c>
      <c r="C2817" s="280">
        <v>60</v>
      </c>
    </row>
    <row r="2818" spans="1:3" x14ac:dyDescent="0.25">
      <c r="A2818" s="395" t="s">
        <v>4656</v>
      </c>
      <c r="B2818" s="279" t="s">
        <v>2583</v>
      </c>
      <c r="C2818" s="280">
        <v>90</v>
      </c>
    </row>
    <row r="2819" spans="1:3" x14ac:dyDescent="0.25">
      <c r="A2819" s="395" t="s">
        <v>4657</v>
      </c>
      <c r="B2819" s="279" t="s">
        <v>2584</v>
      </c>
      <c r="C2819" s="938">
        <v>75</v>
      </c>
    </row>
    <row r="2820" spans="1:3" x14ac:dyDescent="0.25">
      <c r="A2820" s="395" t="s">
        <v>4658</v>
      </c>
      <c r="B2820" s="279" t="s">
        <v>2586</v>
      </c>
      <c r="C2820" s="280">
        <v>60</v>
      </c>
    </row>
    <row r="2821" spans="1:3" x14ac:dyDescent="0.25">
      <c r="A2821" s="395" t="s">
        <v>4659</v>
      </c>
      <c r="B2821" s="930" t="s">
        <v>817</v>
      </c>
      <c r="C2821" s="280">
        <v>270</v>
      </c>
    </row>
    <row r="2822" spans="1:3" x14ac:dyDescent="0.25">
      <c r="A2822" s="395" t="s">
        <v>4660</v>
      </c>
      <c r="B2822" s="930" t="s">
        <v>2384</v>
      </c>
      <c r="C2822" s="280">
        <v>30</v>
      </c>
    </row>
    <row r="2823" spans="1:3" x14ac:dyDescent="0.25">
      <c r="A2823" s="395" t="s">
        <v>4661</v>
      </c>
      <c r="B2823" s="930" t="s">
        <v>2386</v>
      </c>
      <c r="C2823" s="280">
        <v>15</v>
      </c>
    </row>
    <row r="2824" spans="1:3" x14ac:dyDescent="0.25">
      <c r="A2824" s="395" t="s">
        <v>4662</v>
      </c>
      <c r="B2824" s="930" t="s">
        <v>2388</v>
      </c>
      <c r="C2824" s="280">
        <v>30</v>
      </c>
    </row>
    <row r="2825" spans="1:3" x14ac:dyDescent="0.25">
      <c r="A2825" s="395" t="s">
        <v>4663</v>
      </c>
      <c r="B2825" s="930" t="s">
        <v>2390</v>
      </c>
      <c r="C2825" s="938">
        <v>45</v>
      </c>
    </row>
    <row r="2826" spans="1:3" x14ac:dyDescent="0.25">
      <c r="A2826" s="395" t="s">
        <v>4664</v>
      </c>
      <c r="B2826" s="930" t="s">
        <v>836</v>
      </c>
      <c r="C2826" s="938">
        <v>45</v>
      </c>
    </row>
    <row r="2827" spans="1:3" x14ac:dyDescent="0.25">
      <c r="A2827" s="395" t="s">
        <v>4582</v>
      </c>
      <c r="B2827" s="930" t="s">
        <v>2393</v>
      </c>
      <c r="C2827" s="938">
        <v>90</v>
      </c>
    </row>
    <row r="2828" spans="1:3" x14ac:dyDescent="0.25">
      <c r="A2828" s="395" t="s">
        <v>4665</v>
      </c>
      <c r="B2828" s="930" t="s">
        <v>2397</v>
      </c>
      <c r="C2828" s="280">
        <v>30</v>
      </c>
    </row>
    <row r="2829" spans="1:3" x14ac:dyDescent="0.25">
      <c r="A2829" s="395" t="s">
        <v>4666</v>
      </c>
      <c r="B2829" s="930" t="s">
        <v>2650</v>
      </c>
      <c r="C2829" s="280">
        <v>45</v>
      </c>
    </row>
    <row r="2830" spans="1:3" x14ac:dyDescent="0.25">
      <c r="A2830" s="395" t="s">
        <v>10271</v>
      </c>
      <c r="B2830" s="930" t="s">
        <v>2651</v>
      </c>
      <c r="C2830" s="280">
        <v>45</v>
      </c>
    </row>
    <row r="2831" spans="1:3" x14ac:dyDescent="0.25">
      <c r="A2831" s="395" t="s">
        <v>4667</v>
      </c>
      <c r="B2831" s="930" t="s">
        <v>2653</v>
      </c>
      <c r="C2831" s="280">
        <v>30</v>
      </c>
    </row>
    <row r="2832" spans="1:3" x14ac:dyDescent="0.25">
      <c r="A2832" s="395" t="s">
        <v>4605</v>
      </c>
      <c r="B2832" s="930" t="s">
        <v>7200</v>
      </c>
      <c r="C2832" s="280">
        <v>30</v>
      </c>
    </row>
    <row r="2833" spans="1:3" x14ac:dyDescent="0.25">
      <c r="A2833" s="395" t="s">
        <v>4668</v>
      </c>
      <c r="B2833" s="930" t="s">
        <v>2400</v>
      </c>
      <c r="C2833" s="280">
        <v>30</v>
      </c>
    </row>
    <row r="2834" spans="1:3" x14ac:dyDescent="0.25">
      <c r="A2834" s="395" t="s">
        <v>4669</v>
      </c>
      <c r="B2834" s="930" t="s">
        <v>2481</v>
      </c>
      <c r="C2834" s="280">
        <v>120</v>
      </c>
    </row>
    <row r="2835" spans="1:3" x14ac:dyDescent="0.25">
      <c r="A2835" s="395" t="s">
        <v>4670</v>
      </c>
      <c r="B2835" s="930" t="s">
        <v>2449</v>
      </c>
      <c r="C2835" s="280">
        <v>120</v>
      </c>
    </row>
    <row r="2836" spans="1:3" x14ac:dyDescent="0.25">
      <c r="A2836" s="395" t="s">
        <v>4671</v>
      </c>
      <c r="B2836" s="930" t="s">
        <v>2659</v>
      </c>
      <c r="C2836" s="280">
        <v>60</v>
      </c>
    </row>
    <row r="2837" spans="1:3" x14ac:dyDescent="0.25">
      <c r="A2837" s="395" t="s">
        <v>4672</v>
      </c>
      <c r="B2837" s="930" t="s">
        <v>2661</v>
      </c>
      <c r="C2837" s="280">
        <v>60</v>
      </c>
    </row>
    <row r="2838" spans="1:3" x14ac:dyDescent="0.25">
      <c r="A2838" s="395" t="s">
        <v>4673</v>
      </c>
      <c r="B2838" s="930" t="s">
        <v>7201</v>
      </c>
      <c r="C2838" s="280">
        <v>60</v>
      </c>
    </row>
    <row r="2839" spans="1:3" x14ac:dyDescent="0.25">
      <c r="A2839" s="395" t="s">
        <v>4674</v>
      </c>
      <c r="B2839" s="930" t="s">
        <v>2664</v>
      </c>
      <c r="C2839" s="280">
        <v>90</v>
      </c>
    </row>
    <row r="2840" spans="1:3" x14ac:dyDescent="0.25">
      <c r="A2840" s="395" t="s">
        <v>4675</v>
      </c>
      <c r="B2840" s="930" t="s">
        <v>2666</v>
      </c>
      <c r="C2840" s="280">
        <v>120</v>
      </c>
    </row>
    <row r="2841" spans="1:3" x14ac:dyDescent="0.25">
      <c r="A2841" s="395" t="s">
        <v>4676</v>
      </c>
      <c r="B2841" s="930" t="s">
        <v>2668</v>
      </c>
      <c r="C2841" s="280">
        <v>120</v>
      </c>
    </row>
    <row r="2842" spans="1:3" x14ac:dyDescent="0.25">
      <c r="A2842" s="395" t="s">
        <v>4677</v>
      </c>
      <c r="B2842" s="930" t="s">
        <v>2670</v>
      </c>
      <c r="C2842" s="280">
        <v>75</v>
      </c>
    </row>
    <row r="2843" spans="1:3" x14ac:dyDescent="0.25">
      <c r="A2843" s="395" t="s">
        <v>4678</v>
      </c>
      <c r="B2843" s="930" t="s">
        <v>2672</v>
      </c>
      <c r="C2843" s="280">
        <v>60</v>
      </c>
    </row>
    <row r="2844" spans="1:3" x14ac:dyDescent="0.25">
      <c r="A2844" s="395" t="s">
        <v>4679</v>
      </c>
      <c r="B2844" s="930" t="s">
        <v>817</v>
      </c>
      <c r="C2844" s="280">
        <v>270</v>
      </c>
    </row>
    <row r="2845" spans="1:3" x14ac:dyDescent="0.25">
      <c r="A2845" s="395" t="s">
        <v>4680</v>
      </c>
      <c r="B2845" s="930" t="s">
        <v>2384</v>
      </c>
      <c r="C2845" s="280">
        <v>30</v>
      </c>
    </row>
    <row r="2846" spans="1:3" x14ac:dyDescent="0.25">
      <c r="A2846" s="395" t="s">
        <v>4681</v>
      </c>
      <c r="B2846" s="930" t="s">
        <v>2386</v>
      </c>
      <c r="C2846" s="280">
        <v>15</v>
      </c>
    </row>
    <row r="2847" spans="1:3" x14ac:dyDescent="0.25">
      <c r="A2847" s="395" t="s">
        <v>4682</v>
      </c>
      <c r="B2847" s="930" t="s">
        <v>2388</v>
      </c>
      <c r="C2847" s="280">
        <v>30</v>
      </c>
    </row>
    <row r="2848" spans="1:3" x14ac:dyDescent="0.25">
      <c r="A2848" s="395" t="s">
        <v>4683</v>
      </c>
      <c r="B2848" s="930" t="s">
        <v>2390</v>
      </c>
      <c r="C2848" s="938">
        <v>45</v>
      </c>
    </row>
    <row r="2849" spans="1:3" x14ac:dyDescent="0.25">
      <c r="A2849" s="395" t="s">
        <v>4684</v>
      </c>
      <c r="B2849" s="930" t="s">
        <v>836</v>
      </c>
      <c r="C2849" s="938">
        <v>45</v>
      </c>
    </row>
    <row r="2850" spans="1:3" x14ac:dyDescent="0.25">
      <c r="A2850" s="395" t="s">
        <v>4685</v>
      </c>
      <c r="B2850" s="930" t="s">
        <v>2393</v>
      </c>
      <c r="C2850" s="938">
        <v>90</v>
      </c>
    </row>
    <row r="2851" spans="1:3" x14ac:dyDescent="0.25">
      <c r="A2851" s="395" t="s">
        <v>4686</v>
      </c>
      <c r="B2851" s="279" t="s">
        <v>2400</v>
      </c>
      <c r="C2851" s="280">
        <v>30</v>
      </c>
    </row>
    <row r="2852" spans="1:3" x14ac:dyDescent="0.25">
      <c r="A2852" s="395" t="s">
        <v>4687</v>
      </c>
      <c r="B2852" s="279" t="s">
        <v>2722</v>
      </c>
      <c r="C2852" s="280">
        <v>30</v>
      </c>
    </row>
    <row r="2853" spans="1:3" x14ac:dyDescent="0.25">
      <c r="A2853" s="395" t="s">
        <v>10272</v>
      </c>
      <c r="B2853" s="279" t="s">
        <v>848</v>
      </c>
      <c r="C2853" s="280">
        <v>60</v>
      </c>
    </row>
    <row r="2854" spans="1:3" x14ac:dyDescent="0.25">
      <c r="A2854" s="395" t="s">
        <v>4688</v>
      </c>
      <c r="B2854" s="279" t="s">
        <v>2397</v>
      </c>
      <c r="C2854" s="280">
        <v>30</v>
      </c>
    </row>
    <row r="2855" spans="1:3" x14ac:dyDescent="0.25">
      <c r="A2855" s="395" t="s">
        <v>4689</v>
      </c>
      <c r="B2855" s="279" t="s">
        <v>2431</v>
      </c>
      <c r="C2855" s="280">
        <v>30</v>
      </c>
    </row>
    <row r="2856" spans="1:3" x14ac:dyDescent="0.25">
      <c r="A2856" s="395" t="s">
        <v>4690</v>
      </c>
      <c r="B2856" s="279" t="s">
        <v>2433</v>
      </c>
      <c r="C2856" s="280">
        <v>30</v>
      </c>
    </row>
    <row r="2857" spans="1:3" x14ac:dyDescent="0.25">
      <c r="A2857" s="395" t="s">
        <v>4691</v>
      </c>
      <c r="B2857" s="279" t="s">
        <v>2727</v>
      </c>
      <c r="C2857" s="280">
        <v>60</v>
      </c>
    </row>
    <row r="2858" spans="1:3" x14ac:dyDescent="0.25">
      <c r="A2858" s="395" t="s">
        <v>4692</v>
      </c>
      <c r="B2858" s="279" t="s">
        <v>2437</v>
      </c>
      <c r="C2858" s="280">
        <v>90</v>
      </c>
    </row>
    <row r="2859" spans="1:3" x14ac:dyDescent="0.25">
      <c r="A2859" s="395" t="s">
        <v>4693</v>
      </c>
      <c r="B2859" s="279" t="s">
        <v>2730</v>
      </c>
      <c r="C2859" s="280">
        <v>60</v>
      </c>
    </row>
    <row r="2860" spans="1:3" x14ac:dyDescent="0.25">
      <c r="A2860" s="395" t="s">
        <v>4694</v>
      </c>
      <c r="B2860" s="279" t="s">
        <v>507</v>
      </c>
      <c r="C2860" s="280">
        <v>180</v>
      </c>
    </row>
    <row r="2861" spans="1:3" x14ac:dyDescent="0.25">
      <c r="A2861" s="395" t="s">
        <v>4695</v>
      </c>
      <c r="B2861" s="279" t="s">
        <v>508</v>
      </c>
      <c r="C2861" s="281">
        <v>60</v>
      </c>
    </row>
    <row r="2862" spans="1:3" x14ac:dyDescent="0.25">
      <c r="A2862" s="395" t="s">
        <v>4696</v>
      </c>
      <c r="B2862" s="279" t="s">
        <v>2487</v>
      </c>
      <c r="C2862" s="280">
        <v>90</v>
      </c>
    </row>
    <row r="2863" spans="1:3" x14ac:dyDescent="0.25">
      <c r="A2863" s="395" t="s">
        <v>4697</v>
      </c>
      <c r="B2863" s="279" t="s">
        <v>2735</v>
      </c>
      <c r="C2863" s="280">
        <v>90</v>
      </c>
    </row>
    <row r="2864" spans="1:3" x14ac:dyDescent="0.25">
      <c r="A2864" s="395" t="s">
        <v>4698</v>
      </c>
      <c r="B2864" s="279" t="s">
        <v>2737</v>
      </c>
      <c r="C2864" s="280">
        <v>180</v>
      </c>
    </row>
    <row r="2865" spans="1:3" x14ac:dyDescent="0.25">
      <c r="A2865" s="395" t="s">
        <v>4699</v>
      </c>
      <c r="B2865" s="279" t="s">
        <v>2498</v>
      </c>
      <c r="C2865" s="280">
        <v>120</v>
      </c>
    </row>
    <row r="2866" spans="1:3" x14ac:dyDescent="0.25">
      <c r="A2866" s="395" t="s">
        <v>4700</v>
      </c>
      <c r="B2866" s="279" t="s">
        <v>2740</v>
      </c>
      <c r="C2866" s="280">
        <v>120</v>
      </c>
    </row>
    <row r="2867" spans="1:3" x14ac:dyDescent="0.25">
      <c r="A2867" s="395" t="s">
        <v>4701</v>
      </c>
      <c r="B2867" s="279" t="s">
        <v>2742</v>
      </c>
      <c r="C2867" s="280">
        <v>90</v>
      </c>
    </row>
    <row r="2868" spans="1:3" x14ac:dyDescent="0.25">
      <c r="A2868" s="395" t="s">
        <v>4702</v>
      </c>
      <c r="B2868" s="279" t="s">
        <v>3802</v>
      </c>
      <c r="C2868" s="280">
        <v>60</v>
      </c>
    </row>
    <row r="2869" spans="1:3" x14ac:dyDescent="0.25">
      <c r="A2869" s="395" t="s">
        <v>4703</v>
      </c>
      <c r="B2869" s="279" t="s">
        <v>2745</v>
      </c>
      <c r="C2869" s="280">
        <v>60</v>
      </c>
    </row>
    <row r="2870" spans="1:3" x14ac:dyDescent="0.25">
      <c r="A2870" s="395" t="s">
        <v>4704</v>
      </c>
      <c r="B2870" s="279" t="s">
        <v>817</v>
      </c>
      <c r="C2870" s="280">
        <v>360</v>
      </c>
    </row>
    <row r="2871" spans="1:3" x14ac:dyDescent="0.25">
      <c r="A2871" s="395" t="s">
        <v>4705</v>
      </c>
      <c r="B2871" s="930" t="s">
        <v>2384</v>
      </c>
      <c r="C2871" s="280">
        <v>30</v>
      </c>
    </row>
    <row r="2872" spans="1:3" x14ac:dyDescent="0.25">
      <c r="A2872" s="395" t="s">
        <v>4706</v>
      </c>
      <c r="B2872" s="930" t="s">
        <v>2386</v>
      </c>
      <c r="C2872" s="280">
        <v>15</v>
      </c>
    </row>
    <row r="2873" spans="1:3" x14ac:dyDescent="0.25">
      <c r="A2873" s="395" t="s">
        <v>4707</v>
      </c>
      <c r="B2873" s="930" t="s">
        <v>2388</v>
      </c>
      <c r="C2873" s="280">
        <v>30</v>
      </c>
    </row>
    <row r="2874" spans="1:3" x14ac:dyDescent="0.25">
      <c r="A2874" s="395" t="s">
        <v>4708</v>
      </c>
      <c r="B2874" s="930" t="s">
        <v>2390</v>
      </c>
      <c r="C2874" s="938">
        <v>45</v>
      </c>
    </row>
    <row r="2875" spans="1:3" x14ac:dyDescent="0.25">
      <c r="A2875" s="395" t="s">
        <v>4709</v>
      </c>
      <c r="B2875" s="930" t="s">
        <v>836</v>
      </c>
      <c r="C2875" s="938">
        <v>45</v>
      </c>
    </row>
    <row r="2876" spans="1:3" x14ac:dyDescent="0.25">
      <c r="A2876" s="395" t="s">
        <v>4710</v>
      </c>
      <c r="B2876" s="930" t="s">
        <v>2393</v>
      </c>
      <c r="C2876" s="938">
        <v>90</v>
      </c>
    </row>
    <row r="2877" spans="1:3" x14ac:dyDescent="0.25">
      <c r="A2877" s="395" t="s">
        <v>4711</v>
      </c>
      <c r="B2877" s="930" t="s">
        <v>2397</v>
      </c>
      <c r="C2877" s="280">
        <v>45</v>
      </c>
    </row>
    <row r="2878" spans="1:3" x14ac:dyDescent="0.25">
      <c r="A2878" s="395" t="s">
        <v>4712</v>
      </c>
      <c r="B2878" s="930" t="s">
        <v>2792</v>
      </c>
      <c r="C2878" s="280">
        <v>30</v>
      </c>
    </row>
    <row r="2879" spans="1:3" x14ac:dyDescent="0.25">
      <c r="A2879" s="395" t="s">
        <v>10273</v>
      </c>
      <c r="B2879" s="930" t="s">
        <v>849</v>
      </c>
      <c r="C2879" s="280">
        <v>45</v>
      </c>
    </row>
    <row r="2880" spans="1:3" x14ac:dyDescent="0.25">
      <c r="A2880" s="395" t="s">
        <v>4714</v>
      </c>
      <c r="B2880" s="930" t="s">
        <v>2794</v>
      </c>
      <c r="C2880" s="280">
        <v>30</v>
      </c>
    </row>
    <row r="2881" spans="1:3" x14ac:dyDescent="0.25">
      <c r="A2881" s="395" t="s">
        <v>4715</v>
      </c>
      <c r="B2881" s="930" t="s">
        <v>2796</v>
      </c>
      <c r="C2881" s="280">
        <v>30</v>
      </c>
    </row>
    <row r="2882" spans="1:3" x14ac:dyDescent="0.25">
      <c r="A2882" s="395" t="s">
        <v>4716</v>
      </c>
      <c r="B2882" s="930" t="s">
        <v>2798</v>
      </c>
      <c r="C2882" s="280">
        <v>30</v>
      </c>
    </row>
    <row r="2883" spans="1:3" x14ac:dyDescent="0.25">
      <c r="A2883" s="395" t="s">
        <v>4717</v>
      </c>
      <c r="B2883" s="930" t="s">
        <v>2428</v>
      </c>
      <c r="C2883" s="280">
        <v>30</v>
      </c>
    </row>
    <row r="2884" spans="1:3" x14ac:dyDescent="0.25">
      <c r="A2884" s="395" t="s">
        <v>4718</v>
      </c>
      <c r="B2884" s="930" t="s">
        <v>2400</v>
      </c>
      <c r="C2884" s="280">
        <v>15</v>
      </c>
    </row>
    <row r="2885" spans="1:3" x14ac:dyDescent="0.25">
      <c r="A2885" s="395" t="s">
        <v>4719</v>
      </c>
      <c r="B2885" s="930" t="s">
        <v>2803</v>
      </c>
      <c r="C2885" s="280">
        <v>60</v>
      </c>
    </row>
    <row r="2886" spans="1:3" x14ac:dyDescent="0.25">
      <c r="A2886" s="395" t="s">
        <v>4720</v>
      </c>
      <c r="B2886" s="930" t="s">
        <v>2813</v>
      </c>
      <c r="C2886" s="280">
        <v>120</v>
      </c>
    </row>
    <row r="2887" spans="1:3" x14ac:dyDescent="0.25">
      <c r="A2887" s="395" t="s">
        <v>4721</v>
      </c>
      <c r="B2887" s="930" t="s">
        <v>2815</v>
      </c>
      <c r="C2887" s="280">
        <v>90</v>
      </c>
    </row>
    <row r="2888" spans="1:3" x14ac:dyDescent="0.25">
      <c r="A2888" s="395" t="s">
        <v>4722</v>
      </c>
      <c r="B2888" s="930" t="s">
        <v>7203</v>
      </c>
      <c r="C2888" s="280">
        <v>90</v>
      </c>
    </row>
    <row r="2889" spans="1:3" x14ac:dyDescent="0.25">
      <c r="A2889" s="395" t="s">
        <v>4723</v>
      </c>
      <c r="B2889" s="930" t="s">
        <v>2819</v>
      </c>
      <c r="C2889" s="280">
        <v>60</v>
      </c>
    </row>
    <row r="2890" spans="1:3" x14ac:dyDescent="0.25">
      <c r="A2890" s="395" t="s">
        <v>4724</v>
      </c>
      <c r="B2890" s="930" t="s">
        <v>2821</v>
      </c>
      <c r="C2890" s="280">
        <v>60</v>
      </c>
    </row>
    <row r="2891" spans="1:3" x14ac:dyDescent="0.25">
      <c r="A2891" s="395" t="s">
        <v>4725</v>
      </c>
      <c r="B2891" s="930" t="s">
        <v>7204</v>
      </c>
      <c r="C2891" s="280">
        <v>60</v>
      </c>
    </row>
    <row r="2892" spans="1:3" x14ac:dyDescent="0.25">
      <c r="A2892" s="395" t="s">
        <v>4726</v>
      </c>
      <c r="B2892" s="930" t="s">
        <v>2825</v>
      </c>
      <c r="C2892" s="280">
        <v>90</v>
      </c>
    </row>
    <row r="2893" spans="1:3" x14ac:dyDescent="0.25">
      <c r="A2893" s="395" t="s">
        <v>4727</v>
      </c>
      <c r="B2893" s="930" t="s">
        <v>2827</v>
      </c>
      <c r="C2893" s="280">
        <v>90</v>
      </c>
    </row>
    <row r="2894" spans="1:3" x14ac:dyDescent="0.25">
      <c r="A2894" s="395" t="s">
        <v>4728</v>
      </c>
      <c r="B2894" s="930" t="s">
        <v>2871</v>
      </c>
      <c r="C2894" s="280">
        <v>60</v>
      </c>
    </row>
    <row r="2895" spans="1:3" x14ac:dyDescent="0.25">
      <c r="A2895" s="395" t="s">
        <v>4729</v>
      </c>
      <c r="B2895" s="930" t="s">
        <v>2831</v>
      </c>
      <c r="C2895" s="280">
        <v>120</v>
      </c>
    </row>
    <row r="2896" spans="1:3" x14ac:dyDescent="0.25">
      <c r="A2896" s="395" t="s">
        <v>4730</v>
      </c>
      <c r="B2896" s="930" t="s">
        <v>2833</v>
      </c>
      <c r="C2896" s="280">
        <v>60</v>
      </c>
    </row>
    <row r="2897" spans="1:3" x14ac:dyDescent="0.25">
      <c r="A2897" s="395" t="s">
        <v>4731</v>
      </c>
      <c r="B2897" s="930" t="s">
        <v>2835</v>
      </c>
      <c r="C2897" s="280">
        <v>60</v>
      </c>
    </row>
    <row r="2898" spans="1:3" x14ac:dyDescent="0.25">
      <c r="A2898" s="395" t="s">
        <v>4732</v>
      </c>
      <c r="B2898" s="930" t="s">
        <v>2837</v>
      </c>
      <c r="C2898" s="280">
        <v>60</v>
      </c>
    </row>
    <row r="2899" spans="1:3" x14ac:dyDescent="0.25">
      <c r="A2899" s="395" t="s">
        <v>4733</v>
      </c>
      <c r="B2899" s="930" t="s">
        <v>2839</v>
      </c>
      <c r="C2899" s="280">
        <v>90</v>
      </c>
    </row>
    <row r="2900" spans="1:3" x14ac:dyDescent="0.25">
      <c r="A2900" s="395" t="s">
        <v>4734</v>
      </c>
      <c r="B2900" s="930" t="s">
        <v>2841</v>
      </c>
      <c r="C2900" s="280">
        <v>60</v>
      </c>
    </row>
    <row r="2901" spans="1:3" x14ac:dyDescent="0.25">
      <c r="A2901" s="395" t="s">
        <v>4735</v>
      </c>
      <c r="B2901" s="930" t="s">
        <v>2879</v>
      </c>
      <c r="C2901" s="280">
        <v>60</v>
      </c>
    </row>
    <row r="2902" spans="1:3" x14ac:dyDescent="0.25">
      <c r="A2902" s="395" t="s">
        <v>4736</v>
      </c>
      <c r="B2902" s="930" t="s">
        <v>817</v>
      </c>
      <c r="C2902" s="280">
        <v>270</v>
      </c>
    </row>
    <row r="2903" spans="1:3" x14ac:dyDescent="0.25">
      <c r="A2903" s="395" t="s">
        <v>4737</v>
      </c>
      <c r="B2903" s="930" t="s">
        <v>2384</v>
      </c>
      <c r="C2903" s="280">
        <v>30</v>
      </c>
    </row>
    <row r="2904" spans="1:3" x14ac:dyDescent="0.25">
      <c r="A2904" s="395" t="s">
        <v>4738</v>
      </c>
      <c r="B2904" s="930" t="s">
        <v>2386</v>
      </c>
      <c r="C2904" s="280">
        <v>15</v>
      </c>
    </row>
    <row r="2905" spans="1:3" x14ac:dyDescent="0.25">
      <c r="A2905" s="395" t="s">
        <v>4739</v>
      </c>
      <c r="B2905" s="930" t="s">
        <v>2388</v>
      </c>
      <c r="C2905" s="280">
        <v>30</v>
      </c>
    </row>
    <row r="2906" spans="1:3" x14ac:dyDescent="0.25">
      <c r="A2906" s="395" t="s">
        <v>4740</v>
      </c>
      <c r="B2906" s="930" t="s">
        <v>2390</v>
      </c>
      <c r="C2906" s="938">
        <v>45</v>
      </c>
    </row>
    <row r="2907" spans="1:3" x14ac:dyDescent="0.25">
      <c r="A2907" s="395" t="s">
        <v>4741</v>
      </c>
      <c r="B2907" s="930" t="s">
        <v>836</v>
      </c>
      <c r="C2907" s="938">
        <v>45</v>
      </c>
    </row>
    <row r="2908" spans="1:3" x14ac:dyDescent="0.25">
      <c r="A2908" s="395" t="s">
        <v>4742</v>
      </c>
      <c r="B2908" s="930" t="s">
        <v>2393</v>
      </c>
      <c r="C2908" s="938">
        <v>90</v>
      </c>
    </row>
    <row r="2909" spans="1:3" x14ac:dyDescent="0.25">
      <c r="A2909" s="395" t="s">
        <v>4743</v>
      </c>
      <c r="B2909" s="933" t="s">
        <v>2400</v>
      </c>
      <c r="C2909" s="934">
        <v>30</v>
      </c>
    </row>
    <row r="2910" spans="1:3" x14ac:dyDescent="0.25">
      <c r="A2910" s="395" t="s">
        <v>4744</v>
      </c>
      <c r="B2910" s="933" t="s">
        <v>2891</v>
      </c>
      <c r="C2910" s="934">
        <v>60</v>
      </c>
    </row>
    <row r="2911" spans="1:3" x14ac:dyDescent="0.25">
      <c r="A2911" s="395" t="s">
        <v>10274</v>
      </c>
      <c r="B2911" s="931" t="s">
        <v>2559</v>
      </c>
      <c r="C2911" s="934">
        <v>30</v>
      </c>
    </row>
    <row r="2912" spans="1:3" x14ac:dyDescent="0.25">
      <c r="A2912" s="395" t="s">
        <v>4745</v>
      </c>
      <c r="B2912" s="933" t="s">
        <v>2893</v>
      </c>
      <c r="C2912" s="934">
        <v>30</v>
      </c>
    </row>
    <row r="2913" spans="1:3" x14ac:dyDescent="0.25">
      <c r="A2913" s="395" t="s">
        <v>4746</v>
      </c>
      <c r="B2913" s="933" t="s">
        <v>849</v>
      </c>
      <c r="C2913" s="934">
        <v>45</v>
      </c>
    </row>
    <row r="2914" spans="1:3" x14ac:dyDescent="0.25">
      <c r="A2914" s="395" t="s">
        <v>4747</v>
      </c>
      <c r="B2914" s="933" t="s">
        <v>2798</v>
      </c>
      <c r="C2914" s="934">
        <v>30</v>
      </c>
    </row>
    <row r="2915" spans="1:3" x14ac:dyDescent="0.25">
      <c r="A2915" s="395" t="s">
        <v>4748</v>
      </c>
      <c r="B2915" s="933" t="s">
        <v>2428</v>
      </c>
      <c r="C2915" s="934">
        <v>30</v>
      </c>
    </row>
    <row r="2916" spans="1:3" x14ac:dyDescent="0.25">
      <c r="A2916" s="395" t="s">
        <v>4749</v>
      </c>
      <c r="B2916" s="933" t="s">
        <v>2898</v>
      </c>
      <c r="C2916" s="934">
        <v>90</v>
      </c>
    </row>
    <row r="2917" spans="1:3" x14ac:dyDescent="0.25">
      <c r="A2917" s="395" t="s">
        <v>4750</v>
      </c>
      <c r="B2917" s="933" t="s">
        <v>2900</v>
      </c>
      <c r="C2917" s="934">
        <v>180</v>
      </c>
    </row>
    <row r="2918" spans="1:3" x14ac:dyDescent="0.25">
      <c r="A2918" s="395" t="s">
        <v>4751</v>
      </c>
      <c r="B2918" s="933" t="s">
        <v>2902</v>
      </c>
      <c r="C2918" s="934">
        <v>180</v>
      </c>
    </row>
    <row r="2919" spans="1:3" x14ac:dyDescent="0.25">
      <c r="A2919" s="395" t="s">
        <v>4752</v>
      </c>
      <c r="B2919" s="933" t="s">
        <v>2904</v>
      </c>
      <c r="C2919" s="934">
        <v>90</v>
      </c>
    </row>
    <row r="2920" spans="1:3" x14ac:dyDescent="0.25">
      <c r="A2920" s="395" t="s">
        <v>4753</v>
      </c>
      <c r="B2920" s="933" t="s">
        <v>2906</v>
      </c>
      <c r="C2920" s="934">
        <v>90</v>
      </c>
    </row>
    <row r="2921" spans="1:3" x14ac:dyDescent="0.25">
      <c r="A2921" s="395" t="s">
        <v>4754</v>
      </c>
      <c r="B2921" s="933" t="s">
        <v>2907</v>
      </c>
      <c r="C2921" s="934">
        <v>60</v>
      </c>
    </row>
    <row r="2922" spans="1:3" x14ac:dyDescent="0.25">
      <c r="A2922" s="395" t="s">
        <v>4755</v>
      </c>
      <c r="B2922" s="933" t="s">
        <v>2909</v>
      </c>
      <c r="C2922" s="934">
        <v>60</v>
      </c>
    </row>
    <row r="2923" spans="1:3" x14ac:dyDescent="0.25">
      <c r="A2923" s="395" t="s">
        <v>4756</v>
      </c>
      <c r="B2923" s="933" t="s">
        <v>2910</v>
      </c>
      <c r="C2923" s="934">
        <v>30</v>
      </c>
    </row>
    <row r="2924" spans="1:3" x14ac:dyDescent="0.25">
      <c r="A2924" s="395" t="s">
        <v>4757</v>
      </c>
      <c r="B2924" s="933" t="s">
        <v>2911</v>
      </c>
      <c r="C2924" s="934">
        <v>60</v>
      </c>
    </row>
    <row r="2925" spans="1:3" x14ac:dyDescent="0.25">
      <c r="A2925" s="395" t="s">
        <v>4758</v>
      </c>
      <c r="B2925" s="933" t="s">
        <v>2912</v>
      </c>
      <c r="C2925" s="934">
        <v>60</v>
      </c>
    </row>
    <row r="2926" spans="1:3" x14ac:dyDescent="0.25">
      <c r="A2926" s="395" t="s">
        <v>4759</v>
      </c>
      <c r="B2926" s="933" t="s">
        <v>7205</v>
      </c>
      <c r="C2926" s="934">
        <v>60</v>
      </c>
    </row>
    <row r="2927" spans="1:3" x14ac:dyDescent="0.25">
      <c r="A2927" s="395" t="s">
        <v>4760</v>
      </c>
      <c r="B2927" s="933" t="s">
        <v>2915</v>
      </c>
      <c r="C2927" s="934">
        <v>180</v>
      </c>
    </row>
    <row r="2928" spans="1:3" x14ac:dyDescent="0.25">
      <c r="A2928" s="395" t="s">
        <v>4761</v>
      </c>
      <c r="B2928" s="930" t="s">
        <v>2384</v>
      </c>
      <c r="C2928" s="280">
        <v>30</v>
      </c>
    </row>
    <row r="2929" spans="1:3" x14ac:dyDescent="0.25">
      <c r="A2929" s="395" t="s">
        <v>4762</v>
      </c>
      <c r="B2929" s="930" t="s">
        <v>2386</v>
      </c>
      <c r="C2929" s="280">
        <v>15</v>
      </c>
    </row>
    <row r="2930" spans="1:3" x14ac:dyDescent="0.25">
      <c r="A2930" s="395" t="s">
        <v>4763</v>
      </c>
      <c r="B2930" s="930" t="s">
        <v>2388</v>
      </c>
      <c r="C2930" s="280">
        <v>30</v>
      </c>
    </row>
    <row r="2931" spans="1:3" x14ac:dyDescent="0.25">
      <c r="A2931" s="395" t="s">
        <v>4764</v>
      </c>
      <c r="B2931" s="930" t="s">
        <v>2390</v>
      </c>
      <c r="C2931" s="938">
        <v>45</v>
      </c>
    </row>
    <row r="2932" spans="1:3" x14ac:dyDescent="0.25">
      <c r="A2932" s="395" t="s">
        <v>4765</v>
      </c>
      <c r="B2932" s="930" t="s">
        <v>836</v>
      </c>
      <c r="C2932" s="938">
        <v>45</v>
      </c>
    </row>
    <row r="2933" spans="1:3" x14ac:dyDescent="0.25">
      <c r="A2933" s="395" t="s">
        <v>4766</v>
      </c>
      <c r="B2933" s="930" t="s">
        <v>2393</v>
      </c>
      <c r="C2933" s="938">
        <v>90</v>
      </c>
    </row>
    <row r="2934" spans="1:3" x14ac:dyDescent="0.25">
      <c r="A2934" s="395" t="s">
        <v>4596</v>
      </c>
      <c r="B2934" s="279" t="s">
        <v>2397</v>
      </c>
      <c r="C2934" s="400">
        <v>75</v>
      </c>
    </row>
    <row r="2935" spans="1:3" x14ac:dyDescent="0.25">
      <c r="A2935" s="395" t="s">
        <v>4608</v>
      </c>
      <c r="B2935" s="279" t="s">
        <v>2967</v>
      </c>
      <c r="C2935" s="400">
        <v>30</v>
      </c>
    </row>
    <row r="2936" spans="1:3" x14ac:dyDescent="0.25">
      <c r="A2936" s="395" t="s">
        <v>10275</v>
      </c>
      <c r="B2936" s="279" t="s">
        <v>2395</v>
      </c>
      <c r="C2936" s="400">
        <v>30</v>
      </c>
    </row>
    <row r="2937" spans="1:3" x14ac:dyDescent="0.25">
      <c r="A2937" s="395" t="s">
        <v>4768</v>
      </c>
      <c r="B2937" s="279" t="s">
        <v>2969</v>
      </c>
      <c r="C2937" s="400">
        <v>30</v>
      </c>
    </row>
    <row r="2938" spans="1:3" x14ac:dyDescent="0.25">
      <c r="A2938" s="395" t="s">
        <v>4769</v>
      </c>
      <c r="B2938" s="279" t="s">
        <v>2971</v>
      </c>
      <c r="C2938" s="400">
        <v>30</v>
      </c>
    </row>
    <row r="2939" spans="1:3" x14ac:dyDescent="0.25">
      <c r="A2939" s="395" t="s">
        <v>4770</v>
      </c>
      <c r="B2939" s="279" t="s">
        <v>2400</v>
      </c>
      <c r="C2939" s="400">
        <v>30</v>
      </c>
    </row>
    <row r="2940" spans="1:3" x14ac:dyDescent="0.25">
      <c r="A2940" s="395" t="s">
        <v>4771</v>
      </c>
      <c r="B2940" s="930" t="s">
        <v>2974</v>
      </c>
      <c r="C2940" s="400">
        <v>60</v>
      </c>
    </row>
    <row r="2941" spans="1:3" x14ac:dyDescent="0.25">
      <c r="A2941" s="395" t="s">
        <v>4772</v>
      </c>
      <c r="B2941" s="930" t="s">
        <v>2976</v>
      </c>
      <c r="C2941" s="939">
        <v>120</v>
      </c>
    </row>
    <row r="2942" spans="1:3" x14ac:dyDescent="0.25">
      <c r="A2942" s="395" t="s">
        <v>4773</v>
      </c>
      <c r="B2942" s="930" t="s">
        <v>2978</v>
      </c>
      <c r="C2942" s="939">
        <v>90</v>
      </c>
    </row>
    <row r="2943" spans="1:3" x14ac:dyDescent="0.25">
      <c r="A2943" s="395" t="s">
        <v>4774</v>
      </c>
      <c r="B2943" s="930" t="s">
        <v>2980</v>
      </c>
      <c r="C2943" s="400">
        <v>60</v>
      </c>
    </row>
    <row r="2944" spans="1:3" x14ac:dyDescent="0.25">
      <c r="A2944" s="395" t="s">
        <v>4775</v>
      </c>
      <c r="B2944" s="930" t="s">
        <v>2982</v>
      </c>
      <c r="C2944" s="939">
        <v>120</v>
      </c>
    </row>
    <row r="2945" spans="1:3" x14ac:dyDescent="0.25">
      <c r="A2945" s="395" t="s">
        <v>4776</v>
      </c>
      <c r="B2945" s="930" t="s">
        <v>2984</v>
      </c>
      <c r="C2945" s="939">
        <v>90</v>
      </c>
    </row>
    <row r="2946" spans="1:3" x14ac:dyDescent="0.25">
      <c r="A2946" s="395" t="s">
        <v>4777</v>
      </c>
      <c r="B2946" s="930" t="s">
        <v>2986</v>
      </c>
      <c r="C2946" s="939">
        <v>60</v>
      </c>
    </row>
    <row r="2947" spans="1:3" x14ac:dyDescent="0.25">
      <c r="A2947" s="395" t="s">
        <v>4778</v>
      </c>
      <c r="B2947" s="930" t="s">
        <v>2990</v>
      </c>
      <c r="C2947" s="400">
        <v>60</v>
      </c>
    </row>
    <row r="2948" spans="1:3" x14ac:dyDescent="0.25">
      <c r="A2948" s="395" t="s">
        <v>4779</v>
      </c>
      <c r="B2948" s="930" t="s">
        <v>2992</v>
      </c>
      <c r="C2948" s="939">
        <v>60</v>
      </c>
    </row>
    <row r="2949" spans="1:3" x14ac:dyDescent="0.25">
      <c r="A2949" s="395" t="s">
        <v>4780</v>
      </c>
      <c r="B2949" s="930" t="s">
        <v>2994</v>
      </c>
      <c r="C2949" s="400">
        <v>60</v>
      </c>
    </row>
    <row r="2950" spans="1:3" x14ac:dyDescent="0.25">
      <c r="A2950" s="395" t="s">
        <v>4781</v>
      </c>
      <c r="B2950" s="930" t="s">
        <v>2996</v>
      </c>
      <c r="C2950" s="400">
        <v>60</v>
      </c>
    </row>
    <row r="2951" spans="1:3" x14ac:dyDescent="0.25">
      <c r="A2951" s="395" t="s">
        <v>4782</v>
      </c>
      <c r="B2951" s="930" t="s">
        <v>2998</v>
      </c>
      <c r="C2951" s="939">
        <v>90</v>
      </c>
    </row>
    <row r="2952" spans="1:3" x14ac:dyDescent="0.25">
      <c r="A2952" s="395" t="s">
        <v>4783</v>
      </c>
      <c r="B2952" s="930" t="s">
        <v>3000</v>
      </c>
      <c r="C2952" s="939">
        <v>60</v>
      </c>
    </row>
    <row r="2953" spans="1:3" x14ac:dyDescent="0.25">
      <c r="A2953" s="395" t="s">
        <v>4784</v>
      </c>
      <c r="B2953" s="930" t="s">
        <v>3002</v>
      </c>
      <c r="C2953" s="400">
        <v>60</v>
      </c>
    </row>
    <row r="2954" spans="1:3" x14ac:dyDescent="0.25">
      <c r="A2954" s="395" t="s">
        <v>4785</v>
      </c>
      <c r="B2954" s="930" t="s">
        <v>3004</v>
      </c>
      <c r="C2954" s="400">
        <v>180</v>
      </c>
    </row>
    <row r="2955" spans="1:3" x14ac:dyDescent="0.25">
      <c r="A2955" s="395" t="s">
        <v>4786</v>
      </c>
      <c r="B2955" s="930" t="s">
        <v>2384</v>
      </c>
      <c r="C2955" s="280">
        <v>30</v>
      </c>
    </row>
    <row r="2956" spans="1:3" x14ac:dyDescent="0.25">
      <c r="A2956" s="395" t="s">
        <v>4787</v>
      </c>
      <c r="B2956" s="930" t="s">
        <v>2386</v>
      </c>
      <c r="C2956" s="280">
        <v>15</v>
      </c>
    </row>
    <row r="2957" spans="1:3" x14ac:dyDescent="0.25">
      <c r="A2957" s="395" t="s">
        <v>4788</v>
      </c>
      <c r="B2957" s="930" t="s">
        <v>2388</v>
      </c>
      <c r="C2957" s="280">
        <v>30</v>
      </c>
    </row>
    <row r="2958" spans="1:3" x14ac:dyDescent="0.25">
      <c r="A2958" s="395" t="s">
        <v>4789</v>
      </c>
      <c r="B2958" s="930" t="s">
        <v>2390</v>
      </c>
      <c r="C2958" s="938">
        <v>45</v>
      </c>
    </row>
    <row r="2959" spans="1:3" x14ac:dyDescent="0.25">
      <c r="A2959" s="395" t="s">
        <v>4790</v>
      </c>
      <c r="B2959" s="930" t="s">
        <v>836</v>
      </c>
      <c r="C2959" s="938">
        <v>45</v>
      </c>
    </row>
    <row r="2960" spans="1:3" x14ac:dyDescent="0.25">
      <c r="A2960" s="395" t="s">
        <v>4791</v>
      </c>
      <c r="B2960" s="930" t="s">
        <v>2393</v>
      </c>
      <c r="C2960" s="938">
        <v>90</v>
      </c>
    </row>
    <row r="2961" spans="1:3" x14ac:dyDescent="0.25">
      <c r="A2961" s="395" t="s">
        <v>4792</v>
      </c>
      <c r="B2961" s="279" t="s">
        <v>2397</v>
      </c>
      <c r="C2961" s="280">
        <v>60</v>
      </c>
    </row>
    <row r="2962" spans="1:3" x14ac:dyDescent="0.25">
      <c r="A2962" s="395" t="s">
        <v>4793</v>
      </c>
      <c r="B2962" s="279" t="s">
        <v>2967</v>
      </c>
      <c r="C2962" s="280">
        <v>30</v>
      </c>
    </row>
    <row r="2963" spans="1:3" x14ac:dyDescent="0.25">
      <c r="A2963" s="395" t="s">
        <v>10276</v>
      </c>
      <c r="B2963" s="279" t="s">
        <v>2395</v>
      </c>
      <c r="C2963" s="280">
        <v>30</v>
      </c>
    </row>
    <row r="2964" spans="1:3" x14ac:dyDescent="0.25">
      <c r="A2964" s="395" t="s">
        <v>4795</v>
      </c>
      <c r="B2964" s="279" t="s">
        <v>2969</v>
      </c>
      <c r="C2964" s="280">
        <v>30</v>
      </c>
    </row>
    <row r="2965" spans="1:3" x14ac:dyDescent="0.25">
      <c r="A2965" s="395" t="s">
        <v>4796</v>
      </c>
      <c r="B2965" s="279" t="s">
        <v>2517</v>
      </c>
      <c r="C2965" s="280">
        <v>30</v>
      </c>
    </row>
    <row r="2966" spans="1:3" x14ac:dyDescent="0.25">
      <c r="A2966" s="395" t="s">
        <v>4797</v>
      </c>
      <c r="B2966" s="279" t="s">
        <v>9973</v>
      </c>
      <c r="C2966" s="940">
        <f>SUM(C2967:C2977)</f>
        <v>930</v>
      </c>
    </row>
    <row r="2967" spans="1:3" x14ac:dyDescent="0.25">
      <c r="A2967" s="395" t="s">
        <v>4798</v>
      </c>
      <c r="B2967" s="279" t="s">
        <v>3069</v>
      </c>
      <c r="C2967" s="280">
        <v>60</v>
      </c>
    </row>
    <row r="2968" spans="1:3" x14ac:dyDescent="0.25">
      <c r="A2968" s="395" t="s">
        <v>4799</v>
      </c>
      <c r="B2968" s="279" t="s">
        <v>3071</v>
      </c>
      <c r="C2968" s="280">
        <v>60</v>
      </c>
    </row>
    <row r="2969" spans="1:3" x14ac:dyDescent="0.25">
      <c r="A2969" s="395" t="s">
        <v>4800</v>
      </c>
      <c r="B2969" s="279" t="s">
        <v>3073</v>
      </c>
      <c r="C2969" s="280">
        <v>60</v>
      </c>
    </row>
    <row r="2970" spans="1:3" x14ac:dyDescent="0.25">
      <c r="A2970" s="395" t="s">
        <v>4801</v>
      </c>
      <c r="B2970" s="279" t="s">
        <v>3075</v>
      </c>
      <c r="C2970" s="280">
        <v>120</v>
      </c>
    </row>
    <row r="2971" spans="1:3" x14ac:dyDescent="0.25">
      <c r="A2971" s="395" t="s">
        <v>4802</v>
      </c>
      <c r="B2971" s="279" t="s">
        <v>3077</v>
      </c>
      <c r="C2971" s="280">
        <v>60</v>
      </c>
    </row>
    <row r="2972" spans="1:3" x14ac:dyDescent="0.25">
      <c r="A2972" s="395" t="s">
        <v>4803</v>
      </c>
      <c r="B2972" s="279" t="s">
        <v>3079</v>
      </c>
      <c r="C2972" s="280">
        <v>120</v>
      </c>
    </row>
    <row r="2973" spans="1:3" x14ac:dyDescent="0.25">
      <c r="A2973" s="395" t="s">
        <v>4804</v>
      </c>
      <c r="B2973" s="279" t="s">
        <v>3081</v>
      </c>
      <c r="C2973" s="280">
        <v>60</v>
      </c>
    </row>
    <row r="2974" spans="1:3" x14ac:dyDescent="0.25">
      <c r="A2974" s="395" t="s">
        <v>4805</v>
      </c>
      <c r="B2974" s="279" t="s">
        <v>3083</v>
      </c>
      <c r="C2974" s="280">
        <v>90</v>
      </c>
    </row>
    <row r="2975" spans="1:3" x14ac:dyDescent="0.25">
      <c r="A2975" s="395" t="s">
        <v>4806</v>
      </c>
      <c r="B2975" s="279" t="s">
        <v>3085</v>
      </c>
      <c r="C2975" s="280">
        <v>90</v>
      </c>
    </row>
    <row r="2976" spans="1:3" x14ac:dyDescent="0.25">
      <c r="A2976" s="395" t="s">
        <v>4807</v>
      </c>
      <c r="B2976" s="279" t="s">
        <v>3087</v>
      </c>
      <c r="C2976" s="280">
        <v>60</v>
      </c>
    </row>
    <row r="2977" spans="1:3" x14ac:dyDescent="0.25">
      <c r="A2977" s="395" t="s">
        <v>4808</v>
      </c>
      <c r="B2977" s="279" t="s">
        <v>3089</v>
      </c>
      <c r="C2977" s="280">
        <v>150</v>
      </c>
    </row>
    <row r="2978" spans="1:3" x14ac:dyDescent="0.25">
      <c r="A2978" s="395" t="s">
        <v>4809</v>
      </c>
      <c r="B2978" s="930" t="s">
        <v>2384</v>
      </c>
      <c r="C2978" s="280">
        <v>30</v>
      </c>
    </row>
    <row r="2979" spans="1:3" x14ac:dyDescent="0.25">
      <c r="A2979" s="395" t="s">
        <v>4810</v>
      </c>
      <c r="B2979" s="930" t="s">
        <v>2386</v>
      </c>
      <c r="C2979" s="280">
        <v>15</v>
      </c>
    </row>
    <row r="2980" spans="1:3" x14ac:dyDescent="0.25">
      <c r="A2980" s="395" t="s">
        <v>4811</v>
      </c>
      <c r="B2980" s="930" t="s">
        <v>2388</v>
      </c>
      <c r="C2980" s="280">
        <v>30</v>
      </c>
    </row>
    <row r="2981" spans="1:3" x14ac:dyDescent="0.25">
      <c r="A2981" s="395" t="s">
        <v>4812</v>
      </c>
      <c r="B2981" s="930" t="s">
        <v>2390</v>
      </c>
      <c r="C2981" s="938">
        <v>45</v>
      </c>
    </row>
    <row r="2982" spans="1:3" x14ac:dyDescent="0.25">
      <c r="A2982" s="395" t="s">
        <v>4813</v>
      </c>
      <c r="B2982" s="930" t="s">
        <v>836</v>
      </c>
      <c r="C2982" s="938">
        <v>45</v>
      </c>
    </row>
    <row r="2983" spans="1:3" x14ac:dyDescent="0.25">
      <c r="A2983" s="395" t="s">
        <v>4814</v>
      </c>
      <c r="B2983" s="930" t="s">
        <v>2393</v>
      </c>
      <c r="C2983" s="938">
        <v>90</v>
      </c>
    </row>
    <row r="2984" spans="1:3" x14ac:dyDescent="0.25">
      <c r="A2984" s="395" t="s">
        <v>4597</v>
      </c>
      <c r="B2984" s="396" t="s">
        <v>2397</v>
      </c>
      <c r="C2984" s="280">
        <v>75</v>
      </c>
    </row>
    <row r="2985" spans="1:3" x14ac:dyDescent="0.25">
      <c r="A2985" s="395" t="s">
        <v>4609</v>
      </c>
      <c r="B2985" s="396" t="s">
        <v>3097</v>
      </c>
      <c r="C2985" s="280">
        <v>45</v>
      </c>
    </row>
    <row r="2986" spans="1:3" x14ac:dyDescent="0.25">
      <c r="A2986" s="395" t="s">
        <v>10277</v>
      </c>
      <c r="B2986" s="396" t="s">
        <v>3098</v>
      </c>
      <c r="C2986" s="280">
        <v>60</v>
      </c>
    </row>
    <row r="2987" spans="1:3" x14ac:dyDescent="0.25">
      <c r="A2987" s="395" t="s">
        <v>4816</v>
      </c>
      <c r="B2987" s="396" t="s">
        <v>3100</v>
      </c>
      <c r="C2987" s="280">
        <v>30</v>
      </c>
    </row>
    <row r="2988" spans="1:3" x14ac:dyDescent="0.25">
      <c r="A2988" s="395" t="s">
        <v>4817</v>
      </c>
      <c r="B2988" s="396" t="s">
        <v>848</v>
      </c>
      <c r="C2988" s="280">
        <v>60</v>
      </c>
    </row>
    <row r="2989" spans="1:3" x14ac:dyDescent="0.25">
      <c r="A2989" s="395" t="s">
        <v>4818</v>
      </c>
      <c r="B2989" s="396" t="s">
        <v>3103</v>
      </c>
      <c r="C2989" s="280">
        <v>45</v>
      </c>
    </row>
    <row r="2990" spans="1:3" x14ac:dyDescent="0.25">
      <c r="A2990" s="395" t="s">
        <v>4819</v>
      </c>
      <c r="B2990" s="396" t="s">
        <v>3105</v>
      </c>
      <c r="C2990" s="280">
        <v>60</v>
      </c>
    </row>
    <row r="2991" spans="1:3" x14ac:dyDescent="0.25">
      <c r="A2991" s="395" t="s">
        <v>4820</v>
      </c>
      <c r="B2991" s="396" t="s">
        <v>2400</v>
      </c>
      <c r="C2991" s="280">
        <v>30</v>
      </c>
    </row>
    <row r="2992" spans="1:3" x14ac:dyDescent="0.25">
      <c r="A2992" s="395" t="s">
        <v>4821</v>
      </c>
      <c r="B2992" s="396" t="s">
        <v>3108</v>
      </c>
      <c r="C2992" s="280">
        <v>60</v>
      </c>
    </row>
    <row r="2993" spans="1:3" x14ac:dyDescent="0.25">
      <c r="A2993" s="395" t="s">
        <v>4822</v>
      </c>
      <c r="B2993" s="396" t="s">
        <v>3110</v>
      </c>
      <c r="C2993" s="280">
        <v>60</v>
      </c>
    </row>
    <row r="2994" spans="1:3" x14ac:dyDescent="0.25">
      <c r="A2994" s="395" t="s">
        <v>4823</v>
      </c>
      <c r="B2994" s="396" t="s">
        <v>3112</v>
      </c>
      <c r="C2994" s="280">
        <v>60</v>
      </c>
    </row>
    <row r="2995" spans="1:3" x14ac:dyDescent="0.25">
      <c r="A2995" s="395" t="s">
        <v>4824</v>
      </c>
      <c r="B2995" s="396" t="s">
        <v>2727</v>
      </c>
      <c r="C2995" s="280">
        <v>60</v>
      </c>
    </row>
    <row r="2996" spans="1:3" x14ac:dyDescent="0.25">
      <c r="A2996" s="395" t="s">
        <v>4825</v>
      </c>
      <c r="B2996" s="396" t="s">
        <v>3115</v>
      </c>
      <c r="C2996" s="280">
        <v>120</v>
      </c>
    </row>
    <row r="2997" spans="1:3" x14ac:dyDescent="0.25">
      <c r="A2997" s="395" t="s">
        <v>4826</v>
      </c>
      <c r="B2997" s="396" t="s">
        <v>3117</v>
      </c>
      <c r="C2997" s="280">
        <v>60</v>
      </c>
    </row>
    <row r="2998" spans="1:3" x14ac:dyDescent="0.25">
      <c r="A2998" s="395" t="s">
        <v>4827</v>
      </c>
      <c r="B2998" s="396" t="s">
        <v>3119</v>
      </c>
      <c r="C2998" s="280">
        <v>60</v>
      </c>
    </row>
    <row r="2999" spans="1:3" x14ac:dyDescent="0.25">
      <c r="A2999" s="395" t="s">
        <v>4828</v>
      </c>
      <c r="B2999" s="396" t="s">
        <v>3121</v>
      </c>
      <c r="C2999" s="280">
        <v>60</v>
      </c>
    </row>
    <row r="3000" spans="1:3" x14ac:dyDescent="0.25">
      <c r="A3000" s="395" t="s">
        <v>4829</v>
      </c>
      <c r="B3000" s="396" t="s">
        <v>3123</v>
      </c>
      <c r="C3000" s="280">
        <v>120</v>
      </c>
    </row>
    <row r="3001" spans="1:3" x14ac:dyDescent="0.25">
      <c r="A3001" s="395" t="s">
        <v>4830</v>
      </c>
      <c r="B3001" s="396" t="s">
        <v>3125</v>
      </c>
      <c r="C3001" s="280">
        <v>90</v>
      </c>
    </row>
    <row r="3002" spans="1:3" x14ac:dyDescent="0.25">
      <c r="A3002" s="395" t="s">
        <v>4831</v>
      </c>
      <c r="B3002" s="396" t="s">
        <v>3127</v>
      </c>
      <c r="C3002" s="280">
        <v>60</v>
      </c>
    </row>
    <row r="3003" spans="1:3" x14ac:dyDescent="0.25">
      <c r="A3003" s="395" t="s">
        <v>4832</v>
      </c>
      <c r="B3003" s="396" t="s">
        <v>3129</v>
      </c>
      <c r="C3003" s="280">
        <v>60</v>
      </c>
    </row>
    <row r="3004" spans="1:3" x14ac:dyDescent="0.25">
      <c r="A3004" s="395" t="s">
        <v>4833</v>
      </c>
      <c r="B3004" s="396" t="s">
        <v>3131</v>
      </c>
      <c r="C3004" s="280">
        <v>90</v>
      </c>
    </row>
    <row r="3005" spans="1:3" x14ac:dyDescent="0.25">
      <c r="A3005" s="395" t="s">
        <v>4834</v>
      </c>
      <c r="B3005" s="396" t="s">
        <v>2453</v>
      </c>
      <c r="C3005" s="280">
        <v>120</v>
      </c>
    </row>
    <row r="3006" spans="1:3" x14ac:dyDescent="0.25">
      <c r="A3006" s="395" t="s">
        <v>4835</v>
      </c>
      <c r="B3006" s="930" t="s">
        <v>2384</v>
      </c>
      <c r="C3006" s="280">
        <v>30</v>
      </c>
    </row>
    <row r="3007" spans="1:3" x14ac:dyDescent="0.25">
      <c r="A3007" s="395" t="s">
        <v>4836</v>
      </c>
      <c r="B3007" s="930" t="s">
        <v>2386</v>
      </c>
      <c r="C3007" s="280">
        <v>15</v>
      </c>
    </row>
    <row r="3008" spans="1:3" x14ac:dyDescent="0.25">
      <c r="A3008" s="395" t="s">
        <v>4837</v>
      </c>
      <c r="B3008" s="930" t="s">
        <v>2388</v>
      </c>
      <c r="C3008" s="280">
        <v>30</v>
      </c>
    </row>
    <row r="3009" spans="1:3" x14ac:dyDescent="0.25">
      <c r="A3009" s="395" t="s">
        <v>4838</v>
      </c>
      <c r="B3009" s="930" t="s">
        <v>2390</v>
      </c>
      <c r="C3009" s="938">
        <v>45</v>
      </c>
    </row>
    <row r="3010" spans="1:3" x14ac:dyDescent="0.25">
      <c r="A3010" s="395" t="s">
        <v>4839</v>
      </c>
      <c r="B3010" s="930" t="s">
        <v>836</v>
      </c>
      <c r="C3010" s="938">
        <v>45</v>
      </c>
    </row>
    <row r="3011" spans="1:3" x14ac:dyDescent="0.25">
      <c r="A3011" s="395" t="s">
        <v>4840</v>
      </c>
      <c r="B3011" s="930" t="s">
        <v>2393</v>
      </c>
      <c r="C3011" s="938">
        <v>90</v>
      </c>
    </row>
    <row r="3012" spans="1:3" x14ac:dyDescent="0.25">
      <c r="A3012" s="395" t="s">
        <v>4841</v>
      </c>
      <c r="B3012" s="931" t="s">
        <v>3139</v>
      </c>
      <c r="C3012" s="400">
        <v>30</v>
      </c>
    </row>
    <row r="3013" spans="1:3" x14ac:dyDescent="0.25">
      <c r="A3013" s="395" t="s">
        <v>4842</v>
      </c>
      <c r="B3013" s="931" t="s">
        <v>3141</v>
      </c>
      <c r="C3013" s="400">
        <v>30</v>
      </c>
    </row>
    <row r="3014" spans="1:3" x14ac:dyDescent="0.25">
      <c r="A3014" s="395" t="s">
        <v>10278</v>
      </c>
      <c r="B3014" s="931" t="s">
        <v>3142</v>
      </c>
      <c r="C3014" s="400">
        <v>60</v>
      </c>
    </row>
    <row r="3015" spans="1:3" x14ac:dyDescent="0.25">
      <c r="A3015" s="395" t="s">
        <v>4843</v>
      </c>
      <c r="B3015" s="931" t="s">
        <v>3144</v>
      </c>
      <c r="C3015" s="400">
        <v>45</v>
      </c>
    </row>
    <row r="3016" spans="1:3" x14ac:dyDescent="0.25">
      <c r="A3016" s="395" t="s">
        <v>4844</v>
      </c>
      <c r="B3016" s="931" t="s">
        <v>3146</v>
      </c>
      <c r="C3016" s="400">
        <v>60</v>
      </c>
    </row>
    <row r="3017" spans="1:3" x14ac:dyDescent="0.25">
      <c r="A3017" s="395" t="s">
        <v>4845</v>
      </c>
      <c r="B3017" s="931" t="s">
        <v>3148</v>
      </c>
      <c r="C3017" s="400">
        <v>60</v>
      </c>
    </row>
    <row r="3018" spans="1:3" x14ac:dyDescent="0.25">
      <c r="A3018" s="395" t="s">
        <v>4846</v>
      </c>
      <c r="B3018" s="931" t="s">
        <v>2400</v>
      </c>
      <c r="C3018" s="400">
        <v>30</v>
      </c>
    </row>
    <row r="3019" spans="1:3" x14ac:dyDescent="0.25">
      <c r="A3019" s="395" t="s">
        <v>4847</v>
      </c>
      <c r="B3019" s="931" t="s">
        <v>3151</v>
      </c>
      <c r="C3019" s="400">
        <v>45</v>
      </c>
    </row>
    <row r="3020" spans="1:3" x14ac:dyDescent="0.25">
      <c r="A3020" s="395" t="s">
        <v>4848</v>
      </c>
      <c r="B3020" s="931" t="s">
        <v>3153</v>
      </c>
      <c r="C3020" s="400">
        <v>45</v>
      </c>
    </row>
    <row r="3021" spans="1:3" x14ac:dyDescent="0.25">
      <c r="A3021" s="395" t="s">
        <v>4849</v>
      </c>
      <c r="B3021" s="931" t="s">
        <v>3155</v>
      </c>
      <c r="C3021" s="400">
        <v>45</v>
      </c>
    </row>
    <row r="3022" spans="1:3" x14ac:dyDescent="0.25">
      <c r="A3022" s="395" t="s">
        <v>4850</v>
      </c>
      <c r="B3022" s="931" t="s">
        <v>3157</v>
      </c>
      <c r="C3022" s="400">
        <v>45</v>
      </c>
    </row>
    <row r="3023" spans="1:3" x14ac:dyDescent="0.25">
      <c r="A3023" s="395" t="s">
        <v>4851</v>
      </c>
      <c r="B3023" s="931" t="s">
        <v>3159</v>
      </c>
      <c r="C3023" s="400">
        <v>60</v>
      </c>
    </row>
    <row r="3024" spans="1:3" x14ac:dyDescent="0.25">
      <c r="A3024" s="395" t="s">
        <v>4852</v>
      </c>
      <c r="B3024" s="931" t="s">
        <v>3161</v>
      </c>
      <c r="C3024" s="400">
        <v>60</v>
      </c>
    </row>
    <row r="3025" spans="1:3" x14ac:dyDescent="0.25">
      <c r="A3025" s="395" t="s">
        <v>4853</v>
      </c>
      <c r="B3025" s="931" t="s">
        <v>3163</v>
      </c>
      <c r="C3025" s="400">
        <v>45</v>
      </c>
    </row>
    <row r="3026" spans="1:3" x14ac:dyDescent="0.25">
      <c r="A3026" s="395" t="s">
        <v>4854</v>
      </c>
      <c r="B3026" s="931" t="s">
        <v>3165</v>
      </c>
      <c r="C3026" s="400">
        <v>60</v>
      </c>
    </row>
    <row r="3027" spans="1:3" x14ac:dyDescent="0.25">
      <c r="A3027" s="395" t="s">
        <v>4855</v>
      </c>
      <c r="B3027" s="931" t="s">
        <v>3167</v>
      </c>
      <c r="C3027" s="400">
        <v>75</v>
      </c>
    </row>
    <row r="3028" spans="1:3" x14ac:dyDescent="0.25">
      <c r="A3028" s="395" t="s">
        <v>4856</v>
      </c>
      <c r="B3028" s="931" t="s">
        <v>3169</v>
      </c>
      <c r="C3028" s="400">
        <v>120</v>
      </c>
    </row>
    <row r="3029" spans="1:3" x14ac:dyDescent="0.25">
      <c r="A3029" s="395" t="s">
        <v>4857</v>
      </c>
      <c r="B3029" s="931" t="s">
        <v>3171</v>
      </c>
      <c r="C3029" s="400">
        <v>120</v>
      </c>
    </row>
    <row r="3030" spans="1:3" x14ac:dyDescent="0.25">
      <c r="A3030" s="395" t="s">
        <v>4858</v>
      </c>
      <c r="B3030" s="931" t="s">
        <v>3173</v>
      </c>
      <c r="C3030" s="400">
        <v>120</v>
      </c>
    </row>
    <row r="3031" spans="1:3" x14ac:dyDescent="0.25">
      <c r="A3031" s="395" t="s">
        <v>4859</v>
      </c>
      <c r="B3031" s="931" t="s">
        <v>3175</v>
      </c>
      <c r="C3031" s="400">
        <v>120</v>
      </c>
    </row>
    <row r="3032" spans="1:3" x14ac:dyDescent="0.25">
      <c r="A3032" s="395" t="s">
        <v>4860</v>
      </c>
      <c r="B3032" s="931" t="s">
        <v>3177</v>
      </c>
      <c r="C3032" s="400">
        <v>60</v>
      </c>
    </row>
    <row r="3033" spans="1:3" x14ac:dyDescent="0.25">
      <c r="A3033" s="395" t="s">
        <v>4861</v>
      </c>
      <c r="B3033" s="931" t="s">
        <v>3179</v>
      </c>
      <c r="C3033" s="400">
        <v>60</v>
      </c>
    </row>
    <row r="3034" spans="1:3" x14ac:dyDescent="0.25">
      <c r="A3034" s="395" t="s">
        <v>4862</v>
      </c>
      <c r="B3034" s="931" t="s">
        <v>3181</v>
      </c>
      <c r="C3034" s="400">
        <v>30</v>
      </c>
    </row>
    <row r="3035" spans="1:3" x14ac:dyDescent="0.25">
      <c r="A3035" s="395" t="s">
        <v>4863</v>
      </c>
      <c r="B3035" s="931" t="s">
        <v>817</v>
      </c>
      <c r="C3035" s="400">
        <v>225</v>
      </c>
    </row>
    <row r="3036" spans="1:3" x14ac:dyDescent="0.25">
      <c r="A3036" s="395" t="s">
        <v>4864</v>
      </c>
      <c r="B3036" s="930" t="s">
        <v>2384</v>
      </c>
      <c r="C3036" s="280">
        <v>30</v>
      </c>
    </row>
    <row r="3037" spans="1:3" x14ac:dyDescent="0.25">
      <c r="A3037" s="395" t="s">
        <v>4865</v>
      </c>
      <c r="B3037" s="930" t="s">
        <v>2386</v>
      </c>
      <c r="C3037" s="280">
        <v>15</v>
      </c>
    </row>
    <row r="3038" spans="1:3" x14ac:dyDescent="0.25">
      <c r="A3038" s="395" t="s">
        <v>4866</v>
      </c>
      <c r="B3038" s="930" t="s">
        <v>2388</v>
      </c>
      <c r="C3038" s="280">
        <v>30</v>
      </c>
    </row>
    <row r="3039" spans="1:3" x14ac:dyDescent="0.25">
      <c r="A3039" s="395" t="s">
        <v>4867</v>
      </c>
      <c r="B3039" s="930" t="s">
        <v>2390</v>
      </c>
      <c r="C3039" s="938">
        <v>45</v>
      </c>
    </row>
    <row r="3040" spans="1:3" x14ac:dyDescent="0.25">
      <c r="A3040" s="395" t="s">
        <v>4868</v>
      </c>
      <c r="B3040" s="930" t="s">
        <v>836</v>
      </c>
      <c r="C3040" s="938">
        <v>45</v>
      </c>
    </row>
    <row r="3041" spans="1:3" x14ac:dyDescent="0.25">
      <c r="A3041" s="395" t="s">
        <v>4869</v>
      </c>
      <c r="B3041" s="930" t="s">
        <v>2393</v>
      </c>
      <c r="C3041" s="938">
        <v>90</v>
      </c>
    </row>
    <row r="3042" spans="1:3" x14ac:dyDescent="0.25">
      <c r="A3042" s="395" t="s">
        <v>4870</v>
      </c>
      <c r="B3042" s="930" t="s">
        <v>2969</v>
      </c>
      <c r="C3042" s="280">
        <v>30</v>
      </c>
    </row>
    <row r="3043" spans="1:3" x14ac:dyDescent="0.25">
      <c r="A3043" s="395" t="s">
        <v>4871</v>
      </c>
      <c r="B3043" s="930" t="s">
        <v>3249</v>
      </c>
      <c r="C3043" s="280">
        <v>75</v>
      </c>
    </row>
    <row r="3044" spans="1:3" x14ac:dyDescent="0.25">
      <c r="A3044" s="395" t="s">
        <v>10279</v>
      </c>
      <c r="B3044" s="930" t="s">
        <v>3250</v>
      </c>
      <c r="C3044" s="280">
        <v>75</v>
      </c>
    </row>
    <row r="3045" spans="1:3" x14ac:dyDescent="0.25">
      <c r="A3045" s="395" t="s">
        <v>4873</v>
      </c>
      <c r="B3045" s="930" t="s">
        <v>2395</v>
      </c>
      <c r="C3045" s="280">
        <v>45</v>
      </c>
    </row>
    <row r="3046" spans="1:3" x14ac:dyDescent="0.25">
      <c r="A3046" s="395" t="s">
        <v>4874</v>
      </c>
      <c r="B3046" s="930" t="s">
        <v>3022</v>
      </c>
      <c r="C3046" s="280">
        <v>75</v>
      </c>
    </row>
    <row r="3047" spans="1:3" x14ac:dyDescent="0.25">
      <c r="A3047" s="395" t="s">
        <v>4875</v>
      </c>
      <c r="B3047" s="930" t="s">
        <v>3254</v>
      </c>
      <c r="C3047" s="280">
        <v>75</v>
      </c>
    </row>
    <row r="3048" spans="1:3" x14ac:dyDescent="0.25">
      <c r="A3048" s="395" t="s">
        <v>4876</v>
      </c>
      <c r="B3048" s="930" t="s">
        <v>3256</v>
      </c>
      <c r="C3048" s="280">
        <v>60</v>
      </c>
    </row>
    <row r="3049" spans="1:3" x14ac:dyDescent="0.25">
      <c r="A3049" s="395" t="s">
        <v>4877</v>
      </c>
      <c r="B3049" s="930" t="s">
        <v>3258</v>
      </c>
      <c r="C3049" s="280">
        <v>60</v>
      </c>
    </row>
    <row r="3050" spans="1:3" x14ac:dyDescent="0.25">
      <c r="A3050" s="395" t="s">
        <v>4878</v>
      </c>
      <c r="B3050" s="930" t="s">
        <v>3260</v>
      </c>
      <c r="C3050" s="280">
        <v>75</v>
      </c>
    </row>
    <row r="3051" spans="1:3" x14ac:dyDescent="0.25">
      <c r="A3051" s="395" t="s">
        <v>4879</v>
      </c>
      <c r="B3051" s="930" t="s">
        <v>3262</v>
      </c>
      <c r="C3051" s="280">
        <v>60</v>
      </c>
    </row>
    <row r="3052" spans="1:3" x14ac:dyDescent="0.25">
      <c r="A3052" s="395" t="s">
        <v>4880</v>
      </c>
      <c r="B3052" s="930" t="s">
        <v>7209</v>
      </c>
      <c r="C3052" s="280">
        <v>30</v>
      </c>
    </row>
    <row r="3053" spans="1:3" x14ac:dyDescent="0.25">
      <c r="A3053" s="395" t="s">
        <v>4881</v>
      </c>
      <c r="B3053" s="930" t="s">
        <v>2428</v>
      </c>
      <c r="C3053" s="280">
        <v>30</v>
      </c>
    </row>
    <row r="3054" spans="1:3" x14ac:dyDescent="0.25">
      <c r="A3054" s="395" t="s">
        <v>4882</v>
      </c>
      <c r="B3054" s="930" t="s">
        <v>3267</v>
      </c>
      <c r="C3054" s="280">
        <v>30</v>
      </c>
    </row>
    <row r="3055" spans="1:3" x14ac:dyDescent="0.25">
      <c r="A3055" s="395" t="s">
        <v>4883</v>
      </c>
      <c r="B3055" s="930" t="s">
        <v>2400</v>
      </c>
      <c r="C3055" s="280">
        <v>30</v>
      </c>
    </row>
    <row r="3056" spans="1:3" x14ac:dyDescent="0.25">
      <c r="A3056" s="395" t="s">
        <v>4884</v>
      </c>
      <c r="B3056" s="930" t="s">
        <v>3270</v>
      </c>
      <c r="C3056" s="280">
        <v>90</v>
      </c>
    </row>
    <row r="3057" spans="1:3" x14ac:dyDescent="0.25">
      <c r="A3057" s="395" t="s">
        <v>4885</v>
      </c>
      <c r="B3057" s="930" t="s">
        <v>3272</v>
      </c>
      <c r="C3057" s="280">
        <v>90</v>
      </c>
    </row>
    <row r="3058" spans="1:3" x14ac:dyDescent="0.25">
      <c r="A3058" s="395" t="s">
        <v>4886</v>
      </c>
      <c r="B3058" s="930" t="s">
        <v>3274</v>
      </c>
      <c r="C3058" s="280">
        <v>90</v>
      </c>
    </row>
    <row r="3059" spans="1:3" x14ac:dyDescent="0.25">
      <c r="A3059" s="395" t="s">
        <v>4887</v>
      </c>
      <c r="B3059" s="930" t="s">
        <v>3276</v>
      </c>
      <c r="C3059" s="280">
        <v>120</v>
      </c>
    </row>
    <row r="3060" spans="1:3" x14ac:dyDescent="0.25">
      <c r="A3060" s="395" t="s">
        <v>4888</v>
      </c>
      <c r="B3060" s="930" t="s">
        <v>850</v>
      </c>
      <c r="C3060" s="280">
        <v>150</v>
      </c>
    </row>
    <row r="3061" spans="1:3" x14ac:dyDescent="0.25">
      <c r="A3061" s="395" t="s">
        <v>4889</v>
      </c>
      <c r="B3061" s="930" t="s">
        <v>3279</v>
      </c>
      <c r="C3061" s="280">
        <v>120</v>
      </c>
    </row>
    <row r="3062" spans="1:3" x14ac:dyDescent="0.25">
      <c r="A3062" s="395" t="s">
        <v>4890</v>
      </c>
      <c r="B3062" s="930" t="s">
        <v>2986</v>
      </c>
      <c r="C3062" s="280">
        <v>120</v>
      </c>
    </row>
    <row r="3063" spans="1:3" x14ac:dyDescent="0.25">
      <c r="A3063" s="395" t="s">
        <v>4891</v>
      </c>
      <c r="B3063" s="930" t="s">
        <v>3282</v>
      </c>
      <c r="C3063" s="280">
        <v>60</v>
      </c>
    </row>
    <row r="3064" spans="1:3" x14ac:dyDescent="0.25">
      <c r="A3064" s="395" t="s">
        <v>4892</v>
      </c>
      <c r="B3064" s="930" t="s">
        <v>3284</v>
      </c>
      <c r="C3064" s="280">
        <v>90</v>
      </c>
    </row>
    <row r="3065" spans="1:3" x14ac:dyDescent="0.25">
      <c r="A3065" s="395" t="s">
        <v>4893</v>
      </c>
      <c r="B3065" s="930" t="s">
        <v>3044</v>
      </c>
      <c r="C3065" s="280">
        <v>60</v>
      </c>
    </row>
    <row r="3066" spans="1:3" x14ac:dyDescent="0.25">
      <c r="A3066" s="395" t="s">
        <v>4894</v>
      </c>
      <c r="B3066" s="930" t="s">
        <v>3287</v>
      </c>
      <c r="C3066" s="280">
        <v>180</v>
      </c>
    </row>
    <row r="3067" spans="1:3" x14ac:dyDescent="0.25">
      <c r="A3067" s="395" t="s">
        <v>4895</v>
      </c>
      <c r="B3067" s="930" t="s">
        <v>817</v>
      </c>
      <c r="C3067" s="280">
        <v>180</v>
      </c>
    </row>
    <row r="3068" spans="1:3" x14ac:dyDescent="0.25">
      <c r="A3068" s="395" t="s">
        <v>4896</v>
      </c>
      <c r="B3068" s="930" t="s">
        <v>2384</v>
      </c>
      <c r="C3068" s="280">
        <v>30</v>
      </c>
    </row>
    <row r="3069" spans="1:3" x14ac:dyDescent="0.25">
      <c r="A3069" s="395" t="s">
        <v>4897</v>
      </c>
      <c r="B3069" s="930" t="s">
        <v>2386</v>
      </c>
      <c r="C3069" s="280">
        <v>15</v>
      </c>
    </row>
    <row r="3070" spans="1:3" x14ac:dyDescent="0.25">
      <c r="A3070" s="395" t="s">
        <v>4898</v>
      </c>
      <c r="B3070" s="930" t="s">
        <v>2388</v>
      </c>
      <c r="C3070" s="280">
        <v>30</v>
      </c>
    </row>
    <row r="3071" spans="1:3" x14ac:dyDescent="0.25">
      <c r="A3071" s="395" t="s">
        <v>4899</v>
      </c>
      <c r="B3071" s="930" t="s">
        <v>2390</v>
      </c>
      <c r="C3071" s="938">
        <v>45</v>
      </c>
    </row>
    <row r="3072" spans="1:3" x14ac:dyDescent="0.25">
      <c r="A3072" s="395" t="s">
        <v>4900</v>
      </c>
      <c r="B3072" s="930" t="s">
        <v>836</v>
      </c>
      <c r="C3072" s="938">
        <v>45</v>
      </c>
    </row>
    <row r="3073" spans="1:3" x14ac:dyDescent="0.25">
      <c r="A3073" s="395" t="s">
        <v>4901</v>
      </c>
      <c r="B3073" s="930" t="s">
        <v>2393</v>
      </c>
      <c r="C3073" s="938">
        <v>90</v>
      </c>
    </row>
    <row r="3074" spans="1:3" x14ac:dyDescent="0.25">
      <c r="A3074" s="395" t="s">
        <v>4902</v>
      </c>
      <c r="B3074" s="931" t="s">
        <v>3296</v>
      </c>
      <c r="C3074" s="400">
        <v>30</v>
      </c>
    </row>
    <row r="3075" spans="1:3" x14ac:dyDescent="0.25">
      <c r="A3075" s="395" t="s">
        <v>4903</v>
      </c>
      <c r="B3075" s="931" t="s">
        <v>3298</v>
      </c>
      <c r="C3075" s="400">
        <v>60</v>
      </c>
    </row>
    <row r="3076" spans="1:3" x14ac:dyDescent="0.25">
      <c r="A3076" s="395" t="s">
        <v>10280</v>
      </c>
      <c r="B3076" s="931" t="s">
        <v>3299</v>
      </c>
      <c r="C3076" s="400">
        <v>45</v>
      </c>
    </row>
    <row r="3077" spans="1:3" x14ac:dyDescent="0.25">
      <c r="A3077" s="395" t="s">
        <v>4905</v>
      </c>
      <c r="B3077" s="931" t="s">
        <v>3301</v>
      </c>
      <c r="C3077" s="400">
        <v>60</v>
      </c>
    </row>
    <row r="3078" spans="1:3" x14ac:dyDescent="0.25">
      <c r="A3078" s="395" t="s">
        <v>4906</v>
      </c>
      <c r="B3078" s="931" t="s">
        <v>3303</v>
      </c>
      <c r="C3078" s="939">
        <v>30</v>
      </c>
    </row>
    <row r="3079" spans="1:3" x14ac:dyDescent="0.25">
      <c r="A3079" s="395" t="s">
        <v>4907</v>
      </c>
      <c r="B3079" s="931" t="s">
        <v>3305</v>
      </c>
      <c r="C3079" s="939">
        <v>60</v>
      </c>
    </row>
    <row r="3080" spans="1:3" x14ac:dyDescent="0.25">
      <c r="A3080" s="395" t="s">
        <v>4908</v>
      </c>
      <c r="B3080" s="931" t="s">
        <v>3307</v>
      </c>
      <c r="C3080" s="400">
        <v>60</v>
      </c>
    </row>
    <row r="3081" spans="1:3" x14ac:dyDescent="0.25">
      <c r="A3081" s="395" t="s">
        <v>4909</v>
      </c>
      <c r="B3081" s="931" t="s">
        <v>3309</v>
      </c>
      <c r="C3081" s="400">
        <v>90</v>
      </c>
    </row>
    <row r="3082" spans="1:3" x14ac:dyDescent="0.25">
      <c r="A3082" s="395" t="s">
        <v>4910</v>
      </c>
      <c r="B3082" s="931" t="s">
        <v>2607</v>
      </c>
      <c r="C3082" s="939">
        <v>60</v>
      </c>
    </row>
    <row r="3083" spans="1:3" x14ac:dyDescent="0.25">
      <c r="A3083" s="395" t="s">
        <v>4911</v>
      </c>
      <c r="B3083" s="931" t="s">
        <v>3312</v>
      </c>
      <c r="C3083" s="939">
        <v>90</v>
      </c>
    </row>
    <row r="3084" spans="1:3" x14ac:dyDescent="0.25">
      <c r="A3084" s="395" t="s">
        <v>4912</v>
      </c>
      <c r="B3084" s="931" t="s">
        <v>3314</v>
      </c>
      <c r="C3084" s="400">
        <v>60</v>
      </c>
    </row>
    <row r="3085" spans="1:3" x14ac:dyDescent="0.25">
      <c r="A3085" s="395" t="s">
        <v>6565</v>
      </c>
      <c r="B3085" s="931" t="s">
        <v>3316</v>
      </c>
      <c r="C3085" s="400">
        <v>90</v>
      </c>
    </row>
    <row r="3086" spans="1:3" x14ac:dyDescent="0.25">
      <c r="A3086" s="395" t="s">
        <v>4914</v>
      </c>
      <c r="B3086" s="931" t="s">
        <v>3318</v>
      </c>
      <c r="C3086" s="400">
        <v>60</v>
      </c>
    </row>
    <row r="3087" spans="1:3" x14ac:dyDescent="0.25">
      <c r="A3087" s="395" t="s">
        <v>4915</v>
      </c>
      <c r="B3087" s="931" t="s">
        <v>3320</v>
      </c>
      <c r="C3087" s="400">
        <v>60</v>
      </c>
    </row>
    <row r="3088" spans="1:3" x14ac:dyDescent="0.25">
      <c r="A3088" s="395" t="s">
        <v>4916</v>
      </c>
      <c r="B3088" s="931" t="s">
        <v>3322</v>
      </c>
      <c r="C3088" s="400">
        <v>60</v>
      </c>
    </row>
    <row r="3089" spans="1:3" x14ac:dyDescent="0.25">
      <c r="A3089" s="395" t="s">
        <v>4917</v>
      </c>
      <c r="B3089" s="931" t="s">
        <v>3324</v>
      </c>
      <c r="C3089" s="400">
        <v>60</v>
      </c>
    </row>
    <row r="3090" spans="1:3" x14ac:dyDescent="0.25">
      <c r="A3090" s="395" t="s">
        <v>4918</v>
      </c>
      <c r="B3090" s="931" t="s">
        <v>3326</v>
      </c>
      <c r="C3090" s="400">
        <v>90</v>
      </c>
    </row>
    <row r="3091" spans="1:3" x14ac:dyDescent="0.25">
      <c r="A3091" s="395" t="s">
        <v>4919</v>
      </c>
      <c r="B3091" s="931" t="s">
        <v>817</v>
      </c>
      <c r="C3091" s="400">
        <v>270</v>
      </c>
    </row>
    <row r="3092" spans="1:3" x14ac:dyDescent="0.25">
      <c r="A3092" s="395" t="s">
        <v>4920</v>
      </c>
      <c r="B3092" s="930" t="s">
        <v>2384</v>
      </c>
      <c r="C3092" s="280">
        <v>30</v>
      </c>
    </row>
    <row r="3093" spans="1:3" x14ac:dyDescent="0.25">
      <c r="A3093" s="395" t="s">
        <v>4921</v>
      </c>
      <c r="B3093" s="930" t="s">
        <v>2386</v>
      </c>
      <c r="C3093" s="280">
        <v>15</v>
      </c>
    </row>
    <row r="3094" spans="1:3" x14ac:dyDescent="0.25">
      <c r="A3094" s="395" t="s">
        <v>4922</v>
      </c>
      <c r="B3094" s="930" t="s">
        <v>2388</v>
      </c>
      <c r="C3094" s="280">
        <v>30</v>
      </c>
    </row>
    <row r="3095" spans="1:3" x14ac:dyDescent="0.25">
      <c r="A3095" s="395" t="s">
        <v>4923</v>
      </c>
      <c r="B3095" s="930" t="s">
        <v>2390</v>
      </c>
      <c r="C3095" s="938">
        <v>45</v>
      </c>
    </row>
    <row r="3096" spans="1:3" x14ac:dyDescent="0.25">
      <c r="A3096" s="395" t="s">
        <v>4924</v>
      </c>
      <c r="B3096" s="930" t="s">
        <v>836</v>
      </c>
      <c r="C3096" s="938">
        <v>45</v>
      </c>
    </row>
    <row r="3097" spans="1:3" x14ac:dyDescent="0.25">
      <c r="A3097" s="395" t="s">
        <v>4925</v>
      </c>
      <c r="B3097" s="930" t="s">
        <v>2393</v>
      </c>
      <c r="C3097" s="938">
        <v>90</v>
      </c>
    </row>
    <row r="3098" spans="1:3" x14ac:dyDescent="0.25">
      <c r="A3098" s="395" t="s">
        <v>4926</v>
      </c>
      <c r="B3098" s="932" t="s">
        <v>3337</v>
      </c>
      <c r="C3098" s="400">
        <v>30</v>
      </c>
    </row>
    <row r="3099" spans="1:3" x14ac:dyDescent="0.25">
      <c r="A3099" s="395" t="s">
        <v>4607</v>
      </c>
      <c r="B3099" s="932" t="s">
        <v>3339</v>
      </c>
      <c r="C3099" s="400">
        <v>30</v>
      </c>
    </row>
    <row r="3100" spans="1:3" x14ac:dyDescent="0.25">
      <c r="A3100" s="395" t="s">
        <v>10281</v>
      </c>
      <c r="B3100" s="932" t="s">
        <v>3340</v>
      </c>
      <c r="C3100" s="400">
        <v>30</v>
      </c>
    </row>
    <row r="3101" spans="1:3" x14ac:dyDescent="0.25">
      <c r="A3101" s="395" t="s">
        <v>4928</v>
      </c>
      <c r="B3101" s="932" t="s">
        <v>3155</v>
      </c>
      <c r="C3101" s="400">
        <v>30</v>
      </c>
    </row>
    <row r="3102" spans="1:3" x14ac:dyDescent="0.25">
      <c r="A3102" s="395" t="s">
        <v>4929</v>
      </c>
      <c r="B3102" s="932" t="s">
        <v>2400</v>
      </c>
      <c r="C3102" s="400">
        <v>30</v>
      </c>
    </row>
    <row r="3103" spans="1:3" x14ac:dyDescent="0.25">
      <c r="A3103" s="395" t="s">
        <v>4930</v>
      </c>
      <c r="B3103" s="932" t="s">
        <v>3343</v>
      </c>
      <c r="C3103" s="400">
        <v>120</v>
      </c>
    </row>
    <row r="3104" spans="1:3" x14ac:dyDescent="0.25">
      <c r="A3104" s="395" t="s">
        <v>4931</v>
      </c>
      <c r="B3104" s="932" t="s">
        <v>3345</v>
      </c>
      <c r="C3104" s="400">
        <v>60</v>
      </c>
    </row>
    <row r="3105" spans="1:3" x14ac:dyDescent="0.25">
      <c r="A3105" s="395" t="s">
        <v>4932</v>
      </c>
      <c r="B3105" s="932" t="s">
        <v>3347</v>
      </c>
      <c r="C3105" s="400">
        <v>180</v>
      </c>
    </row>
    <row r="3106" spans="1:3" x14ac:dyDescent="0.25">
      <c r="A3106" s="395" t="s">
        <v>4933</v>
      </c>
      <c r="B3106" s="932" t="s">
        <v>3349</v>
      </c>
      <c r="C3106" s="400">
        <v>30</v>
      </c>
    </row>
    <row r="3107" spans="1:3" x14ac:dyDescent="0.25">
      <c r="A3107" s="395" t="s">
        <v>4934</v>
      </c>
      <c r="B3107" s="932" t="s">
        <v>3157</v>
      </c>
      <c r="C3107" s="400">
        <v>180</v>
      </c>
    </row>
    <row r="3108" spans="1:3" x14ac:dyDescent="0.25">
      <c r="A3108" s="395" t="s">
        <v>4935</v>
      </c>
      <c r="B3108" s="932" t="s">
        <v>3352</v>
      </c>
      <c r="C3108" s="400">
        <v>30</v>
      </c>
    </row>
    <row r="3109" spans="1:3" x14ac:dyDescent="0.25">
      <c r="A3109" s="395" t="s">
        <v>4936</v>
      </c>
      <c r="B3109" s="932" t="s">
        <v>3354</v>
      </c>
      <c r="C3109" s="400">
        <v>180</v>
      </c>
    </row>
    <row r="3110" spans="1:3" x14ac:dyDescent="0.25">
      <c r="A3110" s="395" t="s">
        <v>4937</v>
      </c>
      <c r="B3110" s="932" t="s">
        <v>3356</v>
      </c>
      <c r="C3110" s="400">
        <v>30</v>
      </c>
    </row>
    <row r="3111" spans="1:3" x14ac:dyDescent="0.25">
      <c r="A3111" s="395" t="s">
        <v>4938</v>
      </c>
      <c r="B3111" s="932" t="s">
        <v>3358</v>
      </c>
      <c r="C3111" s="400">
        <v>30</v>
      </c>
    </row>
    <row r="3112" spans="1:3" x14ac:dyDescent="0.25">
      <c r="A3112" s="395" t="s">
        <v>4939</v>
      </c>
      <c r="B3112" s="932" t="s">
        <v>3360</v>
      </c>
      <c r="C3112" s="400">
        <v>60</v>
      </c>
    </row>
    <row r="3113" spans="1:3" x14ac:dyDescent="0.25">
      <c r="A3113" s="395" t="s">
        <v>4940</v>
      </c>
      <c r="B3113" s="932" t="s">
        <v>7210</v>
      </c>
      <c r="C3113" s="400">
        <v>90</v>
      </c>
    </row>
    <row r="3114" spans="1:3" x14ac:dyDescent="0.25">
      <c r="A3114" s="395" t="s">
        <v>4941</v>
      </c>
      <c r="B3114" s="932" t="s">
        <v>2607</v>
      </c>
      <c r="C3114" s="400">
        <v>60</v>
      </c>
    </row>
    <row r="3115" spans="1:3" x14ac:dyDescent="0.25">
      <c r="A3115" s="395" t="s">
        <v>4942</v>
      </c>
      <c r="B3115" s="932" t="s">
        <v>3365</v>
      </c>
      <c r="C3115" s="400">
        <v>30</v>
      </c>
    </row>
    <row r="3116" spans="1:3" x14ac:dyDescent="0.25">
      <c r="A3116" s="395" t="s">
        <v>4943</v>
      </c>
      <c r="B3116" s="932" t="s">
        <v>3367</v>
      </c>
      <c r="C3116" s="400">
        <v>30</v>
      </c>
    </row>
    <row r="3117" spans="1:3" x14ac:dyDescent="0.25">
      <c r="A3117" s="395" t="s">
        <v>4944</v>
      </c>
      <c r="B3117" s="932" t="s">
        <v>3369</v>
      </c>
      <c r="C3117" s="400">
        <v>30</v>
      </c>
    </row>
    <row r="3118" spans="1:3" x14ac:dyDescent="0.25">
      <c r="A3118" s="395" t="s">
        <v>4945</v>
      </c>
      <c r="B3118" s="932" t="s">
        <v>3371</v>
      </c>
      <c r="C3118" s="400">
        <v>30</v>
      </c>
    </row>
    <row r="3119" spans="1:3" x14ac:dyDescent="0.25">
      <c r="A3119" s="395" t="s">
        <v>4946</v>
      </c>
      <c r="B3119" s="932" t="s">
        <v>3373</v>
      </c>
      <c r="C3119" s="400">
        <v>75</v>
      </c>
    </row>
    <row r="3120" spans="1:3" x14ac:dyDescent="0.25">
      <c r="A3120" s="395" t="s">
        <v>4947</v>
      </c>
      <c r="B3120" s="932" t="s">
        <v>817</v>
      </c>
      <c r="C3120" s="400">
        <v>180</v>
      </c>
    </row>
    <row r="3121" spans="1:3" x14ac:dyDescent="0.25">
      <c r="A3121" s="395" t="s">
        <v>4948</v>
      </c>
      <c r="B3121" s="930" t="s">
        <v>2384</v>
      </c>
      <c r="C3121" s="280">
        <v>30</v>
      </c>
    </row>
    <row r="3122" spans="1:3" x14ac:dyDescent="0.25">
      <c r="A3122" s="395" t="s">
        <v>4949</v>
      </c>
      <c r="B3122" s="930" t="s">
        <v>2386</v>
      </c>
      <c r="C3122" s="280">
        <v>15</v>
      </c>
    </row>
    <row r="3123" spans="1:3" x14ac:dyDescent="0.25">
      <c r="A3123" s="395" t="s">
        <v>4950</v>
      </c>
      <c r="B3123" s="930" t="s">
        <v>2388</v>
      </c>
      <c r="C3123" s="280">
        <v>30</v>
      </c>
    </row>
    <row r="3124" spans="1:3" x14ac:dyDescent="0.25">
      <c r="A3124" s="395" t="s">
        <v>4951</v>
      </c>
      <c r="B3124" s="930" t="s">
        <v>2390</v>
      </c>
      <c r="C3124" s="938">
        <v>45</v>
      </c>
    </row>
    <row r="3125" spans="1:3" x14ac:dyDescent="0.25">
      <c r="A3125" s="395" t="s">
        <v>4952</v>
      </c>
      <c r="B3125" s="930" t="s">
        <v>836</v>
      </c>
      <c r="C3125" s="938">
        <v>45</v>
      </c>
    </row>
    <row r="3126" spans="1:3" x14ac:dyDescent="0.25">
      <c r="A3126" s="395" t="s">
        <v>4594</v>
      </c>
      <c r="B3126" s="930" t="s">
        <v>2393</v>
      </c>
      <c r="C3126" s="938">
        <v>90</v>
      </c>
    </row>
    <row r="3127" spans="1:3" x14ac:dyDescent="0.25">
      <c r="A3127" s="395" t="s">
        <v>4953</v>
      </c>
      <c r="B3127" s="935" t="s">
        <v>2400</v>
      </c>
      <c r="C3127" s="281">
        <v>30</v>
      </c>
    </row>
    <row r="3128" spans="1:3" x14ac:dyDescent="0.25">
      <c r="A3128" s="395" t="s">
        <v>4954</v>
      </c>
      <c r="B3128" s="935" t="s">
        <v>3190</v>
      </c>
      <c r="C3128" s="281">
        <v>60</v>
      </c>
    </row>
    <row r="3129" spans="1:3" x14ac:dyDescent="0.25">
      <c r="A3129" s="395" t="s">
        <v>10282</v>
      </c>
      <c r="B3129" s="935" t="s">
        <v>3426</v>
      </c>
      <c r="C3129" s="281">
        <v>90</v>
      </c>
    </row>
    <row r="3130" spans="1:3" x14ac:dyDescent="0.25">
      <c r="A3130" s="395" t="s">
        <v>4956</v>
      </c>
      <c r="B3130" s="935" t="s">
        <v>3316</v>
      </c>
      <c r="C3130" s="281">
        <v>90</v>
      </c>
    </row>
    <row r="3131" spans="1:3" x14ac:dyDescent="0.25">
      <c r="A3131" s="395" t="s">
        <v>4957</v>
      </c>
      <c r="B3131" s="935" t="s">
        <v>3428</v>
      </c>
      <c r="C3131" s="281">
        <v>30</v>
      </c>
    </row>
    <row r="3132" spans="1:3" x14ac:dyDescent="0.25">
      <c r="A3132" s="395" t="s">
        <v>4958</v>
      </c>
      <c r="B3132" s="935" t="s">
        <v>3430</v>
      </c>
      <c r="C3132" s="281">
        <v>60</v>
      </c>
    </row>
    <row r="3133" spans="1:3" x14ac:dyDescent="0.25">
      <c r="A3133" s="395" t="s">
        <v>4959</v>
      </c>
      <c r="B3133" s="935" t="s">
        <v>3432</v>
      </c>
      <c r="C3133" s="281">
        <v>120</v>
      </c>
    </row>
    <row r="3134" spans="1:3" x14ac:dyDescent="0.25">
      <c r="A3134" s="395" t="s">
        <v>4960</v>
      </c>
      <c r="B3134" s="935" t="s">
        <v>3434</v>
      </c>
      <c r="C3134" s="281">
        <v>90</v>
      </c>
    </row>
    <row r="3135" spans="1:3" x14ac:dyDescent="0.25">
      <c r="A3135" s="395" t="s">
        <v>4961</v>
      </c>
      <c r="B3135" s="935" t="s">
        <v>3436</v>
      </c>
      <c r="C3135" s="281">
        <v>90</v>
      </c>
    </row>
    <row r="3136" spans="1:3" x14ac:dyDescent="0.25">
      <c r="A3136" s="395" t="s">
        <v>4962</v>
      </c>
      <c r="B3136" s="935" t="s">
        <v>3438</v>
      </c>
      <c r="C3136" s="281">
        <v>60</v>
      </c>
    </row>
    <row r="3137" spans="1:3" x14ac:dyDescent="0.25">
      <c r="A3137" s="395" t="s">
        <v>4963</v>
      </c>
      <c r="B3137" s="935" t="s">
        <v>3440</v>
      </c>
      <c r="C3137" s="281">
        <v>90</v>
      </c>
    </row>
    <row r="3138" spans="1:3" x14ac:dyDescent="0.25">
      <c r="A3138" s="395" t="s">
        <v>4964</v>
      </c>
      <c r="B3138" s="935" t="s">
        <v>3442</v>
      </c>
      <c r="C3138" s="281">
        <v>90</v>
      </c>
    </row>
    <row r="3139" spans="1:3" x14ac:dyDescent="0.25">
      <c r="A3139" s="395" t="s">
        <v>4965</v>
      </c>
      <c r="B3139" s="935" t="s">
        <v>3444</v>
      </c>
      <c r="C3139" s="281">
        <v>60</v>
      </c>
    </row>
    <row r="3140" spans="1:3" x14ac:dyDescent="0.25">
      <c r="A3140" s="395" t="s">
        <v>4966</v>
      </c>
      <c r="B3140" s="935" t="s">
        <v>3446</v>
      </c>
      <c r="C3140" s="281">
        <v>90</v>
      </c>
    </row>
    <row r="3141" spans="1:3" x14ac:dyDescent="0.25">
      <c r="A3141" s="395" t="s">
        <v>4967</v>
      </c>
      <c r="B3141" s="935" t="s">
        <v>3448</v>
      </c>
      <c r="C3141" s="281">
        <v>260</v>
      </c>
    </row>
    <row r="3142" spans="1:3" x14ac:dyDescent="0.25">
      <c r="A3142" s="395" t="s">
        <v>4611</v>
      </c>
      <c r="B3142" s="930" t="s">
        <v>2384</v>
      </c>
      <c r="C3142" s="280">
        <v>30</v>
      </c>
    </row>
    <row r="3143" spans="1:3" x14ac:dyDescent="0.25">
      <c r="A3143" s="395" t="s">
        <v>4968</v>
      </c>
      <c r="B3143" s="930" t="s">
        <v>2386</v>
      </c>
      <c r="C3143" s="280">
        <v>15</v>
      </c>
    </row>
    <row r="3144" spans="1:3" x14ac:dyDescent="0.25">
      <c r="A3144" s="395" t="s">
        <v>4969</v>
      </c>
      <c r="B3144" s="930" t="s">
        <v>2388</v>
      </c>
      <c r="C3144" s="280">
        <v>30</v>
      </c>
    </row>
    <row r="3145" spans="1:3" x14ac:dyDescent="0.25">
      <c r="A3145" s="395" t="s">
        <v>4970</v>
      </c>
      <c r="B3145" s="930" t="s">
        <v>2390</v>
      </c>
      <c r="C3145" s="938">
        <v>45</v>
      </c>
    </row>
    <row r="3146" spans="1:3" x14ac:dyDescent="0.25">
      <c r="A3146" s="395" t="s">
        <v>4971</v>
      </c>
      <c r="B3146" s="930" t="s">
        <v>836</v>
      </c>
      <c r="C3146" s="938">
        <v>45</v>
      </c>
    </row>
    <row r="3147" spans="1:3" x14ac:dyDescent="0.25">
      <c r="A3147" s="395" t="s">
        <v>4972</v>
      </c>
      <c r="B3147" s="930" t="s">
        <v>2393</v>
      </c>
      <c r="C3147" s="938">
        <v>90</v>
      </c>
    </row>
    <row r="3148" spans="1:3" x14ac:dyDescent="0.25">
      <c r="A3148" s="395" t="s">
        <v>4973</v>
      </c>
      <c r="B3148" s="935" t="s">
        <v>2400</v>
      </c>
      <c r="C3148" s="281">
        <v>30</v>
      </c>
    </row>
    <row r="3149" spans="1:3" x14ac:dyDescent="0.25">
      <c r="A3149" s="395" t="s">
        <v>4974</v>
      </c>
      <c r="B3149" s="935" t="s">
        <v>3190</v>
      </c>
      <c r="C3149" s="281">
        <v>60</v>
      </c>
    </row>
    <row r="3150" spans="1:3" x14ac:dyDescent="0.25">
      <c r="A3150" s="395" t="s">
        <v>4975</v>
      </c>
      <c r="B3150" s="935" t="s">
        <v>3343</v>
      </c>
      <c r="C3150" s="281">
        <v>60</v>
      </c>
    </row>
    <row r="3151" spans="1:3" x14ac:dyDescent="0.25">
      <c r="A3151" s="395" t="s">
        <v>4976</v>
      </c>
      <c r="B3151" s="935" t="s">
        <v>3309</v>
      </c>
      <c r="C3151" s="281">
        <v>90</v>
      </c>
    </row>
    <row r="3152" spans="1:3" x14ac:dyDescent="0.25">
      <c r="A3152" s="395" t="s">
        <v>4977</v>
      </c>
      <c r="B3152" s="935" t="s">
        <v>3496</v>
      </c>
      <c r="C3152" s="281">
        <v>30</v>
      </c>
    </row>
    <row r="3153" spans="1:3" x14ac:dyDescent="0.25">
      <c r="A3153" s="395" t="s">
        <v>4978</v>
      </c>
      <c r="B3153" s="935" t="s">
        <v>2437</v>
      </c>
      <c r="C3153" s="281">
        <v>90</v>
      </c>
    </row>
    <row r="3154" spans="1:3" x14ac:dyDescent="0.25">
      <c r="A3154" s="395" t="s">
        <v>4979</v>
      </c>
      <c r="B3154" s="935" t="s">
        <v>3499</v>
      </c>
      <c r="C3154" s="281">
        <v>60</v>
      </c>
    </row>
    <row r="3155" spans="1:3" x14ac:dyDescent="0.25">
      <c r="A3155" s="395" t="s">
        <v>4980</v>
      </c>
      <c r="B3155" s="935" t="s">
        <v>3501</v>
      </c>
      <c r="C3155" s="281">
        <v>60</v>
      </c>
    </row>
    <row r="3156" spans="1:3" x14ac:dyDescent="0.25">
      <c r="A3156" s="395" t="s">
        <v>4981</v>
      </c>
      <c r="B3156" s="935" t="s">
        <v>3312</v>
      </c>
      <c r="C3156" s="281">
        <v>120</v>
      </c>
    </row>
    <row r="3157" spans="1:3" x14ac:dyDescent="0.25">
      <c r="A3157" s="395" t="s">
        <v>4982</v>
      </c>
      <c r="B3157" s="935" t="s">
        <v>3504</v>
      </c>
      <c r="C3157" s="281">
        <v>60</v>
      </c>
    </row>
    <row r="3158" spans="1:3" x14ac:dyDescent="0.25">
      <c r="A3158" s="395" t="s">
        <v>6566</v>
      </c>
      <c r="B3158" s="935" t="s">
        <v>3316</v>
      </c>
      <c r="C3158" s="281">
        <v>90</v>
      </c>
    </row>
    <row r="3159" spans="1:3" x14ac:dyDescent="0.25">
      <c r="A3159" s="395" t="s">
        <v>4984</v>
      </c>
      <c r="B3159" s="935" t="s">
        <v>3507</v>
      </c>
      <c r="C3159" s="281">
        <v>90</v>
      </c>
    </row>
    <row r="3160" spans="1:3" x14ac:dyDescent="0.25">
      <c r="A3160" s="395" t="s">
        <v>4985</v>
      </c>
      <c r="B3160" s="935" t="s">
        <v>3509</v>
      </c>
      <c r="C3160" s="281">
        <v>60</v>
      </c>
    </row>
    <row r="3161" spans="1:3" x14ac:dyDescent="0.25">
      <c r="A3161" s="395" t="s">
        <v>4986</v>
      </c>
      <c r="B3161" s="935" t="s">
        <v>3511</v>
      </c>
      <c r="C3161" s="281">
        <v>60</v>
      </c>
    </row>
    <row r="3162" spans="1:3" x14ac:dyDescent="0.25">
      <c r="A3162" s="395" t="s">
        <v>4987</v>
      </c>
      <c r="B3162" s="935" t="s">
        <v>3513</v>
      </c>
      <c r="C3162" s="281">
        <v>60</v>
      </c>
    </row>
    <row r="3163" spans="1:3" x14ac:dyDescent="0.25">
      <c r="A3163" s="395" t="s">
        <v>4988</v>
      </c>
      <c r="B3163" s="935" t="s">
        <v>3521</v>
      </c>
      <c r="C3163" s="281">
        <v>60</v>
      </c>
    </row>
    <row r="3164" spans="1:3" x14ac:dyDescent="0.25">
      <c r="A3164" s="395" t="s">
        <v>4989</v>
      </c>
      <c r="B3164" s="935" t="s">
        <v>817</v>
      </c>
      <c r="C3164" s="281">
        <v>270</v>
      </c>
    </row>
    <row r="3165" spans="1:3" x14ac:dyDescent="0.25">
      <c r="A3165" s="395" t="s">
        <v>4990</v>
      </c>
      <c r="B3165" s="930" t="s">
        <v>2384</v>
      </c>
      <c r="C3165" s="280">
        <v>30</v>
      </c>
    </row>
    <row r="3166" spans="1:3" x14ac:dyDescent="0.25">
      <c r="A3166" s="395" t="s">
        <v>4991</v>
      </c>
      <c r="B3166" s="930" t="s">
        <v>2386</v>
      </c>
      <c r="C3166" s="280">
        <v>15</v>
      </c>
    </row>
    <row r="3167" spans="1:3" x14ac:dyDescent="0.25">
      <c r="A3167" s="395" t="s">
        <v>4992</v>
      </c>
      <c r="B3167" s="930" t="s">
        <v>2388</v>
      </c>
      <c r="C3167" s="280">
        <v>30</v>
      </c>
    </row>
    <row r="3168" spans="1:3" x14ac:dyDescent="0.25">
      <c r="A3168" s="395" t="s">
        <v>4993</v>
      </c>
      <c r="B3168" s="930" t="s">
        <v>2390</v>
      </c>
      <c r="C3168" s="938">
        <v>45</v>
      </c>
    </row>
    <row r="3169" spans="1:3" x14ac:dyDescent="0.25">
      <c r="A3169" s="395" t="s">
        <v>4994</v>
      </c>
      <c r="B3169" s="930" t="s">
        <v>836</v>
      </c>
      <c r="C3169" s="938">
        <v>45</v>
      </c>
    </row>
    <row r="3170" spans="1:3" x14ac:dyDescent="0.25">
      <c r="A3170" s="395" t="s">
        <v>4995</v>
      </c>
      <c r="B3170" s="930" t="s">
        <v>2393</v>
      </c>
      <c r="C3170" s="938">
        <v>90</v>
      </c>
    </row>
    <row r="3171" spans="1:3" x14ac:dyDescent="0.25">
      <c r="A3171" s="395" t="s">
        <v>4996</v>
      </c>
      <c r="B3171" s="935" t="s">
        <v>2400</v>
      </c>
      <c r="C3171" s="281">
        <v>30</v>
      </c>
    </row>
    <row r="3172" spans="1:3" x14ac:dyDescent="0.25">
      <c r="A3172" s="395" t="s">
        <v>4997</v>
      </c>
      <c r="B3172" s="935" t="s">
        <v>3343</v>
      </c>
      <c r="C3172" s="281">
        <v>90</v>
      </c>
    </row>
    <row r="3173" spans="1:3" x14ac:dyDescent="0.25">
      <c r="A3173" s="395" t="s">
        <v>10283</v>
      </c>
      <c r="B3173" s="935" t="s">
        <v>3309</v>
      </c>
      <c r="C3173" s="281">
        <v>90</v>
      </c>
    </row>
    <row r="3174" spans="1:3" x14ac:dyDescent="0.25">
      <c r="A3174" s="395" t="s">
        <v>4999</v>
      </c>
      <c r="B3174" s="935" t="s">
        <v>3499</v>
      </c>
      <c r="C3174" s="281">
        <v>60</v>
      </c>
    </row>
    <row r="3175" spans="1:3" x14ac:dyDescent="0.25">
      <c r="A3175" s="395" t="s">
        <v>5000</v>
      </c>
      <c r="B3175" s="935" t="s">
        <v>3559</v>
      </c>
      <c r="C3175" s="281">
        <v>30</v>
      </c>
    </row>
    <row r="3176" spans="1:3" x14ac:dyDescent="0.25">
      <c r="A3176" s="395" t="s">
        <v>5001</v>
      </c>
      <c r="B3176" s="935" t="s">
        <v>3316</v>
      </c>
      <c r="C3176" s="281">
        <v>90</v>
      </c>
    </row>
    <row r="3177" spans="1:3" x14ac:dyDescent="0.25">
      <c r="A3177" s="395" t="s">
        <v>5002</v>
      </c>
      <c r="B3177" s="935" t="s">
        <v>3562</v>
      </c>
      <c r="C3177" s="281">
        <v>60</v>
      </c>
    </row>
    <row r="3178" spans="1:3" x14ac:dyDescent="0.25">
      <c r="A3178" s="395" t="s">
        <v>5003</v>
      </c>
      <c r="B3178" s="935" t="s">
        <v>3564</v>
      </c>
      <c r="C3178" s="281">
        <v>60</v>
      </c>
    </row>
    <row r="3179" spans="1:3" x14ac:dyDescent="0.25">
      <c r="A3179" s="395" t="s">
        <v>5004</v>
      </c>
      <c r="B3179" s="935" t="s">
        <v>3190</v>
      </c>
      <c r="C3179" s="281">
        <v>60</v>
      </c>
    </row>
    <row r="3180" spans="1:3" x14ac:dyDescent="0.25">
      <c r="A3180" s="395" t="s">
        <v>5005</v>
      </c>
      <c r="B3180" s="935" t="s">
        <v>3312</v>
      </c>
      <c r="C3180" s="281">
        <v>90</v>
      </c>
    </row>
    <row r="3181" spans="1:3" x14ac:dyDescent="0.25">
      <c r="A3181" s="395" t="s">
        <v>5006</v>
      </c>
      <c r="B3181" s="935" t="s">
        <v>3568</v>
      </c>
      <c r="C3181" s="281">
        <v>90</v>
      </c>
    </row>
    <row r="3182" spans="1:3" x14ac:dyDescent="0.25">
      <c r="A3182" s="395" t="s">
        <v>5007</v>
      </c>
      <c r="B3182" s="935" t="s">
        <v>3570</v>
      </c>
      <c r="C3182" s="281">
        <v>90</v>
      </c>
    </row>
    <row r="3183" spans="1:3" x14ac:dyDescent="0.25">
      <c r="A3183" s="395" t="s">
        <v>5008</v>
      </c>
      <c r="B3183" s="935" t="s">
        <v>3572</v>
      </c>
      <c r="C3183" s="281">
        <v>60</v>
      </c>
    </row>
    <row r="3184" spans="1:3" x14ac:dyDescent="0.25">
      <c r="A3184" s="395" t="s">
        <v>5009</v>
      </c>
      <c r="B3184" s="935" t="s">
        <v>3574</v>
      </c>
      <c r="C3184" s="281">
        <v>60</v>
      </c>
    </row>
    <row r="3185" spans="1:3" x14ac:dyDescent="0.25">
      <c r="A3185" s="395" t="s">
        <v>5010</v>
      </c>
      <c r="B3185" s="935" t="s">
        <v>3326</v>
      </c>
      <c r="C3185" s="941">
        <v>90</v>
      </c>
    </row>
    <row r="3186" spans="1:3" x14ac:dyDescent="0.25">
      <c r="A3186" s="395" t="s">
        <v>5011</v>
      </c>
      <c r="B3186" s="935" t="s">
        <v>3577</v>
      </c>
      <c r="C3186" s="281">
        <v>60</v>
      </c>
    </row>
    <row r="3187" spans="1:3" x14ac:dyDescent="0.25">
      <c r="A3187" s="395" t="s">
        <v>5012</v>
      </c>
      <c r="B3187" s="935" t="s">
        <v>817</v>
      </c>
      <c r="C3187" s="281">
        <v>270</v>
      </c>
    </row>
    <row r="3188" spans="1:3" x14ac:dyDescent="0.25">
      <c r="A3188" s="395" t="s">
        <v>4612</v>
      </c>
      <c r="B3188" s="930" t="s">
        <v>2384</v>
      </c>
      <c r="C3188" s="280">
        <v>30</v>
      </c>
    </row>
    <row r="3189" spans="1:3" x14ac:dyDescent="0.25">
      <c r="A3189" s="395" t="s">
        <v>5013</v>
      </c>
      <c r="B3189" s="930" t="s">
        <v>2386</v>
      </c>
      <c r="C3189" s="280">
        <v>15</v>
      </c>
    </row>
    <row r="3190" spans="1:3" x14ac:dyDescent="0.25">
      <c r="A3190" s="395" t="s">
        <v>5014</v>
      </c>
      <c r="B3190" s="930" t="s">
        <v>2388</v>
      </c>
      <c r="C3190" s="280">
        <v>30</v>
      </c>
    </row>
    <row r="3191" spans="1:3" x14ac:dyDescent="0.25">
      <c r="A3191" s="395" t="s">
        <v>5015</v>
      </c>
      <c r="B3191" s="930" t="s">
        <v>2390</v>
      </c>
      <c r="C3191" s="938">
        <v>45</v>
      </c>
    </row>
    <row r="3192" spans="1:3" x14ac:dyDescent="0.25">
      <c r="A3192" s="395" t="s">
        <v>5016</v>
      </c>
      <c r="B3192" s="930" t="s">
        <v>836</v>
      </c>
      <c r="C3192" s="938">
        <v>45</v>
      </c>
    </row>
    <row r="3193" spans="1:3" x14ac:dyDescent="0.25">
      <c r="A3193" s="395" t="s">
        <v>5017</v>
      </c>
      <c r="B3193" s="930" t="s">
        <v>2393</v>
      </c>
      <c r="C3193" s="938">
        <v>90</v>
      </c>
    </row>
    <row r="3194" spans="1:3" x14ac:dyDescent="0.25">
      <c r="A3194" s="395" t="s">
        <v>5018</v>
      </c>
      <c r="B3194" s="935" t="s">
        <v>3622</v>
      </c>
      <c r="C3194" s="281">
        <v>30</v>
      </c>
    </row>
    <row r="3195" spans="1:3" x14ac:dyDescent="0.25">
      <c r="A3195" s="395" t="s">
        <v>5019</v>
      </c>
      <c r="B3195" s="935" t="s">
        <v>3343</v>
      </c>
      <c r="C3195" s="281">
        <v>60</v>
      </c>
    </row>
    <row r="3196" spans="1:3" x14ac:dyDescent="0.25">
      <c r="A3196" s="395" t="s">
        <v>5020</v>
      </c>
      <c r="B3196" s="935" t="s">
        <v>3307</v>
      </c>
      <c r="C3196" s="281">
        <v>60</v>
      </c>
    </row>
    <row r="3197" spans="1:3" x14ac:dyDescent="0.25">
      <c r="A3197" s="395" t="s">
        <v>5021</v>
      </c>
      <c r="B3197" s="935" t="s">
        <v>3309</v>
      </c>
      <c r="C3197" s="281">
        <v>90</v>
      </c>
    </row>
    <row r="3198" spans="1:3" x14ac:dyDescent="0.25">
      <c r="A3198" s="395" t="s">
        <v>5022</v>
      </c>
      <c r="B3198" s="935" t="s">
        <v>3627</v>
      </c>
      <c r="C3198" s="281">
        <v>90</v>
      </c>
    </row>
    <row r="3199" spans="1:3" x14ac:dyDescent="0.25">
      <c r="A3199" s="395" t="s">
        <v>5023</v>
      </c>
      <c r="B3199" s="935" t="s">
        <v>3629</v>
      </c>
      <c r="C3199" s="281">
        <v>60</v>
      </c>
    </row>
    <row r="3200" spans="1:3" x14ac:dyDescent="0.25">
      <c r="A3200" s="395" t="s">
        <v>5024</v>
      </c>
      <c r="B3200" s="935" t="s">
        <v>3564</v>
      </c>
      <c r="C3200" s="281">
        <v>60</v>
      </c>
    </row>
    <row r="3201" spans="1:3" x14ac:dyDescent="0.25">
      <c r="A3201" s="395" t="s">
        <v>5025</v>
      </c>
      <c r="B3201" s="935" t="s">
        <v>3632</v>
      </c>
      <c r="C3201" s="281">
        <v>60</v>
      </c>
    </row>
    <row r="3202" spans="1:3" x14ac:dyDescent="0.25">
      <c r="A3202" s="395" t="s">
        <v>5026</v>
      </c>
      <c r="B3202" s="935" t="s">
        <v>3633</v>
      </c>
      <c r="C3202" s="281">
        <v>90</v>
      </c>
    </row>
    <row r="3203" spans="1:3" x14ac:dyDescent="0.25">
      <c r="A3203" s="395" t="s">
        <v>5027</v>
      </c>
      <c r="B3203" s="935" t="s">
        <v>3635</v>
      </c>
      <c r="C3203" s="281">
        <v>45</v>
      </c>
    </row>
    <row r="3204" spans="1:3" x14ac:dyDescent="0.25">
      <c r="A3204" s="395" t="s">
        <v>5028</v>
      </c>
      <c r="B3204" s="935" t="s">
        <v>2607</v>
      </c>
      <c r="C3204" s="281">
        <v>45</v>
      </c>
    </row>
    <row r="3205" spans="1:3" x14ac:dyDescent="0.25">
      <c r="A3205" s="395" t="s">
        <v>5029</v>
      </c>
      <c r="B3205" s="935" t="s">
        <v>3638</v>
      </c>
      <c r="C3205" s="281">
        <v>120</v>
      </c>
    </row>
    <row r="3206" spans="1:3" x14ac:dyDescent="0.25">
      <c r="A3206" s="395" t="s">
        <v>5030</v>
      </c>
      <c r="B3206" s="935" t="s">
        <v>3640</v>
      </c>
      <c r="C3206" s="281">
        <v>60</v>
      </c>
    </row>
    <row r="3207" spans="1:3" x14ac:dyDescent="0.25">
      <c r="A3207" s="395" t="s">
        <v>5031</v>
      </c>
      <c r="B3207" s="935" t="s">
        <v>3642</v>
      </c>
      <c r="C3207" s="281">
        <v>60</v>
      </c>
    </row>
    <row r="3208" spans="1:3" x14ac:dyDescent="0.25">
      <c r="A3208" s="395" t="s">
        <v>5032</v>
      </c>
      <c r="B3208" s="935" t="s">
        <v>3644</v>
      </c>
      <c r="C3208" s="281">
        <v>120</v>
      </c>
    </row>
    <row r="3209" spans="1:3" x14ac:dyDescent="0.25">
      <c r="A3209" s="395" t="s">
        <v>5033</v>
      </c>
      <c r="B3209" s="935" t="s">
        <v>3646</v>
      </c>
      <c r="C3209" s="281">
        <v>90</v>
      </c>
    </row>
    <row r="3210" spans="1:3" x14ac:dyDescent="0.25">
      <c r="A3210" s="395" t="s">
        <v>5034</v>
      </c>
      <c r="B3210" s="935" t="s">
        <v>3521</v>
      </c>
      <c r="C3210" s="281">
        <v>90</v>
      </c>
    </row>
    <row r="3211" spans="1:3" x14ac:dyDescent="0.25">
      <c r="A3211" s="395" t="s">
        <v>5035</v>
      </c>
      <c r="B3211" s="935" t="s">
        <v>3649</v>
      </c>
      <c r="C3211" s="281">
        <v>60</v>
      </c>
    </row>
    <row r="3212" spans="1:3" x14ac:dyDescent="0.25">
      <c r="A3212" s="395" t="s">
        <v>5036</v>
      </c>
      <c r="B3212" s="935" t="s">
        <v>817</v>
      </c>
      <c r="C3212" s="281">
        <v>270</v>
      </c>
    </row>
    <row r="3213" spans="1:3" x14ac:dyDescent="0.25">
      <c r="A3213" s="395" t="s">
        <v>5037</v>
      </c>
      <c r="B3213" s="930" t="s">
        <v>2384</v>
      </c>
      <c r="C3213" s="280">
        <v>30</v>
      </c>
    </row>
    <row r="3214" spans="1:3" x14ac:dyDescent="0.25">
      <c r="A3214" s="395" t="s">
        <v>5038</v>
      </c>
      <c r="B3214" s="930" t="s">
        <v>2386</v>
      </c>
      <c r="C3214" s="280">
        <v>15</v>
      </c>
    </row>
    <row r="3215" spans="1:3" x14ac:dyDescent="0.25">
      <c r="A3215" s="395" t="s">
        <v>5039</v>
      </c>
      <c r="B3215" s="930" t="s">
        <v>2388</v>
      </c>
      <c r="C3215" s="280">
        <v>30</v>
      </c>
    </row>
    <row r="3216" spans="1:3" x14ac:dyDescent="0.25">
      <c r="A3216" s="395" t="s">
        <v>5040</v>
      </c>
      <c r="B3216" s="930" t="s">
        <v>2390</v>
      </c>
      <c r="C3216" s="938">
        <v>45</v>
      </c>
    </row>
    <row r="3217" spans="1:3" x14ac:dyDescent="0.25">
      <c r="A3217" s="395" t="s">
        <v>5041</v>
      </c>
      <c r="B3217" s="930" t="s">
        <v>836</v>
      </c>
      <c r="C3217" s="938">
        <v>45</v>
      </c>
    </row>
    <row r="3218" spans="1:3" x14ac:dyDescent="0.25">
      <c r="A3218" s="395" t="s">
        <v>4600</v>
      </c>
      <c r="B3218" s="930" t="s">
        <v>2393</v>
      </c>
      <c r="C3218" s="938">
        <v>90</v>
      </c>
    </row>
    <row r="3219" spans="1:3" x14ac:dyDescent="0.25">
      <c r="A3219" s="395" t="s">
        <v>5042</v>
      </c>
      <c r="B3219" s="930" t="s">
        <v>3139</v>
      </c>
      <c r="C3219" s="280">
        <v>30</v>
      </c>
    </row>
    <row r="3220" spans="1:3" x14ac:dyDescent="0.25">
      <c r="A3220" s="395" t="s">
        <v>5043</v>
      </c>
      <c r="B3220" s="930" t="s">
        <v>3141</v>
      </c>
      <c r="C3220" s="280">
        <v>30</v>
      </c>
    </row>
    <row r="3221" spans="1:3" x14ac:dyDescent="0.25">
      <c r="A3221" s="395" t="s">
        <v>10284</v>
      </c>
      <c r="B3221" s="930" t="s">
        <v>2400</v>
      </c>
      <c r="C3221" s="280">
        <v>30</v>
      </c>
    </row>
    <row r="3222" spans="1:3" x14ac:dyDescent="0.25">
      <c r="A3222" s="395" t="s">
        <v>5045</v>
      </c>
      <c r="B3222" s="930" t="s">
        <v>3157</v>
      </c>
      <c r="C3222" s="280">
        <v>45</v>
      </c>
    </row>
    <row r="3223" spans="1:3" x14ac:dyDescent="0.25">
      <c r="A3223" s="395" t="s">
        <v>4601</v>
      </c>
      <c r="B3223" s="930" t="s">
        <v>3148</v>
      </c>
      <c r="C3223" s="280">
        <v>60</v>
      </c>
    </row>
    <row r="3224" spans="1:3" x14ac:dyDescent="0.25">
      <c r="A3224" s="395" t="s">
        <v>5046</v>
      </c>
      <c r="B3224" s="930" t="s">
        <v>3144</v>
      </c>
      <c r="C3224" s="280">
        <v>45</v>
      </c>
    </row>
    <row r="3225" spans="1:3" x14ac:dyDescent="0.25">
      <c r="A3225" s="395" t="s">
        <v>5047</v>
      </c>
      <c r="B3225" s="930" t="s">
        <v>3142</v>
      </c>
      <c r="C3225" s="280">
        <v>60</v>
      </c>
    </row>
    <row r="3226" spans="1:3" x14ac:dyDescent="0.25">
      <c r="A3226" s="395" t="s">
        <v>5048</v>
      </c>
      <c r="B3226" s="930" t="s">
        <v>3163</v>
      </c>
      <c r="C3226" s="280">
        <v>60</v>
      </c>
    </row>
    <row r="3227" spans="1:3" x14ac:dyDescent="0.25">
      <c r="A3227" s="395" t="s">
        <v>5049</v>
      </c>
      <c r="B3227" s="930" t="s">
        <v>3167</v>
      </c>
      <c r="C3227" s="280">
        <v>75</v>
      </c>
    </row>
    <row r="3228" spans="1:3" x14ac:dyDescent="0.25">
      <c r="A3228" s="395" t="s">
        <v>5050</v>
      </c>
      <c r="B3228" s="930" t="s">
        <v>3700</v>
      </c>
      <c r="C3228" s="280">
        <v>90</v>
      </c>
    </row>
    <row r="3229" spans="1:3" x14ac:dyDescent="0.25">
      <c r="A3229" s="395" t="s">
        <v>5051</v>
      </c>
      <c r="B3229" s="930" t="s">
        <v>3702</v>
      </c>
      <c r="C3229" s="280">
        <v>90</v>
      </c>
    </row>
    <row r="3230" spans="1:3" x14ac:dyDescent="0.25">
      <c r="A3230" s="395" t="s">
        <v>5052</v>
      </c>
      <c r="B3230" s="930" t="s">
        <v>3704</v>
      </c>
      <c r="C3230" s="280">
        <v>90</v>
      </c>
    </row>
    <row r="3231" spans="1:3" x14ac:dyDescent="0.25">
      <c r="A3231" s="395" t="s">
        <v>5053</v>
      </c>
      <c r="B3231" s="930" t="s">
        <v>3706</v>
      </c>
      <c r="C3231" s="280">
        <v>90</v>
      </c>
    </row>
    <row r="3232" spans="1:3" x14ac:dyDescent="0.25">
      <c r="A3232" s="395" t="s">
        <v>5054</v>
      </c>
      <c r="B3232" s="930" t="s">
        <v>3708</v>
      </c>
      <c r="C3232" s="280">
        <v>150</v>
      </c>
    </row>
    <row r="3233" spans="1:3" x14ac:dyDescent="0.25">
      <c r="A3233" s="395" t="s">
        <v>5055</v>
      </c>
      <c r="B3233" s="930" t="s">
        <v>3710</v>
      </c>
      <c r="C3233" s="280">
        <v>150</v>
      </c>
    </row>
    <row r="3234" spans="1:3" x14ac:dyDescent="0.25">
      <c r="A3234" s="395" t="s">
        <v>5056</v>
      </c>
      <c r="B3234" s="930" t="s">
        <v>3712</v>
      </c>
      <c r="C3234" s="280">
        <v>60</v>
      </c>
    </row>
    <row r="3235" spans="1:3" x14ac:dyDescent="0.25">
      <c r="A3235" s="395" t="s">
        <v>5057</v>
      </c>
      <c r="B3235" s="930" t="s">
        <v>3177</v>
      </c>
      <c r="C3235" s="280">
        <v>120</v>
      </c>
    </row>
    <row r="3236" spans="1:3" x14ac:dyDescent="0.25">
      <c r="A3236" s="395" t="s">
        <v>5058</v>
      </c>
      <c r="B3236" s="930" t="s">
        <v>3181</v>
      </c>
      <c r="C3236" s="280">
        <v>30</v>
      </c>
    </row>
    <row r="3237" spans="1:3" x14ac:dyDescent="0.25">
      <c r="A3237" s="395" t="s">
        <v>5059</v>
      </c>
      <c r="B3237" s="930" t="s">
        <v>3179</v>
      </c>
      <c r="C3237" s="280">
        <v>60</v>
      </c>
    </row>
    <row r="3238" spans="1:3" x14ac:dyDescent="0.25">
      <c r="A3238" s="395" t="s">
        <v>5060</v>
      </c>
      <c r="B3238" s="930" t="s">
        <v>3717</v>
      </c>
      <c r="C3238" s="280">
        <v>60</v>
      </c>
    </row>
    <row r="3239" spans="1:3" x14ac:dyDescent="0.25">
      <c r="A3239" s="395" t="s">
        <v>5061</v>
      </c>
      <c r="B3239" s="930" t="s">
        <v>3719</v>
      </c>
      <c r="C3239" s="280">
        <v>135</v>
      </c>
    </row>
    <row r="3240" spans="1:3" x14ac:dyDescent="0.25">
      <c r="A3240" s="395" t="s">
        <v>5062</v>
      </c>
      <c r="B3240" s="930" t="s">
        <v>817</v>
      </c>
      <c r="C3240" s="280">
        <v>225</v>
      </c>
    </row>
    <row r="3241" spans="1:3" x14ac:dyDescent="0.25">
      <c r="A3241" s="395" t="s">
        <v>5063</v>
      </c>
      <c r="B3241" s="279" t="s">
        <v>2384</v>
      </c>
      <c r="C3241" s="938">
        <v>75</v>
      </c>
    </row>
    <row r="3242" spans="1:3" x14ac:dyDescent="0.25">
      <c r="A3242" s="395" t="s">
        <v>5064</v>
      </c>
      <c r="B3242" s="279" t="s">
        <v>2386</v>
      </c>
      <c r="C3242" s="280">
        <v>30</v>
      </c>
    </row>
    <row r="3243" spans="1:3" x14ac:dyDescent="0.25">
      <c r="A3243" s="395" t="s">
        <v>5065</v>
      </c>
      <c r="B3243" s="279" t="s">
        <v>2388</v>
      </c>
      <c r="C3243" s="280">
        <v>60</v>
      </c>
    </row>
    <row r="3244" spans="1:3" x14ac:dyDescent="0.25">
      <c r="A3244" s="395" t="s">
        <v>5066</v>
      </c>
      <c r="B3244" s="279" t="s">
        <v>7194</v>
      </c>
      <c r="C3244" s="280">
        <v>75</v>
      </c>
    </row>
    <row r="3245" spans="1:3" x14ac:dyDescent="0.25">
      <c r="A3245" s="395" t="s">
        <v>5067</v>
      </c>
      <c r="B3245" s="279" t="s">
        <v>836</v>
      </c>
      <c r="C3245" s="280">
        <v>75</v>
      </c>
    </row>
    <row r="3246" spans="1:3" x14ac:dyDescent="0.25">
      <c r="A3246" s="395" t="s">
        <v>5068</v>
      </c>
      <c r="B3246" s="279" t="s">
        <v>7195</v>
      </c>
      <c r="C3246" s="280">
        <v>120</v>
      </c>
    </row>
    <row r="3247" spans="1:3" x14ac:dyDescent="0.25">
      <c r="A3247" s="395" t="s">
        <v>5069</v>
      </c>
      <c r="B3247" s="279" t="s">
        <v>2395</v>
      </c>
      <c r="C3247" s="280">
        <v>45</v>
      </c>
    </row>
    <row r="3248" spans="1:3" x14ac:dyDescent="0.25">
      <c r="A3248" s="395" t="s">
        <v>5070</v>
      </c>
      <c r="B3248" s="279" t="s">
        <v>2437</v>
      </c>
      <c r="C3248" s="280">
        <v>30</v>
      </c>
    </row>
    <row r="3249" spans="1:3" x14ac:dyDescent="0.25">
      <c r="A3249" s="395" t="s">
        <v>10285</v>
      </c>
      <c r="B3249" s="279" t="s">
        <v>2596</v>
      </c>
      <c r="C3249" s="280">
        <v>45</v>
      </c>
    </row>
    <row r="3250" spans="1:3" x14ac:dyDescent="0.25">
      <c r="A3250" s="395" t="s">
        <v>5072</v>
      </c>
      <c r="B3250" s="279" t="s">
        <v>2398</v>
      </c>
      <c r="C3250" s="280">
        <v>30</v>
      </c>
    </row>
    <row r="3251" spans="1:3" x14ac:dyDescent="0.25">
      <c r="A3251" s="395" t="s">
        <v>5073</v>
      </c>
      <c r="B3251" s="279" t="s">
        <v>2559</v>
      </c>
      <c r="C3251" s="280">
        <v>45</v>
      </c>
    </row>
    <row r="3252" spans="1:3" x14ac:dyDescent="0.25">
      <c r="A3252" s="395" t="s">
        <v>5074</v>
      </c>
      <c r="B3252" s="279" t="s">
        <v>2397</v>
      </c>
      <c r="C3252" s="280">
        <v>45</v>
      </c>
    </row>
    <row r="3253" spans="1:3" x14ac:dyDescent="0.25">
      <c r="A3253" s="395" t="s">
        <v>5075</v>
      </c>
      <c r="B3253" s="279" t="s">
        <v>7197</v>
      </c>
      <c r="C3253" s="280">
        <v>30</v>
      </c>
    </row>
    <row r="3254" spans="1:3" x14ac:dyDescent="0.25">
      <c r="A3254" s="395" t="s">
        <v>5076</v>
      </c>
      <c r="B3254" s="279" t="s">
        <v>2602</v>
      </c>
      <c r="C3254" s="280">
        <v>30</v>
      </c>
    </row>
    <row r="3255" spans="1:3" x14ac:dyDescent="0.25">
      <c r="A3255" s="395" t="s">
        <v>5077</v>
      </c>
      <c r="B3255" s="279" t="s">
        <v>2428</v>
      </c>
      <c r="C3255" s="280">
        <v>30</v>
      </c>
    </row>
    <row r="3256" spans="1:3" x14ac:dyDescent="0.25">
      <c r="A3256" s="395" t="s">
        <v>5078</v>
      </c>
      <c r="B3256" s="279" t="s">
        <v>2605</v>
      </c>
      <c r="C3256" s="280">
        <v>30</v>
      </c>
    </row>
    <row r="3257" spans="1:3" x14ac:dyDescent="0.25">
      <c r="A3257" s="395" t="s">
        <v>5079</v>
      </c>
      <c r="B3257" s="279" t="s">
        <v>2607</v>
      </c>
      <c r="C3257" s="280">
        <v>30</v>
      </c>
    </row>
    <row r="3258" spans="1:3" x14ac:dyDescent="0.25">
      <c r="A3258" s="395" t="s">
        <v>5080</v>
      </c>
      <c r="B3258" s="279" t="s">
        <v>2609</v>
      </c>
      <c r="C3258" s="280">
        <v>30</v>
      </c>
    </row>
    <row r="3259" spans="1:3" x14ac:dyDescent="0.25">
      <c r="A3259" s="395" t="s">
        <v>5081</v>
      </c>
      <c r="B3259" s="930" t="s">
        <v>2563</v>
      </c>
      <c r="C3259" s="930">
        <v>60</v>
      </c>
    </row>
    <row r="3260" spans="1:3" x14ac:dyDescent="0.25">
      <c r="A3260" s="395" t="s">
        <v>5082</v>
      </c>
      <c r="B3260" s="279" t="s">
        <v>2565</v>
      </c>
      <c r="C3260" s="280">
        <v>60</v>
      </c>
    </row>
    <row r="3261" spans="1:3" x14ac:dyDescent="0.25">
      <c r="A3261" s="395" t="s">
        <v>5083</v>
      </c>
      <c r="B3261" s="279" t="s">
        <v>2400</v>
      </c>
      <c r="C3261" s="280">
        <v>30</v>
      </c>
    </row>
    <row r="3262" spans="1:3" x14ac:dyDescent="0.25">
      <c r="A3262" s="395" t="s">
        <v>5084</v>
      </c>
      <c r="B3262" s="279" t="s">
        <v>2568</v>
      </c>
      <c r="C3262" s="280">
        <v>60</v>
      </c>
    </row>
    <row r="3263" spans="1:3" x14ac:dyDescent="0.25">
      <c r="A3263" s="395" t="s">
        <v>5085</v>
      </c>
      <c r="B3263" s="279" t="s">
        <v>2570</v>
      </c>
      <c r="C3263" s="280">
        <v>240</v>
      </c>
    </row>
    <row r="3264" spans="1:3" x14ac:dyDescent="0.25">
      <c r="A3264" s="395" t="s">
        <v>5086</v>
      </c>
      <c r="B3264" s="279" t="s">
        <v>7198</v>
      </c>
      <c r="C3264" s="280">
        <v>75</v>
      </c>
    </row>
    <row r="3265" spans="1:3" x14ac:dyDescent="0.25">
      <c r="A3265" s="395" t="s">
        <v>5087</v>
      </c>
      <c r="B3265" s="279" t="s">
        <v>2618</v>
      </c>
      <c r="C3265" s="280">
        <v>45</v>
      </c>
    </row>
    <row r="3266" spans="1:3" x14ac:dyDescent="0.25">
      <c r="A3266" s="395" t="s">
        <v>5088</v>
      </c>
      <c r="B3266" s="279" t="s">
        <v>2579</v>
      </c>
      <c r="C3266" s="280">
        <v>120</v>
      </c>
    </row>
    <row r="3267" spans="1:3" x14ac:dyDescent="0.25">
      <c r="A3267" s="395" t="s">
        <v>5089</v>
      </c>
      <c r="B3267" s="279" t="s">
        <v>2621</v>
      </c>
      <c r="C3267" s="280">
        <v>90</v>
      </c>
    </row>
    <row r="3268" spans="1:3" x14ac:dyDescent="0.25">
      <c r="A3268" s="395" t="s">
        <v>5090</v>
      </c>
      <c r="B3268" s="279" t="s">
        <v>2623</v>
      </c>
      <c r="C3268" s="280">
        <v>120</v>
      </c>
    </row>
    <row r="3269" spans="1:3" x14ac:dyDescent="0.25">
      <c r="A3269" s="395" t="s">
        <v>5091</v>
      </c>
      <c r="B3269" s="279" t="s">
        <v>2577</v>
      </c>
      <c r="C3269" s="280">
        <v>60</v>
      </c>
    </row>
    <row r="3270" spans="1:3" x14ac:dyDescent="0.25">
      <c r="A3270" s="395" t="s">
        <v>5092</v>
      </c>
      <c r="B3270" s="279" t="s">
        <v>2626</v>
      </c>
      <c r="C3270" s="280">
        <v>60</v>
      </c>
    </row>
    <row r="3271" spans="1:3" ht="31.5" x14ac:dyDescent="0.25">
      <c r="A3271" s="395" t="s">
        <v>5093</v>
      </c>
      <c r="B3271" s="930" t="s">
        <v>7196</v>
      </c>
      <c r="C3271" s="280">
        <v>60</v>
      </c>
    </row>
    <row r="3272" spans="1:3" x14ac:dyDescent="0.25">
      <c r="A3272" s="395" t="s">
        <v>5094</v>
      </c>
      <c r="B3272" s="930" t="s">
        <v>7199</v>
      </c>
      <c r="C3272" s="280">
        <v>60</v>
      </c>
    </row>
    <row r="3273" spans="1:3" ht="31.5" x14ac:dyDescent="0.25">
      <c r="A3273" s="395" t="s">
        <v>5095</v>
      </c>
      <c r="B3273" s="279" t="s">
        <v>2631</v>
      </c>
      <c r="C3273" s="280">
        <v>120</v>
      </c>
    </row>
    <row r="3274" spans="1:3" ht="31.5" x14ac:dyDescent="0.25">
      <c r="A3274" s="395" t="s">
        <v>5096</v>
      </c>
      <c r="B3274" s="279" t="s">
        <v>2633</v>
      </c>
      <c r="C3274" s="280">
        <v>60</v>
      </c>
    </row>
    <row r="3275" spans="1:3" x14ac:dyDescent="0.25">
      <c r="A3275" s="395" t="s">
        <v>5097</v>
      </c>
      <c r="B3275" s="279" t="s">
        <v>2635</v>
      </c>
      <c r="C3275" s="280">
        <v>90</v>
      </c>
    </row>
    <row r="3276" spans="1:3" x14ac:dyDescent="0.25">
      <c r="A3276" s="395" t="s">
        <v>5098</v>
      </c>
      <c r="B3276" s="279" t="s">
        <v>2584</v>
      </c>
      <c r="C3276" s="280">
        <v>120</v>
      </c>
    </row>
    <row r="3277" spans="1:3" x14ac:dyDescent="0.25">
      <c r="A3277" s="395" t="s">
        <v>5099</v>
      </c>
      <c r="B3277" s="279" t="s">
        <v>2638</v>
      </c>
      <c r="C3277" s="280">
        <v>60</v>
      </c>
    </row>
    <row r="3278" spans="1:3" x14ac:dyDescent="0.25">
      <c r="A3278" s="395" t="s">
        <v>5100</v>
      </c>
      <c r="B3278" s="279" t="s">
        <v>2586</v>
      </c>
      <c r="C3278" s="280">
        <v>60</v>
      </c>
    </row>
    <row r="3279" spans="1:3" x14ac:dyDescent="0.25">
      <c r="A3279" s="395" t="s">
        <v>5101</v>
      </c>
      <c r="B3279" s="279" t="s">
        <v>2640</v>
      </c>
      <c r="C3279" s="280">
        <v>270</v>
      </c>
    </row>
    <row r="3280" spans="1:3" x14ac:dyDescent="0.25">
      <c r="A3280" s="395" t="s">
        <v>5102</v>
      </c>
      <c r="B3280" s="930" t="s">
        <v>817</v>
      </c>
      <c r="C3280" s="280">
        <v>405</v>
      </c>
    </row>
    <row r="3281" spans="1:3" x14ac:dyDescent="0.25">
      <c r="A3281" s="395" t="s">
        <v>5103</v>
      </c>
      <c r="B3281" s="279" t="s">
        <v>2384</v>
      </c>
      <c r="C3281" s="938">
        <v>75</v>
      </c>
    </row>
    <row r="3282" spans="1:3" x14ac:dyDescent="0.25">
      <c r="A3282" s="395" t="s">
        <v>5104</v>
      </c>
      <c r="B3282" s="279" t="s">
        <v>2386</v>
      </c>
      <c r="C3282" s="280">
        <v>30</v>
      </c>
    </row>
    <row r="3283" spans="1:3" x14ac:dyDescent="0.25">
      <c r="A3283" s="395" t="s">
        <v>5105</v>
      </c>
      <c r="B3283" s="279" t="s">
        <v>2388</v>
      </c>
      <c r="C3283" s="280">
        <v>60</v>
      </c>
    </row>
    <row r="3284" spans="1:3" x14ac:dyDescent="0.25">
      <c r="A3284" s="395" t="s">
        <v>5106</v>
      </c>
      <c r="B3284" s="279" t="s">
        <v>7194</v>
      </c>
      <c r="C3284" s="280">
        <v>75</v>
      </c>
    </row>
    <row r="3285" spans="1:3" x14ac:dyDescent="0.25">
      <c r="A3285" s="395" t="s">
        <v>5107</v>
      </c>
      <c r="B3285" s="279" t="s">
        <v>836</v>
      </c>
      <c r="C3285" s="280">
        <v>75</v>
      </c>
    </row>
    <row r="3286" spans="1:3" x14ac:dyDescent="0.25">
      <c r="A3286" s="395" t="s">
        <v>5108</v>
      </c>
      <c r="B3286" s="279" t="s">
        <v>7195</v>
      </c>
      <c r="C3286" s="280">
        <v>120</v>
      </c>
    </row>
    <row r="3287" spans="1:3" x14ac:dyDescent="0.25">
      <c r="A3287" s="395" t="s">
        <v>5109</v>
      </c>
      <c r="B3287" s="931" t="s">
        <v>2397</v>
      </c>
      <c r="C3287" s="400">
        <v>30</v>
      </c>
    </row>
    <row r="3288" spans="1:3" x14ac:dyDescent="0.25">
      <c r="A3288" s="395" t="s">
        <v>5110</v>
      </c>
      <c r="B3288" s="931" t="s">
        <v>849</v>
      </c>
      <c r="C3288" s="400">
        <v>30</v>
      </c>
    </row>
    <row r="3289" spans="1:3" x14ac:dyDescent="0.25">
      <c r="A3289" s="395" t="s">
        <v>10286</v>
      </c>
      <c r="B3289" s="931" t="s">
        <v>2650</v>
      </c>
      <c r="C3289" s="400">
        <v>45</v>
      </c>
    </row>
    <row r="3290" spans="1:3" x14ac:dyDescent="0.25">
      <c r="A3290" s="395" t="s">
        <v>5112</v>
      </c>
      <c r="B3290" s="931" t="s">
        <v>2651</v>
      </c>
      <c r="C3290" s="400">
        <v>45</v>
      </c>
    </row>
    <row r="3291" spans="1:3" x14ac:dyDescent="0.25">
      <c r="A3291" s="395" t="s">
        <v>5113</v>
      </c>
      <c r="B3291" s="931" t="s">
        <v>2653</v>
      </c>
      <c r="C3291" s="400">
        <v>30</v>
      </c>
    </row>
    <row r="3292" spans="1:3" x14ac:dyDescent="0.25">
      <c r="A3292" s="395" t="s">
        <v>5114</v>
      </c>
      <c r="B3292" s="931" t="s">
        <v>5623</v>
      </c>
      <c r="C3292" s="400">
        <v>30</v>
      </c>
    </row>
    <row r="3293" spans="1:3" x14ac:dyDescent="0.25">
      <c r="A3293" s="395" t="s">
        <v>5115</v>
      </c>
      <c r="B3293" s="931" t="s">
        <v>2400</v>
      </c>
      <c r="C3293" s="400">
        <v>30</v>
      </c>
    </row>
    <row r="3294" spans="1:3" x14ac:dyDescent="0.25">
      <c r="A3294" s="395" t="s">
        <v>5116</v>
      </c>
      <c r="B3294" s="931" t="s">
        <v>2517</v>
      </c>
      <c r="C3294" s="400">
        <v>30</v>
      </c>
    </row>
    <row r="3295" spans="1:3" x14ac:dyDescent="0.25">
      <c r="A3295" s="395" t="s">
        <v>5117</v>
      </c>
      <c r="B3295" s="931" t="s">
        <v>2481</v>
      </c>
      <c r="C3295" s="400">
        <v>150</v>
      </c>
    </row>
    <row r="3296" spans="1:3" x14ac:dyDescent="0.25">
      <c r="A3296" s="395" t="s">
        <v>5118</v>
      </c>
      <c r="B3296" s="931" t="s">
        <v>2449</v>
      </c>
      <c r="C3296" s="400">
        <v>150</v>
      </c>
    </row>
    <row r="3297" spans="1:3" x14ac:dyDescent="0.25">
      <c r="A3297" s="395" t="s">
        <v>5119</v>
      </c>
      <c r="B3297" s="931" t="s">
        <v>2691</v>
      </c>
      <c r="C3297" s="400">
        <v>60</v>
      </c>
    </row>
    <row r="3298" spans="1:3" x14ac:dyDescent="0.25">
      <c r="A3298" s="395" t="s">
        <v>5120</v>
      </c>
      <c r="B3298" s="931" t="s">
        <v>2693</v>
      </c>
      <c r="C3298" s="400">
        <v>60</v>
      </c>
    </row>
    <row r="3299" spans="1:3" x14ac:dyDescent="0.25">
      <c r="A3299" s="395" t="s">
        <v>5121</v>
      </c>
      <c r="B3299" s="931" t="s">
        <v>2659</v>
      </c>
      <c r="C3299" s="400">
        <v>60</v>
      </c>
    </row>
    <row r="3300" spans="1:3" x14ac:dyDescent="0.25">
      <c r="A3300" s="395" t="s">
        <v>5122</v>
      </c>
      <c r="B3300" s="931" t="s">
        <v>2462</v>
      </c>
      <c r="C3300" s="400">
        <v>90</v>
      </c>
    </row>
    <row r="3301" spans="1:3" x14ac:dyDescent="0.25">
      <c r="A3301" s="395" t="s">
        <v>5123</v>
      </c>
      <c r="B3301" s="931" t="s">
        <v>7202</v>
      </c>
      <c r="C3301" s="400">
        <v>60</v>
      </c>
    </row>
    <row r="3302" spans="1:3" x14ac:dyDescent="0.25">
      <c r="A3302" s="395" t="s">
        <v>5124</v>
      </c>
      <c r="B3302" s="931" t="s">
        <v>2664</v>
      </c>
      <c r="C3302" s="400">
        <v>120</v>
      </c>
    </row>
    <row r="3303" spans="1:3" x14ac:dyDescent="0.25">
      <c r="A3303" s="395" t="s">
        <v>5125</v>
      </c>
      <c r="B3303" s="931" t="s">
        <v>2699</v>
      </c>
      <c r="C3303" s="400">
        <v>30</v>
      </c>
    </row>
    <row r="3304" spans="1:3" x14ac:dyDescent="0.25">
      <c r="A3304" s="395" t="s">
        <v>5126</v>
      </c>
      <c r="B3304" s="931" t="s">
        <v>2701</v>
      </c>
      <c r="C3304" s="400">
        <v>150</v>
      </c>
    </row>
    <row r="3305" spans="1:3" x14ac:dyDescent="0.25">
      <c r="A3305" s="395" t="s">
        <v>5127</v>
      </c>
      <c r="B3305" s="931" t="s">
        <v>2668</v>
      </c>
      <c r="C3305" s="400">
        <v>150</v>
      </c>
    </row>
    <row r="3306" spans="1:3" x14ac:dyDescent="0.25">
      <c r="A3306" s="395" t="s">
        <v>5128</v>
      </c>
      <c r="B3306" s="931" t="s">
        <v>2704</v>
      </c>
      <c r="C3306" s="400">
        <v>90</v>
      </c>
    </row>
    <row r="3307" spans="1:3" x14ac:dyDescent="0.25">
      <c r="A3307" s="395" t="s">
        <v>5129</v>
      </c>
      <c r="B3307" s="931" t="s">
        <v>2670</v>
      </c>
      <c r="C3307" s="400">
        <v>75</v>
      </c>
    </row>
    <row r="3308" spans="1:3" x14ac:dyDescent="0.25">
      <c r="A3308" s="395" t="s">
        <v>5130</v>
      </c>
      <c r="B3308" s="931" t="s">
        <v>2707</v>
      </c>
      <c r="C3308" s="400">
        <v>60</v>
      </c>
    </row>
    <row r="3309" spans="1:3" x14ac:dyDescent="0.25">
      <c r="A3309" s="395" t="s">
        <v>5131</v>
      </c>
      <c r="B3309" s="931" t="s">
        <v>2709</v>
      </c>
      <c r="C3309" s="400">
        <v>90</v>
      </c>
    </row>
    <row r="3310" spans="1:3" x14ac:dyDescent="0.25">
      <c r="A3310" s="395" t="s">
        <v>5132</v>
      </c>
      <c r="B3310" s="931" t="s">
        <v>2711</v>
      </c>
      <c r="C3310" s="400">
        <v>60</v>
      </c>
    </row>
    <row r="3311" spans="1:3" x14ac:dyDescent="0.25">
      <c r="A3311" s="395" t="s">
        <v>5133</v>
      </c>
      <c r="B3311" s="931" t="s">
        <v>817</v>
      </c>
      <c r="C3311" s="400">
        <v>360</v>
      </c>
    </row>
    <row r="3312" spans="1:3" x14ac:dyDescent="0.25">
      <c r="A3312" s="395" t="s">
        <v>5134</v>
      </c>
      <c r="B3312" s="279" t="s">
        <v>2384</v>
      </c>
      <c r="C3312" s="938">
        <v>75</v>
      </c>
    </row>
    <row r="3313" spans="1:3" x14ac:dyDescent="0.25">
      <c r="A3313" s="395" t="s">
        <v>5135</v>
      </c>
      <c r="B3313" s="279" t="s">
        <v>2386</v>
      </c>
      <c r="C3313" s="280">
        <v>30</v>
      </c>
    </row>
    <row r="3314" spans="1:3" x14ac:dyDescent="0.25">
      <c r="A3314" s="395" t="s">
        <v>5136</v>
      </c>
      <c r="B3314" s="279" t="s">
        <v>2388</v>
      </c>
      <c r="C3314" s="280">
        <v>60</v>
      </c>
    </row>
    <row r="3315" spans="1:3" x14ac:dyDescent="0.25">
      <c r="A3315" s="395" t="s">
        <v>5137</v>
      </c>
      <c r="B3315" s="279" t="s">
        <v>7194</v>
      </c>
      <c r="C3315" s="280">
        <v>75</v>
      </c>
    </row>
    <row r="3316" spans="1:3" x14ac:dyDescent="0.25">
      <c r="A3316" s="395" t="s">
        <v>5138</v>
      </c>
      <c r="B3316" s="279" t="s">
        <v>836</v>
      </c>
      <c r="C3316" s="280">
        <v>75</v>
      </c>
    </row>
    <row r="3317" spans="1:3" x14ac:dyDescent="0.25">
      <c r="A3317" s="395" t="s">
        <v>5139</v>
      </c>
      <c r="B3317" s="279" t="s">
        <v>7195</v>
      </c>
      <c r="C3317" s="280">
        <v>120</v>
      </c>
    </row>
    <row r="3318" spans="1:3" x14ac:dyDescent="0.25">
      <c r="A3318" s="395" t="s">
        <v>5140</v>
      </c>
      <c r="B3318" s="279" t="s">
        <v>2400</v>
      </c>
      <c r="C3318" s="280">
        <v>30</v>
      </c>
    </row>
    <row r="3319" spans="1:3" x14ac:dyDescent="0.25">
      <c r="A3319" s="395" t="s">
        <v>5141</v>
      </c>
      <c r="B3319" s="279" t="s">
        <v>2722</v>
      </c>
      <c r="C3319" s="280">
        <v>30</v>
      </c>
    </row>
    <row r="3320" spans="1:3" x14ac:dyDescent="0.25">
      <c r="A3320" s="395" t="s">
        <v>10287</v>
      </c>
      <c r="B3320" s="279" t="s">
        <v>848</v>
      </c>
      <c r="C3320" s="280">
        <v>90</v>
      </c>
    </row>
    <row r="3321" spans="1:3" x14ac:dyDescent="0.25">
      <c r="A3321" s="395" t="s">
        <v>5143</v>
      </c>
      <c r="B3321" s="279" t="s">
        <v>2397</v>
      </c>
      <c r="C3321" s="280">
        <v>30</v>
      </c>
    </row>
    <row r="3322" spans="1:3" x14ac:dyDescent="0.25">
      <c r="A3322" s="395" t="s">
        <v>5144</v>
      </c>
      <c r="B3322" s="279" t="s">
        <v>2431</v>
      </c>
      <c r="C3322" s="280">
        <v>30</v>
      </c>
    </row>
    <row r="3323" spans="1:3" x14ac:dyDescent="0.25">
      <c r="A3323" s="395" t="s">
        <v>5145</v>
      </c>
      <c r="B3323" s="279" t="s">
        <v>2433</v>
      </c>
      <c r="C3323" s="280">
        <v>30</v>
      </c>
    </row>
    <row r="3324" spans="1:3" x14ac:dyDescent="0.25">
      <c r="A3324" s="395" t="s">
        <v>5146</v>
      </c>
      <c r="B3324" s="279" t="s">
        <v>2727</v>
      </c>
      <c r="C3324" s="280">
        <v>60</v>
      </c>
    </row>
    <row r="3325" spans="1:3" x14ac:dyDescent="0.25">
      <c r="A3325" s="395" t="s">
        <v>5147</v>
      </c>
      <c r="B3325" s="279" t="s">
        <v>2437</v>
      </c>
      <c r="C3325" s="280">
        <v>120</v>
      </c>
    </row>
    <row r="3326" spans="1:3" x14ac:dyDescent="0.25">
      <c r="A3326" s="395" t="s">
        <v>5148</v>
      </c>
      <c r="B3326" s="279" t="s">
        <v>2730</v>
      </c>
      <c r="C3326" s="280">
        <v>60</v>
      </c>
    </row>
    <row r="3327" spans="1:3" x14ac:dyDescent="0.25">
      <c r="A3327" s="395" t="s">
        <v>5149</v>
      </c>
      <c r="B3327" s="279" t="s">
        <v>507</v>
      </c>
      <c r="C3327" s="280">
        <v>180</v>
      </c>
    </row>
    <row r="3328" spans="1:3" x14ac:dyDescent="0.25">
      <c r="A3328" s="395" t="s">
        <v>5150</v>
      </c>
      <c r="B3328" s="279" t="s">
        <v>508</v>
      </c>
      <c r="C3328" s="281">
        <v>60</v>
      </c>
    </row>
    <row r="3329" spans="1:3" x14ac:dyDescent="0.25">
      <c r="A3329" s="395" t="s">
        <v>5151</v>
      </c>
      <c r="B3329" s="279" t="s">
        <v>3501</v>
      </c>
      <c r="C3329" s="280">
        <v>90</v>
      </c>
    </row>
    <row r="3330" spans="1:3" x14ac:dyDescent="0.25">
      <c r="A3330" s="395" t="s">
        <v>5152</v>
      </c>
      <c r="B3330" s="279" t="s">
        <v>2523</v>
      </c>
      <c r="C3330" s="280">
        <v>60</v>
      </c>
    </row>
    <row r="3331" spans="1:3" x14ac:dyDescent="0.25">
      <c r="A3331" s="395" t="s">
        <v>5153</v>
      </c>
      <c r="B3331" s="279" t="s">
        <v>2487</v>
      </c>
      <c r="C3331" s="280">
        <v>90</v>
      </c>
    </row>
    <row r="3332" spans="1:3" x14ac:dyDescent="0.25">
      <c r="A3332" s="395" t="s">
        <v>5154</v>
      </c>
      <c r="B3332" s="279" t="s">
        <v>513</v>
      </c>
      <c r="C3332" s="280">
        <v>60</v>
      </c>
    </row>
    <row r="3333" spans="1:3" x14ac:dyDescent="0.25">
      <c r="A3333" s="395" t="s">
        <v>5155</v>
      </c>
      <c r="B3333" s="279" t="s">
        <v>2735</v>
      </c>
      <c r="C3333" s="280">
        <v>90</v>
      </c>
    </row>
    <row r="3334" spans="1:3" x14ac:dyDescent="0.25">
      <c r="A3334" s="395" t="s">
        <v>5156</v>
      </c>
      <c r="B3334" s="279" t="s">
        <v>2737</v>
      </c>
      <c r="C3334" s="280">
        <v>180</v>
      </c>
    </row>
    <row r="3335" spans="1:3" x14ac:dyDescent="0.25">
      <c r="A3335" s="395" t="s">
        <v>5157</v>
      </c>
      <c r="B3335" s="279" t="s">
        <v>2770</v>
      </c>
      <c r="C3335" s="280">
        <v>60</v>
      </c>
    </row>
    <row r="3336" spans="1:3" x14ac:dyDescent="0.25">
      <c r="A3336" s="395" t="s">
        <v>5158</v>
      </c>
      <c r="B3336" s="279" t="s">
        <v>2772</v>
      </c>
      <c r="C3336" s="280">
        <v>90</v>
      </c>
    </row>
    <row r="3337" spans="1:3" x14ac:dyDescent="0.25">
      <c r="A3337" s="395" t="s">
        <v>5159</v>
      </c>
      <c r="B3337" s="279" t="s">
        <v>2498</v>
      </c>
      <c r="C3337" s="280">
        <v>120</v>
      </c>
    </row>
    <row r="3338" spans="1:3" x14ac:dyDescent="0.25">
      <c r="A3338" s="395" t="s">
        <v>5160</v>
      </c>
      <c r="B3338" s="279" t="s">
        <v>2775</v>
      </c>
      <c r="C3338" s="281">
        <v>60</v>
      </c>
    </row>
    <row r="3339" spans="1:3" x14ac:dyDescent="0.25">
      <c r="A3339" s="395" t="s">
        <v>5161</v>
      </c>
      <c r="B3339" s="279" t="s">
        <v>2740</v>
      </c>
      <c r="C3339" s="280">
        <v>120</v>
      </c>
    </row>
    <row r="3340" spans="1:3" x14ac:dyDescent="0.25">
      <c r="A3340" s="395" t="s">
        <v>5162</v>
      </c>
      <c r="B3340" s="279" t="s">
        <v>2500</v>
      </c>
      <c r="C3340" s="280">
        <v>90</v>
      </c>
    </row>
    <row r="3341" spans="1:3" x14ac:dyDescent="0.25">
      <c r="A3341" s="395" t="s">
        <v>5163</v>
      </c>
      <c r="B3341" s="279" t="s">
        <v>2742</v>
      </c>
      <c r="C3341" s="280">
        <v>90</v>
      </c>
    </row>
    <row r="3342" spans="1:3" x14ac:dyDescent="0.25">
      <c r="A3342" s="395" t="s">
        <v>5164</v>
      </c>
      <c r="B3342" s="279" t="s">
        <v>509</v>
      </c>
      <c r="C3342" s="280">
        <v>60</v>
      </c>
    </row>
    <row r="3343" spans="1:3" x14ac:dyDescent="0.25">
      <c r="A3343" s="395" t="s">
        <v>5165</v>
      </c>
      <c r="B3343" s="279" t="s">
        <v>2745</v>
      </c>
      <c r="C3343" s="280">
        <v>60</v>
      </c>
    </row>
    <row r="3344" spans="1:3" x14ac:dyDescent="0.25">
      <c r="A3344" s="395" t="s">
        <v>5166</v>
      </c>
      <c r="B3344" s="279" t="s">
        <v>2542</v>
      </c>
      <c r="C3344" s="280">
        <v>90</v>
      </c>
    </row>
    <row r="3345" spans="1:3" x14ac:dyDescent="0.25">
      <c r="A3345" s="395" t="s">
        <v>5167</v>
      </c>
      <c r="B3345" s="279" t="s">
        <v>2517</v>
      </c>
      <c r="C3345" s="280">
        <v>30</v>
      </c>
    </row>
    <row r="3346" spans="1:3" x14ac:dyDescent="0.25">
      <c r="A3346" s="395" t="s">
        <v>5168</v>
      </c>
      <c r="B3346" s="279" t="s">
        <v>817</v>
      </c>
      <c r="C3346" s="280">
        <v>450</v>
      </c>
    </row>
    <row r="3347" spans="1:3" x14ac:dyDescent="0.25">
      <c r="A3347" s="395" t="s">
        <v>5169</v>
      </c>
      <c r="B3347" s="279" t="s">
        <v>2384</v>
      </c>
      <c r="C3347" s="938">
        <v>75</v>
      </c>
    </row>
    <row r="3348" spans="1:3" x14ac:dyDescent="0.25">
      <c r="A3348" s="395" t="s">
        <v>5170</v>
      </c>
      <c r="B3348" s="279" t="s">
        <v>2386</v>
      </c>
      <c r="C3348" s="280">
        <v>30</v>
      </c>
    </row>
    <row r="3349" spans="1:3" x14ac:dyDescent="0.25">
      <c r="A3349" s="395" t="s">
        <v>5171</v>
      </c>
      <c r="B3349" s="279" t="s">
        <v>2388</v>
      </c>
      <c r="C3349" s="280">
        <v>60</v>
      </c>
    </row>
    <row r="3350" spans="1:3" x14ac:dyDescent="0.25">
      <c r="A3350" s="395" t="s">
        <v>5172</v>
      </c>
      <c r="B3350" s="279" t="s">
        <v>7194</v>
      </c>
      <c r="C3350" s="280">
        <v>75</v>
      </c>
    </row>
    <row r="3351" spans="1:3" x14ac:dyDescent="0.25">
      <c r="A3351" s="395" t="s">
        <v>5173</v>
      </c>
      <c r="B3351" s="279" t="s">
        <v>836</v>
      </c>
      <c r="C3351" s="280">
        <v>75</v>
      </c>
    </row>
    <row r="3352" spans="1:3" x14ac:dyDescent="0.25">
      <c r="A3352" s="395" t="s">
        <v>5174</v>
      </c>
      <c r="B3352" s="279" t="s">
        <v>7195</v>
      </c>
      <c r="C3352" s="280">
        <v>120</v>
      </c>
    </row>
    <row r="3353" spans="1:3" x14ac:dyDescent="0.25">
      <c r="A3353" s="395" t="s">
        <v>5175</v>
      </c>
      <c r="B3353" s="930" t="s">
        <v>2397</v>
      </c>
      <c r="C3353" s="280">
        <v>60</v>
      </c>
    </row>
    <row r="3354" spans="1:3" x14ac:dyDescent="0.25">
      <c r="A3354" s="395" t="s">
        <v>5176</v>
      </c>
      <c r="B3354" s="930" t="s">
        <v>2792</v>
      </c>
      <c r="C3354" s="280">
        <v>30</v>
      </c>
    </row>
    <row r="3355" spans="1:3" x14ac:dyDescent="0.25">
      <c r="A3355" s="395" t="s">
        <v>10288</v>
      </c>
      <c r="B3355" s="930" t="s">
        <v>849</v>
      </c>
      <c r="C3355" s="280">
        <v>75</v>
      </c>
    </row>
    <row r="3356" spans="1:3" x14ac:dyDescent="0.25">
      <c r="A3356" s="395" t="s">
        <v>5178</v>
      </c>
      <c r="B3356" s="930" t="s">
        <v>2794</v>
      </c>
      <c r="C3356" s="280">
        <v>45</v>
      </c>
    </row>
    <row r="3357" spans="1:3" x14ac:dyDescent="0.25">
      <c r="A3357" s="395" t="s">
        <v>5179</v>
      </c>
      <c r="B3357" s="930" t="s">
        <v>2796</v>
      </c>
      <c r="C3357" s="280">
        <v>45</v>
      </c>
    </row>
    <row r="3358" spans="1:3" x14ac:dyDescent="0.25">
      <c r="A3358" s="395" t="s">
        <v>5180</v>
      </c>
      <c r="B3358" s="930" t="s">
        <v>2798</v>
      </c>
      <c r="C3358" s="280">
        <v>30</v>
      </c>
    </row>
    <row r="3359" spans="1:3" x14ac:dyDescent="0.25">
      <c r="A3359" s="395" t="s">
        <v>5181</v>
      </c>
      <c r="B3359" s="930" t="s">
        <v>2428</v>
      </c>
      <c r="C3359" s="280">
        <v>30</v>
      </c>
    </row>
    <row r="3360" spans="1:3" x14ac:dyDescent="0.25">
      <c r="A3360" s="395" t="s">
        <v>5182</v>
      </c>
      <c r="B3360" s="930" t="s">
        <v>2605</v>
      </c>
      <c r="C3360" s="280">
        <v>30</v>
      </c>
    </row>
    <row r="3361" spans="1:3" x14ac:dyDescent="0.25">
      <c r="A3361" s="395" t="s">
        <v>5183</v>
      </c>
      <c r="B3361" s="930" t="s">
        <v>2400</v>
      </c>
      <c r="C3361" s="280">
        <v>30</v>
      </c>
    </row>
    <row r="3362" spans="1:3" x14ac:dyDescent="0.25">
      <c r="A3362" s="395" t="s">
        <v>5184</v>
      </c>
      <c r="B3362" s="930" t="s">
        <v>2803</v>
      </c>
      <c r="C3362" s="280">
        <v>60</v>
      </c>
    </row>
    <row r="3363" spans="1:3" x14ac:dyDescent="0.25">
      <c r="A3363" s="395" t="s">
        <v>5185</v>
      </c>
      <c r="B3363" s="930" t="s">
        <v>2805</v>
      </c>
      <c r="C3363" s="280">
        <v>45</v>
      </c>
    </row>
    <row r="3364" spans="1:3" x14ac:dyDescent="0.25">
      <c r="A3364" s="395" t="s">
        <v>5186</v>
      </c>
      <c r="B3364" s="930" t="s">
        <v>2807</v>
      </c>
      <c r="C3364" s="280">
        <v>60</v>
      </c>
    </row>
    <row r="3365" spans="1:3" x14ac:dyDescent="0.25">
      <c r="A3365" s="395" t="s">
        <v>5187</v>
      </c>
      <c r="B3365" s="930" t="s">
        <v>2809</v>
      </c>
      <c r="C3365" s="280">
        <v>45</v>
      </c>
    </row>
    <row r="3366" spans="1:3" x14ac:dyDescent="0.25">
      <c r="A3366" s="395" t="s">
        <v>5188</v>
      </c>
      <c r="B3366" s="930" t="s">
        <v>2811</v>
      </c>
      <c r="C3366" s="280">
        <v>60</v>
      </c>
    </row>
    <row r="3367" spans="1:3" x14ac:dyDescent="0.25">
      <c r="A3367" s="395" t="s">
        <v>5189</v>
      </c>
      <c r="B3367" s="930" t="s">
        <v>2813</v>
      </c>
      <c r="C3367" s="280">
        <v>120</v>
      </c>
    </row>
    <row r="3368" spans="1:3" x14ac:dyDescent="0.25">
      <c r="A3368" s="395" t="s">
        <v>5190</v>
      </c>
      <c r="B3368" s="930" t="s">
        <v>2815</v>
      </c>
      <c r="C3368" s="280">
        <v>90</v>
      </c>
    </row>
    <row r="3369" spans="1:3" x14ac:dyDescent="0.25">
      <c r="A3369" s="395" t="s">
        <v>5191</v>
      </c>
      <c r="B3369" s="930" t="s">
        <v>2817</v>
      </c>
      <c r="C3369" s="280">
        <v>90</v>
      </c>
    </row>
    <row r="3370" spans="1:3" x14ac:dyDescent="0.25">
      <c r="A3370" s="395" t="s">
        <v>5192</v>
      </c>
      <c r="B3370" s="930" t="s">
        <v>2819</v>
      </c>
      <c r="C3370" s="280">
        <v>60</v>
      </c>
    </row>
    <row r="3371" spans="1:3" x14ac:dyDescent="0.25">
      <c r="A3371" s="395" t="s">
        <v>5193</v>
      </c>
      <c r="B3371" s="930" t="s">
        <v>2821</v>
      </c>
      <c r="C3371" s="280">
        <v>60</v>
      </c>
    </row>
    <row r="3372" spans="1:3" x14ac:dyDescent="0.25">
      <c r="A3372" s="395" t="s">
        <v>5194</v>
      </c>
      <c r="B3372" s="930" t="s">
        <v>2823</v>
      </c>
      <c r="C3372" s="280">
        <v>60</v>
      </c>
    </row>
    <row r="3373" spans="1:3" x14ac:dyDescent="0.25">
      <c r="A3373" s="395" t="s">
        <v>5195</v>
      </c>
      <c r="B3373" s="930" t="s">
        <v>2825</v>
      </c>
      <c r="C3373" s="280">
        <v>90</v>
      </c>
    </row>
    <row r="3374" spans="1:3" x14ac:dyDescent="0.25">
      <c r="A3374" s="395" t="s">
        <v>5196</v>
      </c>
      <c r="B3374" s="930" t="s">
        <v>2827</v>
      </c>
      <c r="C3374" s="280">
        <v>90</v>
      </c>
    </row>
    <row r="3375" spans="1:3" x14ac:dyDescent="0.25">
      <c r="A3375" s="395" t="s">
        <v>5197</v>
      </c>
      <c r="B3375" s="930" t="s">
        <v>2829</v>
      </c>
      <c r="C3375" s="280">
        <v>90</v>
      </c>
    </row>
    <row r="3376" spans="1:3" x14ac:dyDescent="0.25">
      <c r="A3376" s="395" t="s">
        <v>5198</v>
      </c>
      <c r="B3376" s="930" t="s">
        <v>2831</v>
      </c>
      <c r="C3376" s="280">
        <v>120</v>
      </c>
    </row>
    <row r="3377" spans="1:3" x14ac:dyDescent="0.25">
      <c r="A3377" s="395" t="s">
        <v>5199</v>
      </c>
      <c r="B3377" s="930" t="s">
        <v>2833</v>
      </c>
      <c r="C3377" s="280">
        <v>60</v>
      </c>
    </row>
    <row r="3378" spans="1:3" x14ac:dyDescent="0.25">
      <c r="A3378" s="395" t="s">
        <v>5200</v>
      </c>
      <c r="B3378" s="930" t="s">
        <v>2835</v>
      </c>
      <c r="C3378" s="280">
        <v>60</v>
      </c>
    </row>
    <row r="3379" spans="1:3" x14ac:dyDescent="0.25">
      <c r="A3379" s="395" t="s">
        <v>5201</v>
      </c>
      <c r="B3379" s="930" t="s">
        <v>2837</v>
      </c>
      <c r="C3379" s="280">
        <v>60</v>
      </c>
    </row>
    <row r="3380" spans="1:3" x14ac:dyDescent="0.25">
      <c r="A3380" s="395" t="s">
        <v>5202</v>
      </c>
      <c r="B3380" s="930" t="s">
        <v>2839</v>
      </c>
      <c r="C3380" s="280">
        <v>90</v>
      </c>
    </row>
    <row r="3381" spans="1:3" x14ac:dyDescent="0.25">
      <c r="A3381" s="395" t="s">
        <v>5203</v>
      </c>
      <c r="B3381" s="930" t="s">
        <v>2841</v>
      </c>
      <c r="C3381" s="280">
        <v>60</v>
      </c>
    </row>
    <row r="3382" spans="1:3" x14ac:dyDescent="0.25">
      <c r="A3382" s="395" t="s">
        <v>5204</v>
      </c>
      <c r="B3382" s="930" t="s">
        <v>2843</v>
      </c>
      <c r="C3382" s="280">
        <v>60</v>
      </c>
    </row>
    <row r="3383" spans="1:3" x14ac:dyDescent="0.25">
      <c r="A3383" s="395" t="s">
        <v>5205</v>
      </c>
      <c r="B3383" s="930" t="s">
        <v>5625</v>
      </c>
      <c r="C3383" s="280">
        <v>120</v>
      </c>
    </row>
    <row r="3384" spans="1:3" x14ac:dyDescent="0.25">
      <c r="A3384" s="395" t="s">
        <v>5206</v>
      </c>
      <c r="B3384" s="930" t="s">
        <v>817</v>
      </c>
      <c r="C3384" s="280">
        <v>450</v>
      </c>
    </row>
    <row r="3385" spans="1:3" x14ac:dyDescent="0.25">
      <c r="A3385" s="395" t="s">
        <v>5207</v>
      </c>
      <c r="B3385" s="279" t="s">
        <v>2384</v>
      </c>
      <c r="C3385" s="938">
        <v>75</v>
      </c>
    </row>
    <row r="3386" spans="1:3" x14ac:dyDescent="0.25">
      <c r="A3386" s="395" t="s">
        <v>5208</v>
      </c>
      <c r="B3386" s="279" t="s">
        <v>2386</v>
      </c>
      <c r="C3386" s="280">
        <v>30</v>
      </c>
    </row>
    <row r="3387" spans="1:3" x14ac:dyDescent="0.25">
      <c r="A3387" s="395" t="s">
        <v>5209</v>
      </c>
      <c r="B3387" s="279" t="s">
        <v>2388</v>
      </c>
      <c r="C3387" s="280">
        <v>60</v>
      </c>
    </row>
    <row r="3388" spans="1:3" x14ac:dyDescent="0.25">
      <c r="A3388" s="395" t="s">
        <v>5210</v>
      </c>
      <c r="B3388" s="279" t="s">
        <v>7194</v>
      </c>
      <c r="C3388" s="280">
        <v>75</v>
      </c>
    </row>
    <row r="3389" spans="1:3" x14ac:dyDescent="0.25">
      <c r="A3389" s="395" t="s">
        <v>5211</v>
      </c>
      <c r="B3389" s="279" t="s">
        <v>836</v>
      </c>
      <c r="C3389" s="280">
        <v>75</v>
      </c>
    </row>
    <row r="3390" spans="1:3" x14ac:dyDescent="0.25">
      <c r="A3390" s="395" t="s">
        <v>5212</v>
      </c>
      <c r="B3390" s="279" t="s">
        <v>7195</v>
      </c>
      <c r="C3390" s="280">
        <v>120</v>
      </c>
    </row>
    <row r="3391" spans="1:3" x14ac:dyDescent="0.25">
      <c r="A3391" s="395" t="s">
        <v>5213</v>
      </c>
      <c r="B3391" s="942" t="s">
        <v>2400</v>
      </c>
      <c r="C3391" s="943">
        <v>30</v>
      </c>
    </row>
    <row r="3392" spans="1:3" x14ac:dyDescent="0.25">
      <c r="A3392" s="395" t="s">
        <v>5214</v>
      </c>
      <c r="B3392" s="942" t="s">
        <v>2924</v>
      </c>
      <c r="C3392" s="943">
        <v>60</v>
      </c>
    </row>
    <row r="3393" spans="1:3" x14ac:dyDescent="0.25">
      <c r="A3393" s="395" t="s">
        <v>10289</v>
      </c>
      <c r="B3393" s="942" t="s">
        <v>2559</v>
      </c>
      <c r="C3393" s="943">
        <v>30</v>
      </c>
    </row>
    <row r="3394" spans="1:3" x14ac:dyDescent="0.25">
      <c r="A3394" s="395" t="s">
        <v>5216</v>
      </c>
      <c r="B3394" s="942" t="s">
        <v>2796</v>
      </c>
      <c r="C3394" s="943">
        <v>30</v>
      </c>
    </row>
    <row r="3395" spans="1:3" x14ac:dyDescent="0.25">
      <c r="A3395" s="395" t="s">
        <v>5217</v>
      </c>
      <c r="B3395" s="942" t="s">
        <v>849</v>
      </c>
      <c r="C3395" s="943">
        <v>45</v>
      </c>
    </row>
    <row r="3396" spans="1:3" x14ac:dyDescent="0.25">
      <c r="A3396" s="395" t="s">
        <v>5218</v>
      </c>
      <c r="B3396" s="942" t="s">
        <v>2798</v>
      </c>
      <c r="C3396" s="943">
        <v>30</v>
      </c>
    </row>
    <row r="3397" spans="1:3" x14ac:dyDescent="0.25">
      <c r="A3397" s="395" t="s">
        <v>5219</v>
      </c>
      <c r="B3397" s="942" t="s">
        <v>2428</v>
      </c>
      <c r="C3397" s="943">
        <v>30</v>
      </c>
    </row>
    <row r="3398" spans="1:3" x14ac:dyDescent="0.25">
      <c r="A3398" s="395" t="s">
        <v>5220</v>
      </c>
      <c r="B3398" s="942" t="s">
        <v>2898</v>
      </c>
      <c r="C3398" s="943">
        <v>90</v>
      </c>
    </row>
    <row r="3399" spans="1:3" x14ac:dyDescent="0.25">
      <c r="A3399" s="395" t="s">
        <v>5221</v>
      </c>
      <c r="B3399" s="942" t="s">
        <v>2900</v>
      </c>
      <c r="C3399" s="943">
        <v>180</v>
      </c>
    </row>
    <row r="3400" spans="1:3" x14ac:dyDescent="0.25">
      <c r="A3400" s="395" t="s">
        <v>5222</v>
      </c>
      <c r="B3400" s="942" t="s">
        <v>2902</v>
      </c>
      <c r="C3400" s="943">
        <v>180</v>
      </c>
    </row>
    <row r="3401" spans="1:3" x14ac:dyDescent="0.25">
      <c r="A3401" s="395" t="s">
        <v>5223</v>
      </c>
      <c r="B3401" s="942" t="s">
        <v>2904</v>
      </c>
      <c r="C3401" s="943">
        <v>90</v>
      </c>
    </row>
    <row r="3402" spans="1:3" x14ac:dyDescent="0.25">
      <c r="A3402" s="395" t="s">
        <v>5224</v>
      </c>
      <c r="B3402" s="942" t="s">
        <v>2934</v>
      </c>
      <c r="C3402" s="943">
        <v>90</v>
      </c>
    </row>
    <row r="3403" spans="1:3" x14ac:dyDescent="0.25">
      <c r="A3403" s="395" t="s">
        <v>5225</v>
      </c>
      <c r="B3403" s="942" t="s">
        <v>2906</v>
      </c>
      <c r="C3403" s="943">
        <v>90</v>
      </c>
    </row>
    <row r="3404" spans="1:3" x14ac:dyDescent="0.25">
      <c r="A3404" s="395" t="s">
        <v>5226</v>
      </c>
      <c r="B3404" s="942" t="s">
        <v>2937</v>
      </c>
      <c r="C3404" s="943">
        <v>90</v>
      </c>
    </row>
    <row r="3405" spans="1:3" x14ac:dyDescent="0.25">
      <c r="A3405" s="395" t="s">
        <v>5227</v>
      </c>
      <c r="B3405" s="942" t="s">
        <v>2907</v>
      </c>
      <c r="C3405" s="943">
        <v>60</v>
      </c>
    </row>
    <row r="3406" spans="1:3" x14ac:dyDescent="0.25">
      <c r="A3406" s="395" t="s">
        <v>5228</v>
      </c>
      <c r="B3406" s="942" t="s">
        <v>7206</v>
      </c>
      <c r="C3406" s="943">
        <v>45</v>
      </c>
    </row>
    <row r="3407" spans="1:3" x14ac:dyDescent="0.25">
      <c r="A3407" s="395" t="s">
        <v>5229</v>
      </c>
      <c r="B3407" s="942" t="s">
        <v>2909</v>
      </c>
      <c r="C3407" s="943">
        <v>60</v>
      </c>
    </row>
    <row r="3408" spans="1:3" x14ac:dyDescent="0.25">
      <c r="A3408" s="395" t="s">
        <v>5230</v>
      </c>
      <c r="B3408" s="942" t="s">
        <v>2910</v>
      </c>
      <c r="C3408" s="943">
        <v>30</v>
      </c>
    </row>
    <row r="3409" spans="1:3" x14ac:dyDescent="0.25">
      <c r="A3409" s="395" t="s">
        <v>5231</v>
      </c>
      <c r="B3409" s="942" t="s">
        <v>2944</v>
      </c>
      <c r="C3409" s="943">
        <v>150</v>
      </c>
    </row>
    <row r="3410" spans="1:3" x14ac:dyDescent="0.25">
      <c r="A3410" s="395" t="s">
        <v>5232</v>
      </c>
      <c r="B3410" s="942" t="s">
        <v>2946</v>
      </c>
      <c r="C3410" s="943">
        <v>45</v>
      </c>
    </row>
    <row r="3411" spans="1:3" x14ac:dyDescent="0.25">
      <c r="A3411" s="395" t="s">
        <v>5233</v>
      </c>
      <c r="B3411" s="942" t="s">
        <v>2605</v>
      </c>
      <c r="C3411" s="943">
        <v>30</v>
      </c>
    </row>
    <row r="3412" spans="1:3" x14ac:dyDescent="0.25">
      <c r="A3412" s="395" t="s">
        <v>5234</v>
      </c>
      <c r="B3412" s="942" t="s">
        <v>2950</v>
      </c>
      <c r="C3412" s="943">
        <v>180</v>
      </c>
    </row>
    <row r="3413" spans="1:3" x14ac:dyDescent="0.25">
      <c r="A3413" s="395" t="s">
        <v>5235</v>
      </c>
      <c r="B3413" s="942" t="s">
        <v>2952</v>
      </c>
      <c r="C3413" s="943">
        <v>30</v>
      </c>
    </row>
    <row r="3414" spans="1:3" x14ac:dyDescent="0.25">
      <c r="A3414" s="395" t="s">
        <v>5236</v>
      </c>
      <c r="B3414" s="942" t="s">
        <v>2911</v>
      </c>
      <c r="C3414" s="943">
        <v>60</v>
      </c>
    </row>
    <row r="3415" spans="1:3" x14ac:dyDescent="0.25">
      <c r="A3415" s="395" t="s">
        <v>5237</v>
      </c>
      <c r="B3415" s="942" t="s">
        <v>2955</v>
      </c>
      <c r="C3415" s="943">
        <v>60</v>
      </c>
    </row>
    <row r="3416" spans="1:3" x14ac:dyDescent="0.25">
      <c r="A3416" s="395" t="s">
        <v>5238</v>
      </c>
      <c r="B3416" s="942" t="s">
        <v>2912</v>
      </c>
      <c r="C3416" s="943">
        <v>60</v>
      </c>
    </row>
    <row r="3417" spans="1:3" x14ac:dyDescent="0.25">
      <c r="A3417" s="395" t="s">
        <v>5239</v>
      </c>
      <c r="B3417" s="942" t="s">
        <v>7205</v>
      </c>
      <c r="C3417" s="943">
        <v>60</v>
      </c>
    </row>
    <row r="3418" spans="1:3" x14ac:dyDescent="0.25">
      <c r="A3418" s="395" t="s">
        <v>5240</v>
      </c>
      <c r="B3418" s="942" t="s">
        <v>2915</v>
      </c>
      <c r="C3418" s="943">
        <v>270</v>
      </c>
    </row>
    <row r="3419" spans="1:3" x14ac:dyDescent="0.25">
      <c r="A3419" s="395" t="s">
        <v>5241</v>
      </c>
      <c r="B3419" s="279" t="s">
        <v>2384</v>
      </c>
      <c r="C3419" s="938">
        <v>75</v>
      </c>
    </row>
    <row r="3420" spans="1:3" x14ac:dyDescent="0.25">
      <c r="A3420" s="395" t="s">
        <v>5242</v>
      </c>
      <c r="B3420" s="279" t="s">
        <v>2386</v>
      </c>
      <c r="C3420" s="280">
        <v>30</v>
      </c>
    </row>
    <row r="3421" spans="1:3" x14ac:dyDescent="0.25">
      <c r="A3421" s="395" t="s">
        <v>5243</v>
      </c>
      <c r="B3421" s="279" t="s">
        <v>2388</v>
      </c>
      <c r="C3421" s="280">
        <v>60</v>
      </c>
    </row>
    <row r="3422" spans="1:3" x14ac:dyDescent="0.25">
      <c r="A3422" s="395" t="s">
        <v>5244</v>
      </c>
      <c r="B3422" s="279" t="s">
        <v>7194</v>
      </c>
      <c r="C3422" s="280">
        <v>75</v>
      </c>
    </row>
    <row r="3423" spans="1:3" x14ac:dyDescent="0.25">
      <c r="A3423" s="395" t="s">
        <v>5245</v>
      </c>
      <c r="B3423" s="279" t="s">
        <v>836</v>
      </c>
      <c r="C3423" s="280">
        <v>75</v>
      </c>
    </row>
    <row r="3424" spans="1:3" x14ac:dyDescent="0.25">
      <c r="A3424" s="395" t="s">
        <v>5246</v>
      </c>
      <c r="B3424" s="279" t="s">
        <v>7195</v>
      </c>
      <c r="C3424" s="280">
        <v>120</v>
      </c>
    </row>
    <row r="3425" spans="1:3" x14ac:dyDescent="0.25">
      <c r="A3425" s="395" t="s">
        <v>5247</v>
      </c>
      <c r="B3425" s="279" t="s">
        <v>2397</v>
      </c>
      <c r="C3425" s="280">
        <v>90</v>
      </c>
    </row>
    <row r="3426" spans="1:3" x14ac:dyDescent="0.25">
      <c r="A3426" s="395" t="s">
        <v>5248</v>
      </c>
      <c r="B3426" s="279" t="s">
        <v>2967</v>
      </c>
      <c r="C3426" s="280">
        <v>30</v>
      </c>
    </row>
    <row r="3427" spans="1:3" x14ac:dyDescent="0.25">
      <c r="A3427" s="395" t="s">
        <v>10290</v>
      </c>
      <c r="B3427" s="279" t="s">
        <v>2395</v>
      </c>
      <c r="C3427" s="280">
        <v>30</v>
      </c>
    </row>
    <row r="3428" spans="1:3" x14ac:dyDescent="0.25">
      <c r="A3428" s="395" t="s">
        <v>5250</v>
      </c>
      <c r="B3428" s="279" t="s">
        <v>2969</v>
      </c>
      <c r="C3428" s="280">
        <v>30</v>
      </c>
    </row>
    <row r="3429" spans="1:3" x14ac:dyDescent="0.25">
      <c r="A3429" s="395" t="s">
        <v>5251</v>
      </c>
      <c r="B3429" s="279" t="s">
        <v>2971</v>
      </c>
      <c r="C3429" s="280">
        <v>30</v>
      </c>
    </row>
    <row r="3430" spans="1:3" x14ac:dyDescent="0.25">
      <c r="A3430" s="395" t="s">
        <v>5252</v>
      </c>
      <c r="B3430" s="279" t="s">
        <v>3016</v>
      </c>
      <c r="C3430" s="280">
        <v>45</v>
      </c>
    </row>
    <row r="3431" spans="1:3" x14ac:dyDescent="0.25">
      <c r="A3431" s="395" t="s">
        <v>5253</v>
      </c>
      <c r="B3431" s="279" t="s">
        <v>3018</v>
      </c>
      <c r="C3431" s="280">
        <v>60</v>
      </c>
    </row>
    <row r="3432" spans="1:3" x14ac:dyDescent="0.25">
      <c r="A3432" s="395" t="s">
        <v>5254</v>
      </c>
      <c r="B3432" s="279" t="s">
        <v>3020</v>
      </c>
      <c r="C3432" s="280">
        <v>75</v>
      </c>
    </row>
    <row r="3433" spans="1:3" x14ac:dyDescent="0.25">
      <c r="A3433" s="395" t="s">
        <v>5255</v>
      </c>
      <c r="B3433" s="279" t="s">
        <v>3022</v>
      </c>
      <c r="C3433" s="280">
        <v>75</v>
      </c>
    </row>
    <row r="3434" spans="1:3" x14ac:dyDescent="0.25">
      <c r="A3434" s="395" t="s">
        <v>5256</v>
      </c>
      <c r="B3434" s="279" t="s">
        <v>2400</v>
      </c>
      <c r="C3434" s="280">
        <v>30</v>
      </c>
    </row>
    <row r="3435" spans="1:3" x14ac:dyDescent="0.25">
      <c r="A3435" s="395" t="s">
        <v>5257</v>
      </c>
      <c r="B3435" s="930" t="s">
        <v>2974</v>
      </c>
      <c r="C3435" s="400">
        <v>120</v>
      </c>
    </row>
    <row r="3436" spans="1:3" x14ac:dyDescent="0.25">
      <c r="A3436" s="395" t="s">
        <v>5258</v>
      </c>
      <c r="B3436" s="930" t="s">
        <v>2976</v>
      </c>
      <c r="C3436" s="400">
        <v>150</v>
      </c>
    </row>
    <row r="3437" spans="1:3" x14ac:dyDescent="0.25">
      <c r="A3437" s="395" t="s">
        <v>5259</v>
      </c>
      <c r="B3437" s="930" t="s">
        <v>3027</v>
      </c>
      <c r="C3437" s="400">
        <v>120</v>
      </c>
    </row>
    <row r="3438" spans="1:3" x14ac:dyDescent="0.25">
      <c r="A3438" s="395" t="s">
        <v>5260</v>
      </c>
      <c r="B3438" s="930" t="s">
        <v>3029</v>
      </c>
      <c r="C3438" s="400">
        <v>60</v>
      </c>
    </row>
    <row r="3439" spans="1:3" x14ac:dyDescent="0.25">
      <c r="A3439" s="395" t="s">
        <v>5261</v>
      </c>
      <c r="B3439" s="930" t="s">
        <v>3031</v>
      </c>
      <c r="C3439" s="400">
        <v>60</v>
      </c>
    </row>
    <row r="3440" spans="1:3" x14ac:dyDescent="0.25">
      <c r="A3440" s="395" t="s">
        <v>5262</v>
      </c>
      <c r="B3440" s="930" t="s">
        <v>3033</v>
      </c>
      <c r="C3440" s="400">
        <v>180</v>
      </c>
    </row>
    <row r="3441" spans="1:3" x14ac:dyDescent="0.25">
      <c r="A3441" s="395" t="s">
        <v>5263</v>
      </c>
      <c r="B3441" s="930" t="s">
        <v>3035</v>
      </c>
      <c r="C3441" s="400">
        <v>150</v>
      </c>
    </row>
    <row r="3442" spans="1:3" x14ac:dyDescent="0.25">
      <c r="A3442" s="395" t="s">
        <v>5264</v>
      </c>
      <c r="B3442" s="930" t="s">
        <v>3037</v>
      </c>
      <c r="C3442" s="400">
        <v>60</v>
      </c>
    </row>
    <row r="3443" spans="1:3" x14ac:dyDescent="0.25">
      <c r="A3443" s="395" t="s">
        <v>5265</v>
      </c>
      <c r="B3443" s="930" t="s">
        <v>2986</v>
      </c>
      <c r="C3443" s="400">
        <v>120</v>
      </c>
    </row>
    <row r="3444" spans="1:3" x14ac:dyDescent="0.25">
      <c r="A3444" s="395" t="s">
        <v>5266</v>
      </c>
      <c r="B3444" s="930" t="s">
        <v>2990</v>
      </c>
      <c r="C3444" s="400">
        <v>60</v>
      </c>
    </row>
    <row r="3445" spans="1:3" x14ac:dyDescent="0.25">
      <c r="A3445" s="395" t="s">
        <v>5267</v>
      </c>
      <c r="B3445" s="930" t="s">
        <v>3041</v>
      </c>
      <c r="C3445" s="400">
        <v>60</v>
      </c>
    </row>
    <row r="3446" spans="1:3" x14ac:dyDescent="0.25">
      <c r="A3446" s="395" t="s">
        <v>5268</v>
      </c>
      <c r="B3446" s="930" t="s">
        <v>2992</v>
      </c>
      <c r="C3446" s="400">
        <v>120</v>
      </c>
    </row>
    <row r="3447" spans="1:3" x14ac:dyDescent="0.25">
      <c r="A3447" s="395" t="s">
        <v>5269</v>
      </c>
      <c r="B3447" s="930" t="s">
        <v>3044</v>
      </c>
      <c r="C3447" s="400">
        <v>90</v>
      </c>
    </row>
    <row r="3448" spans="1:3" x14ac:dyDescent="0.25">
      <c r="A3448" s="395" t="s">
        <v>5270</v>
      </c>
      <c r="B3448" s="930" t="s">
        <v>2988</v>
      </c>
      <c r="C3448" s="400">
        <v>60</v>
      </c>
    </row>
    <row r="3449" spans="1:3" x14ac:dyDescent="0.25">
      <c r="A3449" s="395" t="s">
        <v>5271</v>
      </c>
      <c r="B3449" s="930" t="s">
        <v>2996</v>
      </c>
      <c r="C3449" s="400">
        <v>60</v>
      </c>
    </row>
    <row r="3450" spans="1:3" x14ac:dyDescent="0.25">
      <c r="A3450" s="395" t="s">
        <v>5272</v>
      </c>
      <c r="B3450" s="930" t="s">
        <v>2998</v>
      </c>
      <c r="C3450" s="400">
        <v>90</v>
      </c>
    </row>
    <row r="3451" spans="1:3" x14ac:dyDescent="0.25">
      <c r="A3451" s="395" t="s">
        <v>5273</v>
      </c>
      <c r="B3451" s="930" t="s">
        <v>3000</v>
      </c>
      <c r="C3451" s="400">
        <v>90</v>
      </c>
    </row>
    <row r="3452" spans="1:3" x14ac:dyDescent="0.25">
      <c r="A3452" s="395" t="s">
        <v>5274</v>
      </c>
      <c r="B3452" s="930" t="s">
        <v>3050</v>
      </c>
      <c r="C3452" s="400">
        <v>90</v>
      </c>
    </row>
    <row r="3453" spans="1:3" x14ac:dyDescent="0.25">
      <c r="A3453" s="395" t="s">
        <v>5275</v>
      </c>
      <c r="B3453" s="931" t="s">
        <v>3052</v>
      </c>
      <c r="C3453" s="400">
        <v>60</v>
      </c>
    </row>
    <row r="3454" spans="1:3" x14ac:dyDescent="0.25">
      <c r="A3454" s="395" t="s">
        <v>5276</v>
      </c>
      <c r="B3454" s="930" t="s">
        <v>3002</v>
      </c>
      <c r="C3454" s="400">
        <v>60</v>
      </c>
    </row>
    <row r="3455" spans="1:3" x14ac:dyDescent="0.25">
      <c r="A3455" s="395" t="s">
        <v>5277</v>
      </c>
      <c r="B3455" s="930" t="s">
        <v>3055</v>
      </c>
      <c r="C3455" s="400">
        <v>60</v>
      </c>
    </row>
    <row r="3456" spans="1:3" x14ac:dyDescent="0.25">
      <c r="A3456" s="395" t="s">
        <v>5278</v>
      </c>
      <c r="B3456" s="930" t="s">
        <v>3057</v>
      </c>
      <c r="C3456" s="400">
        <v>60</v>
      </c>
    </row>
    <row r="3457" spans="1:3" x14ac:dyDescent="0.25">
      <c r="A3457" s="395" t="s">
        <v>5279</v>
      </c>
      <c r="B3457" s="930" t="s">
        <v>3004</v>
      </c>
      <c r="C3457" s="400">
        <v>195</v>
      </c>
    </row>
    <row r="3458" spans="1:3" x14ac:dyDescent="0.25">
      <c r="A3458" s="395" t="s">
        <v>5280</v>
      </c>
      <c r="B3458" s="279" t="s">
        <v>2384</v>
      </c>
      <c r="C3458" s="938">
        <v>75</v>
      </c>
    </row>
    <row r="3459" spans="1:3" x14ac:dyDescent="0.25">
      <c r="A3459" s="395" t="s">
        <v>5281</v>
      </c>
      <c r="B3459" s="279" t="s">
        <v>2386</v>
      </c>
      <c r="C3459" s="280">
        <v>30</v>
      </c>
    </row>
    <row r="3460" spans="1:3" x14ac:dyDescent="0.25">
      <c r="A3460" s="395" t="s">
        <v>5282</v>
      </c>
      <c r="B3460" s="279" t="s">
        <v>2388</v>
      </c>
      <c r="C3460" s="280">
        <v>60</v>
      </c>
    </row>
    <row r="3461" spans="1:3" x14ac:dyDescent="0.25">
      <c r="A3461" s="395" t="s">
        <v>5283</v>
      </c>
      <c r="B3461" s="279" t="s">
        <v>7194</v>
      </c>
      <c r="C3461" s="280">
        <v>75</v>
      </c>
    </row>
    <row r="3462" spans="1:3" x14ac:dyDescent="0.25">
      <c r="A3462" s="395" t="s">
        <v>5284</v>
      </c>
      <c r="B3462" s="279" t="s">
        <v>836</v>
      </c>
      <c r="C3462" s="280">
        <v>75</v>
      </c>
    </row>
    <row r="3463" spans="1:3" x14ac:dyDescent="0.25">
      <c r="A3463" s="395" t="s">
        <v>4602</v>
      </c>
      <c r="B3463" s="279" t="s">
        <v>7195</v>
      </c>
      <c r="C3463" s="280">
        <v>120</v>
      </c>
    </row>
    <row r="3464" spans="1:3" x14ac:dyDescent="0.25">
      <c r="A3464" s="395" t="s">
        <v>5285</v>
      </c>
      <c r="B3464" s="931" t="s">
        <v>3190</v>
      </c>
      <c r="C3464" s="400">
        <v>60</v>
      </c>
    </row>
    <row r="3465" spans="1:3" x14ac:dyDescent="0.25">
      <c r="A3465" s="395" t="s">
        <v>5286</v>
      </c>
      <c r="B3465" s="931" t="s">
        <v>3139</v>
      </c>
      <c r="C3465" s="400">
        <v>30</v>
      </c>
    </row>
    <row r="3466" spans="1:3" x14ac:dyDescent="0.25">
      <c r="A3466" s="395" t="s">
        <v>10291</v>
      </c>
      <c r="B3466" s="931" t="s">
        <v>3141</v>
      </c>
      <c r="C3466" s="400">
        <v>30</v>
      </c>
    </row>
    <row r="3467" spans="1:3" x14ac:dyDescent="0.25">
      <c r="A3467" s="395" t="s">
        <v>5288</v>
      </c>
      <c r="B3467" s="931" t="s">
        <v>3142</v>
      </c>
      <c r="C3467" s="400">
        <v>60</v>
      </c>
    </row>
    <row r="3468" spans="1:3" x14ac:dyDescent="0.25">
      <c r="A3468" s="395" t="s">
        <v>5289</v>
      </c>
      <c r="B3468" s="931" t="s">
        <v>3194</v>
      </c>
      <c r="C3468" s="400">
        <v>45</v>
      </c>
    </row>
    <row r="3469" spans="1:3" x14ac:dyDescent="0.25">
      <c r="A3469" s="395" t="s">
        <v>5290</v>
      </c>
      <c r="B3469" s="931" t="s">
        <v>3144</v>
      </c>
      <c r="C3469" s="400">
        <v>45</v>
      </c>
    </row>
    <row r="3470" spans="1:3" x14ac:dyDescent="0.25">
      <c r="A3470" s="395" t="s">
        <v>5291</v>
      </c>
      <c r="B3470" s="931" t="s">
        <v>3197</v>
      </c>
      <c r="C3470" s="400">
        <v>60</v>
      </c>
    </row>
    <row r="3471" spans="1:3" x14ac:dyDescent="0.25">
      <c r="A3471" s="395" t="s">
        <v>5292</v>
      </c>
      <c r="B3471" s="931" t="s">
        <v>3148</v>
      </c>
      <c r="C3471" s="400">
        <v>75</v>
      </c>
    </row>
    <row r="3472" spans="1:3" x14ac:dyDescent="0.25">
      <c r="A3472" s="395" t="s">
        <v>5293</v>
      </c>
      <c r="B3472" s="931" t="s">
        <v>4579</v>
      </c>
      <c r="C3472" s="400">
        <v>60</v>
      </c>
    </row>
    <row r="3473" spans="1:3" x14ac:dyDescent="0.25">
      <c r="A3473" s="395" t="s">
        <v>5294</v>
      </c>
      <c r="B3473" s="931" t="s">
        <v>3151</v>
      </c>
      <c r="C3473" s="400">
        <v>60</v>
      </c>
    </row>
    <row r="3474" spans="1:3" x14ac:dyDescent="0.25">
      <c r="A3474" s="395" t="s">
        <v>5295</v>
      </c>
      <c r="B3474" s="931" t="s">
        <v>3202</v>
      </c>
      <c r="C3474" s="400">
        <v>45</v>
      </c>
    </row>
    <row r="3475" spans="1:3" x14ac:dyDescent="0.25">
      <c r="A3475" s="395" t="s">
        <v>5296</v>
      </c>
      <c r="B3475" s="931" t="s">
        <v>3153</v>
      </c>
      <c r="C3475" s="400">
        <v>45</v>
      </c>
    </row>
    <row r="3476" spans="1:3" x14ac:dyDescent="0.25">
      <c r="A3476" s="395" t="s">
        <v>5297</v>
      </c>
      <c r="B3476" s="931" t="s">
        <v>3155</v>
      </c>
      <c r="C3476" s="400">
        <v>45</v>
      </c>
    </row>
    <row r="3477" spans="1:3" x14ac:dyDescent="0.25">
      <c r="A3477" s="395" t="s">
        <v>5298</v>
      </c>
      <c r="B3477" s="931" t="s">
        <v>3157</v>
      </c>
      <c r="C3477" s="400">
        <v>45</v>
      </c>
    </row>
    <row r="3478" spans="1:3" x14ac:dyDescent="0.25">
      <c r="A3478" s="395" t="s">
        <v>5299</v>
      </c>
      <c r="B3478" s="931" t="s">
        <v>2400</v>
      </c>
      <c r="C3478" s="400">
        <v>30</v>
      </c>
    </row>
    <row r="3479" spans="1:3" x14ac:dyDescent="0.25">
      <c r="A3479" s="395" t="s">
        <v>5300</v>
      </c>
      <c r="B3479" s="931" t="s">
        <v>3208</v>
      </c>
      <c r="C3479" s="400">
        <v>45</v>
      </c>
    </row>
    <row r="3480" spans="1:3" x14ac:dyDescent="0.25">
      <c r="A3480" s="395" t="s">
        <v>5301</v>
      </c>
      <c r="B3480" s="931" t="s">
        <v>3161</v>
      </c>
      <c r="C3480" s="400">
        <v>60</v>
      </c>
    </row>
    <row r="3481" spans="1:3" x14ac:dyDescent="0.25">
      <c r="A3481" s="395" t="s">
        <v>5302</v>
      </c>
      <c r="B3481" s="931" t="s">
        <v>3211</v>
      </c>
      <c r="C3481" s="400">
        <v>60</v>
      </c>
    </row>
    <row r="3482" spans="1:3" x14ac:dyDescent="0.25">
      <c r="A3482" s="395" t="s">
        <v>5303</v>
      </c>
      <c r="B3482" s="931" t="s">
        <v>3163</v>
      </c>
      <c r="C3482" s="400">
        <v>60</v>
      </c>
    </row>
    <row r="3483" spans="1:3" x14ac:dyDescent="0.25">
      <c r="A3483" s="395" t="s">
        <v>5304</v>
      </c>
      <c r="B3483" s="931" t="s">
        <v>3159</v>
      </c>
      <c r="C3483" s="400">
        <v>60</v>
      </c>
    </row>
    <row r="3484" spans="1:3" x14ac:dyDescent="0.25">
      <c r="A3484" s="395" t="s">
        <v>5305</v>
      </c>
      <c r="B3484" s="931" t="s">
        <v>3165</v>
      </c>
      <c r="C3484" s="400">
        <v>60</v>
      </c>
    </row>
    <row r="3485" spans="1:3" x14ac:dyDescent="0.25">
      <c r="A3485" s="395" t="s">
        <v>5306</v>
      </c>
      <c r="B3485" s="931" t="s">
        <v>3169</v>
      </c>
      <c r="C3485" s="400">
        <v>150</v>
      </c>
    </row>
    <row r="3486" spans="1:3" x14ac:dyDescent="0.25">
      <c r="A3486" s="395" t="s">
        <v>5307</v>
      </c>
      <c r="B3486" s="931" t="s">
        <v>3171</v>
      </c>
      <c r="C3486" s="400">
        <v>150</v>
      </c>
    </row>
    <row r="3487" spans="1:3" x14ac:dyDescent="0.25">
      <c r="A3487" s="395" t="s">
        <v>5308</v>
      </c>
      <c r="B3487" s="931" t="s">
        <v>3173</v>
      </c>
      <c r="C3487" s="400">
        <v>150</v>
      </c>
    </row>
    <row r="3488" spans="1:3" x14ac:dyDescent="0.25">
      <c r="A3488" s="395" t="s">
        <v>5309</v>
      </c>
      <c r="B3488" s="931" t="s">
        <v>3175</v>
      </c>
      <c r="C3488" s="400">
        <v>150</v>
      </c>
    </row>
    <row r="3489" spans="1:3" x14ac:dyDescent="0.25">
      <c r="A3489" s="395" t="s">
        <v>5310</v>
      </c>
      <c r="B3489" s="931" t="s">
        <v>3220</v>
      </c>
      <c r="C3489" s="400">
        <v>75</v>
      </c>
    </row>
    <row r="3490" spans="1:3" x14ac:dyDescent="0.25">
      <c r="A3490" s="395" t="s">
        <v>5311</v>
      </c>
      <c r="B3490" s="931" t="s">
        <v>3222</v>
      </c>
      <c r="C3490" s="400">
        <v>45</v>
      </c>
    </row>
    <row r="3491" spans="1:3" x14ac:dyDescent="0.25">
      <c r="A3491" s="395" t="s">
        <v>5312</v>
      </c>
      <c r="B3491" s="931" t="s">
        <v>3224</v>
      </c>
      <c r="C3491" s="400">
        <v>60</v>
      </c>
    </row>
    <row r="3492" spans="1:3" x14ac:dyDescent="0.25">
      <c r="A3492" s="395" t="s">
        <v>5313</v>
      </c>
      <c r="B3492" s="931" t="s">
        <v>3226</v>
      </c>
      <c r="C3492" s="400">
        <v>60</v>
      </c>
    </row>
    <row r="3493" spans="1:3" x14ac:dyDescent="0.25">
      <c r="A3493" s="395" t="s">
        <v>5314</v>
      </c>
      <c r="B3493" s="931" t="s">
        <v>3228</v>
      </c>
      <c r="C3493" s="400">
        <v>90</v>
      </c>
    </row>
    <row r="3494" spans="1:3" x14ac:dyDescent="0.25">
      <c r="A3494" s="395" t="s">
        <v>5315</v>
      </c>
      <c r="B3494" s="931" t="s">
        <v>3181</v>
      </c>
      <c r="C3494" s="400">
        <v>60</v>
      </c>
    </row>
    <row r="3495" spans="1:3" x14ac:dyDescent="0.25">
      <c r="A3495" s="395" t="s">
        <v>5316</v>
      </c>
      <c r="B3495" s="931" t="s">
        <v>3231</v>
      </c>
      <c r="C3495" s="400">
        <v>60</v>
      </c>
    </row>
    <row r="3496" spans="1:3" x14ac:dyDescent="0.25">
      <c r="A3496" s="395" t="s">
        <v>5317</v>
      </c>
      <c r="B3496" s="931" t="s">
        <v>3233</v>
      </c>
      <c r="C3496" s="400">
        <v>90</v>
      </c>
    </row>
    <row r="3497" spans="1:3" x14ac:dyDescent="0.25">
      <c r="A3497" s="395" t="s">
        <v>5318</v>
      </c>
      <c r="B3497" s="931" t="s">
        <v>3235</v>
      </c>
      <c r="C3497" s="400">
        <v>60</v>
      </c>
    </row>
    <row r="3498" spans="1:3" x14ac:dyDescent="0.25">
      <c r="A3498" s="395" t="s">
        <v>5319</v>
      </c>
      <c r="B3498" s="931" t="s">
        <v>3179</v>
      </c>
      <c r="C3498" s="400">
        <v>90</v>
      </c>
    </row>
    <row r="3499" spans="1:3" x14ac:dyDescent="0.25">
      <c r="A3499" s="395" t="s">
        <v>5320</v>
      </c>
      <c r="B3499" s="931" t="s">
        <v>3177</v>
      </c>
      <c r="C3499" s="400">
        <v>60</v>
      </c>
    </row>
    <row r="3500" spans="1:3" x14ac:dyDescent="0.25">
      <c r="A3500" s="395" t="s">
        <v>5321</v>
      </c>
      <c r="B3500" s="931" t="s">
        <v>817</v>
      </c>
      <c r="C3500" s="400">
        <v>270</v>
      </c>
    </row>
    <row r="3501" spans="1:3" x14ac:dyDescent="0.25">
      <c r="A3501" s="395" t="s">
        <v>5322</v>
      </c>
      <c r="B3501" s="279" t="s">
        <v>2384</v>
      </c>
      <c r="C3501" s="938">
        <v>75</v>
      </c>
    </row>
    <row r="3502" spans="1:3" x14ac:dyDescent="0.25">
      <c r="A3502" s="395" t="s">
        <v>5323</v>
      </c>
      <c r="B3502" s="279" t="s">
        <v>2386</v>
      </c>
      <c r="C3502" s="280">
        <v>30</v>
      </c>
    </row>
    <row r="3503" spans="1:3" x14ac:dyDescent="0.25">
      <c r="A3503" s="395" t="s">
        <v>5324</v>
      </c>
      <c r="B3503" s="279" t="s">
        <v>2388</v>
      </c>
      <c r="C3503" s="280">
        <v>60</v>
      </c>
    </row>
    <row r="3504" spans="1:3" x14ac:dyDescent="0.25">
      <c r="A3504" s="395" t="s">
        <v>5325</v>
      </c>
      <c r="B3504" s="279" t="s">
        <v>7194</v>
      </c>
      <c r="C3504" s="280">
        <v>75</v>
      </c>
    </row>
    <row r="3505" spans="1:3" x14ac:dyDescent="0.25">
      <c r="A3505" s="395" t="s">
        <v>5326</v>
      </c>
      <c r="B3505" s="279" t="s">
        <v>836</v>
      </c>
      <c r="C3505" s="280">
        <v>75</v>
      </c>
    </row>
    <row r="3506" spans="1:3" x14ac:dyDescent="0.25">
      <c r="A3506" s="395" t="s">
        <v>5327</v>
      </c>
      <c r="B3506" s="279" t="s">
        <v>7195</v>
      </c>
      <c r="C3506" s="280">
        <v>120</v>
      </c>
    </row>
    <row r="3507" spans="1:3" x14ac:dyDescent="0.25">
      <c r="A3507" s="395" t="s">
        <v>5328</v>
      </c>
      <c r="B3507" s="931" t="s">
        <v>3337</v>
      </c>
      <c r="C3507" s="400">
        <v>30</v>
      </c>
    </row>
    <row r="3508" spans="1:3" x14ac:dyDescent="0.25">
      <c r="A3508" s="395" t="s">
        <v>5329</v>
      </c>
      <c r="B3508" s="931" t="s">
        <v>3339</v>
      </c>
      <c r="C3508" s="400">
        <v>30</v>
      </c>
    </row>
    <row r="3509" spans="1:3" x14ac:dyDescent="0.25">
      <c r="A3509" s="395" t="s">
        <v>10292</v>
      </c>
      <c r="B3509" s="931" t="s">
        <v>6859</v>
      </c>
      <c r="C3509" s="400">
        <v>45</v>
      </c>
    </row>
    <row r="3510" spans="1:3" x14ac:dyDescent="0.25">
      <c r="A3510" s="395" t="s">
        <v>5331</v>
      </c>
      <c r="B3510" s="931" t="s">
        <v>3155</v>
      </c>
      <c r="C3510" s="400">
        <v>45</v>
      </c>
    </row>
    <row r="3511" spans="1:3" x14ac:dyDescent="0.25">
      <c r="A3511" s="395" t="s">
        <v>5332</v>
      </c>
      <c r="B3511" s="931" t="s">
        <v>3386</v>
      </c>
      <c r="C3511" s="400">
        <v>45</v>
      </c>
    </row>
    <row r="3512" spans="1:3" x14ac:dyDescent="0.25">
      <c r="A3512" s="395" t="s">
        <v>5333</v>
      </c>
      <c r="B3512" s="931" t="s">
        <v>2400</v>
      </c>
      <c r="C3512" s="400">
        <v>30</v>
      </c>
    </row>
    <row r="3513" spans="1:3" x14ac:dyDescent="0.25">
      <c r="A3513" s="395" t="s">
        <v>5334</v>
      </c>
      <c r="B3513" s="944" t="s">
        <v>3389</v>
      </c>
      <c r="C3513" s="945">
        <v>180</v>
      </c>
    </row>
    <row r="3514" spans="1:3" x14ac:dyDescent="0.25">
      <c r="A3514" s="395" t="s">
        <v>5335</v>
      </c>
      <c r="B3514" s="944" t="s">
        <v>3391</v>
      </c>
      <c r="C3514" s="945">
        <v>60</v>
      </c>
    </row>
    <row r="3515" spans="1:3" x14ac:dyDescent="0.25">
      <c r="A3515" s="395" t="s">
        <v>5336</v>
      </c>
      <c r="B3515" s="944" t="s">
        <v>3347</v>
      </c>
      <c r="C3515" s="945">
        <v>180</v>
      </c>
    </row>
    <row r="3516" spans="1:3" x14ac:dyDescent="0.25">
      <c r="A3516" s="395" t="s">
        <v>5337</v>
      </c>
      <c r="B3516" s="944" t="s">
        <v>3349</v>
      </c>
      <c r="C3516" s="945">
        <v>45</v>
      </c>
    </row>
    <row r="3517" spans="1:3" x14ac:dyDescent="0.25">
      <c r="A3517" s="395" t="s">
        <v>5338</v>
      </c>
      <c r="B3517" s="931" t="s">
        <v>7211</v>
      </c>
      <c r="C3517" s="400">
        <v>150</v>
      </c>
    </row>
    <row r="3518" spans="1:3" x14ac:dyDescent="0.25">
      <c r="A3518" s="395" t="s">
        <v>5339</v>
      </c>
      <c r="B3518" s="931" t="s">
        <v>7212</v>
      </c>
      <c r="C3518" s="400">
        <v>120</v>
      </c>
    </row>
    <row r="3519" spans="1:3" x14ac:dyDescent="0.25">
      <c r="A3519" s="395" t="s">
        <v>5340</v>
      </c>
      <c r="B3519" s="944" t="s">
        <v>3352</v>
      </c>
      <c r="C3519" s="945">
        <v>30</v>
      </c>
    </row>
    <row r="3520" spans="1:3" x14ac:dyDescent="0.25">
      <c r="A3520" s="395" t="s">
        <v>5341</v>
      </c>
      <c r="B3520" s="944" t="s">
        <v>3400</v>
      </c>
      <c r="C3520" s="945">
        <v>180</v>
      </c>
    </row>
    <row r="3521" spans="1:3" x14ac:dyDescent="0.25">
      <c r="A3521" s="395" t="s">
        <v>5342</v>
      </c>
      <c r="B3521" s="944" t="s">
        <v>3356</v>
      </c>
      <c r="C3521" s="945">
        <v>30</v>
      </c>
    </row>
    <row r="3522" spans="1:3" x14ac:dyDescent="0.25">
      <c r="A3522" s="395" t="s">
        <v>5343</v>
      </c>
      <c r="B3522" s="944" t="s">
        <v>3358</v>
      </c>
      <c r="C3522" s="945">
        <v>30</v>
      </c>
    </row>
    <row r="3523" spans="1:3" x14ac:dyDescent="0.25">
      <c r="A3523" s="395" t="s">
        <v>5344</v>
      </c>
      <c r="B3523" s="944" t="s">
        <v>3360</v>
      </c>
      <c r="C3523" s="945">
        <v>60</v>
      </c>
    </row>
    <row r="3524" spans="1:3" x14ac:dyDescent="0.25">
      <c r="A3524" s="395" t="s">
        <v>5345</v>
      </c>
      <c r="B3524" s="944" t="s">
        <v>3405</v>
      </c>
      <c r="C3524" s="945">
        <v>60</v>
      </c>
    </row>
    <row r="3525" spans="1:3" x14ac:dyDescent="0.25">
      <c r="A3525" s="395" t="s">
        <v>5346</v>
      </c>
      <c r="B3525" s="944" t="s">
        <v>3407</v>
      </c>
      <c r="C3525" s="945">
        <v>180</v>
      </c>
    </row>
    <row r="3526" spans="1:3" x14ac:dyDescent="0.25">
      <c r="A3526" s="395" t="s">
        <v>5347</v>
      </c>
      <c r="B3526" s="944" t="s">
        <v>2529</v>
      </c>
      <c r="C3526" s="945">
        <v>60</v>
      </c>
    </row>
    <row r="3527" spans="1:3" x14ac:dyDescent="0.25">
      <c r="A3527" s="395" t="s">
        <v>5348</v>
      </c>
      <c r="B3527" s="944" t="s">
        <v>3365</v>
      </c>
      <c r="C3527" s="945">
        <v>45</v>
      </c>
    </row>
    <row r="3528" spans="1:3" x14ac:dyDescent="0.25">
      <c r="A3528" s="395" t="s">
        <v>5349</v>
      </c>
      <c r="B3528" s="944" t="s">
        <v>3367</v>
      </c>
      <c r="C3528" s="945">
        <v>45</v>
      </c>
    </row>
    <row r="3529" spans="1:3" x14ac:dyDescent="0.25">
      <c r="A3529" s="395" t="s">
        <v>5350</v>
      </c>
      <c r="B3529" s="931" t="s">
        <v>3412</v>
      </c>
      <c r="C3529" s="400">
        <v>60</v>
      </c>
    </row>
    <row r="3530" spans="1:3" x14ac:dyDescent="0.25">
      <c r="A3530" s="395" t="s">
        <v>5351</v>
      </c>
      <c r="B3530" s="931" t="s">
        <v>3371</v>
      </c>
      <c r="C3530" s="400">
        <v>45</v>
      </c>
    </row>
    <row r="3531" spans="1:3" x14ac:dyDescent="0.25">
      <c r="A3531" s="395" t="s">
        <v>5352</v>
      </c>
      <c r="B3531" s="931" t="s">
        <v>3373</v>
      </c>
      <c r="C3531" s="400">
        <v>90</v>
      </c>
    </row>
    <row r="3532" spans="1:3" x14ac:dyDescent="0.25">
      <c r="A3532" s="395" t="s">
        <v>5353</v>
      </c>
      <c r="B3532" s="931" t="s">
        <v>817</v>
      </c>
      <c r="C3532" s="400">
        <v>270</v>
      </c>
    </row>
    <row r="3533" spans="1:3" x14ac:dyDescent="0.25">
      <c r="A3533" s="395" t="s">
        <v>5354</v>
      </c>
      <c r="B3533" s="279" t="s">
        <v>2384</v>
      </c>
      <c r="C3533" s="938">
        <v>75</v>
      </c>
    </row>
    <row r="3534" spans="1:3" x14ac:dyDescent="0.25">
      <c r="A3534" s="395" t="s">
        <v>5355</v>
      </c>
      <c r="B3534" s="279" t="s">
        <v>2386</v>
      </c>
      <c r="C3534" s="280">
        <v>30</v>
      </c>
    </row>
    <row r="3535" spans="1:3" x14ac:dyDescent="0.25">
      <c r="A3535" s="395" t="s">
        <v>5356</v>
      </c>
      <c r="B3535" s="279" t="s">
        <v>2388</v>
      </c>
      <c r="C3535" s="280">
        <v>60</v>
      </c>
    </row>
    <row r="3536" spans="1:3" x14ac:dyDescent="0.25">
      <c r="A3536" s="395" t="s">
        <v>5357</v>
      </c>
      <c r="B3536" s="279" t="s">
        <v>7194</v>
      </c>
      <c r="C3536" s="280">
        <v>75</v>
      </c>
    </row>
    <row r="3537" spans="1:3" x14ac:dyDescent="0.25">
      <c r="A3537" s="395" t="s">
        <v>5358</v>
      </c>
      <c r="B3537" s="279" t="s">
        <v>836</v>
      </c>
      <c r="C3537" s="280">
        <v>75</v>
      </c>
    </row>
    <row r="3538" spans="1:3" x14ac:dyDescent="0.25">
      <c r="A3538" s="395" t="s">
        <v>5359</v>
      </c>
      <c r="B3538" s="279" t="s">
        <v>7195</v>
      </c>
      <c r="C3538" s="280">
        <v>120</v>
      </c>
    </row>
    <row r="3539" spans="1:3" x14ac:dyDescent="0.25">
      <c r="A3539" s="395" t="s">
        <v>5360</v>
      </c>
      <c r="B3539" s="933" t="s">
        <v>2400</v>
      </c>
      <c r="C3539" s="934">
        <v>30</v>
      </c>
    </row>
    <row r="3540" spans="1:3" x14ac:dyDescent="0.25">
      <c r="A3540" s="395" t="s">
        <v>5361</v>
      </c>
      <c r="B3540" s="933" t="s">
        <v>3190</v>
      </c>
      <c r="C3540" s="934">
        <v>60</v>
      </c>
    </row>
    <row r="3541" spans="1:3" x14ac:dyDescent="0.25">
      <c r="A3541" s="395" t="s">
        <v>10293</v>
      </c>
      <c r="B3541" s="933" t="s">
        <v>3426</v>
      </c>
      <c r="C3541" s="934">
        <v>90</v>
      </c>
    </row>
    <row r="3542" spans="1:3" x14ac:dyDescent="0.25">
      <c r="A3542" s="395" t="s">
        <v>5363</v>
      </c>
      <c r="B3542" s="933" t="s">
        <v>3316</v>
      </c>
      <c r="C3542" s="934">
        <v>90</v>
      </c>
    </row>
    <row r="3543" spans="1:3" x14ac:dyDescent="0.25">
      <c r="A3543" s="395" t="s">
        <v>5364</v>
      </c>
      <c r="B3543" s="933" t="s">
        <v>3428</v>
      </c>
      <c r="C3543" s="934">
        <v>30</v>
      </c>
    </row>
    <row r="3544" spans="1:3" x14ac:dyDescent="0.25">
      <c r="A3544" s="395" t="s">
        <v>5365</v>
      </c>
      <c r="B3544" s="933" t="s">
        <v>3430</v>
      </c>
      <c r="C3544" s="934">
        <v>60</v>
      </c>
    </row>
    <row r="3545" spans="1:3" x14ac:dyDescent="0.25">
      <c r="A3545" s="395" t="s">
        <v>5366</v>
      </c>
      <c r="B3545" s="933" t="s">
        <v>3432</v>
      </c>
      <c r="C3545" s="934">
        <v>120</v>
      </c>
    </row>
    <row r="3546" spans="1:3" x14ac:dyDescent="0.25">
      <c r="A3546" s="395" t="s">
        <v>5367</v>
      </c>
      <c r="B3546" s="933" t="s">
        <v>3434</v>
      </c>
      <c r="C3546" s="934">
        <v>90</v>
      </c>
    </row>
    <row r="3547" spans="1:3" x14ac:dyDescent="0.25">
      <c r="A3547" s="395" t="s">
        <v>5368</v>
      </c>
      <c r="B3547" s="933" t="s">
        <v>3436</v>
      </c>
      <c r="C3547" s="934">
        <v>90</v>
      </c>
    </row>
    <row r="3548" spans="1:3" x14ac:dyDescent="0.25">
      <c r="A3548" s="395" t="s">
        <v>5369</v>
      </c>
      <c r="B3548" s="933" t="s">
        <v>3438</v>
      </c>
      <c r="C3548" s="934">
        <v>60</v>
      </c>
    </row>
    <row r="3549" spans="1:3" x14ac:dyDescent="0.25">
      <c r="A3549" s="395" t="s">
        <v>5370</v>
      </c>
      <c r="B3549" s="933" t="s">
        <v>3440</v>
      </c>
      <c r="C3549" s="934">
        <v>90</v>
      </c>
    </row>
    <row r="3550" spans="1:3" x14ac:dyDescent="0.25">
      <c r="A3550" s="395" t="s">
        <v>5371</v>
      </c>
      <c r="B3550" s="933" t="s">
        <v>3466</v>
      </c>
      <c r="C3550" s="934">
        <v>90</v>
      </c>
    </row>
    <row r="3551" spans="1:3" x14ac:dyDescent="0.25">
      <c r="A3551" s="395" t="s">
        <v>5372</v>
      </c>
      <c r="B3551" s="933" t="s">
        <v>3444</v>
      </c>
      <c r="C3551" s="934">
        <v>60</v>
      </c>
    </row>
    <row r="3552" spans="1:3" x14ac:dyDescent="0.25">
      <c r="A3552" s="395" t="s">
        <v>5373</v>
      </c>
      <c r="B3552" s="933" t="s">
        <v>3446</v>
      </c>
      <c r="C3552" s="934">
        <v>90</v>
      </c>
    </row>
    <row r="3553" spans="1:3" x14ac:dyDescent="0.25">
      <c r="A3553" s="395" t="s">
        <v>5374</v>
      </c>
      <c r="B3553" s="933" t="s">
        <v>3470</v>
      </c>
      <c r="C3553" s="934">
        <v>180</v>
      </c>
    </row>
    <row r="3554" spans="1:3" x14ac:dyDescent="0.25">
      <c r="A3554" s="395" t="s">
        <v>5375</v>
      </c>
      <c r="B3554" s="933" t="s">
        <v>3472</v>
      </c>
      <c r="C3554" s="934">
        <v>90</v>
      </c>
    </row>
    <row r="3555" spans="1:3" x14ac:dyDescent="0.25">
      <c r="A3555" s="395" t="s">
        <v>5376</v>
      </c>
      <c r="B3555" s="933" t="s">
        <v>3474</v>
      </c>
      <c r="C3555" s="934">
        <v>90</v>
      </c>
    </row>
    <row r="3556" spans="1:3" x14ac:dyDescent="0.25">
      <c r="A3556" s="395" t="s">
        <v>5377</v>
      </c>
      <c r="B3556" s="933" t="s">
        <v>3476</v>
      </c>
      <c r="C3556" s="934">
        <v>90</v>
      </c>
    </row>
    <row r="3557" spans="1:3" x14ac:dyDescent="0.25">
      <c r="A3557" s="395" t="s">
        <v>5378</v>
      </c>
      <c r="B3557" s="933" t="s">
        <v>3478</v>
      </c>
      <c r="C3557" s="934">
        <v>60</v>
      </c>
    </row>
    <row r="3558" spans="1:3" x14ac:dyDescent="0.25">
      <c r="A3558" s="395" t="s">
        <v>5379</v>
      </c>
      <c r="B3558" s="933" t="s">
        <v>3480</v>
      </c>
      <c r="C3558" s="934">
        <v>90</v>
      </c>
    </row>
    <row r="3559" spans="1:3" x14ac:dyDescent="0.25">
      <c r="A3559" s="395" t="s">
        <v>5380</v>
      </c>
      <c r="B3559" s="933" t="s">
        <v>3448</v>
      </c>
      <c r="C3559" s="934">
        <v>270</v>
      </c>
    </row>
    <row r="3560" spans="1:3" x14ac:dyDescent="0.25">
      <c r="A3560" s="395" t="s">
        <v>5381</v>
      </c>
      <c r="B3560" s="279" t="s">
        <v>2384</v>
      </c>
      <c r="C3560" s="938">
        <v>75</v>
      </c>
    </row>
    <row r="3561" spans="1:3" x14ac:dyDescent="0.25">
      <c r="A3561" s="395" t="s">
        <v>5382</v>
      </c>
      <c r="B3561" s="279" t="s">
        <v>2386</v>
      </c>
      <c r="C3561" s="280">
        <v>30</v>
      </c>
    </row>
    <row r="3562" spans="1:3" x14ac:dyDescent="0.25">
      <c r="A3562" s="395" t="s">
        <v>5383</v>
      </c>
      <c r="B3562" s="279" t="s">
        <v>2388</v>
      </c>
      <c r="C3562" s="280">
        <v>60</v>
      </c>
    </row>
    <row r="3563" spans="1:3" x14ac:dyDescent="0.25">
      <c r="A3563" s="395" t="s">
        <v>5384</v>
      </c>
      <c r="B3563" s="279" t="s">
        <v>7194</v>
      </c>
      <c r="C3563" s="280">
        <v>75</v>
      </c>
    </row>
    <row r="3564" spans="1:3" x14ac:dyDescent="0.25">
      <c r="A3564" s="395" t="s">
        <v>5385</v>
      </c>
      <c r="B3564" s="279" t="s">
        <v>836</v>
      </c>
      <c r="C3564" s="280">
        <v>75</v>
      </c>
    </row>
    <row r="3565" spans="1:3" x14ac:dyDescent="0.25">
      <c r="A3565" s="395" t="s">
        <v>5386</v>
      </c>
      <c r="B3565" s="279" t="s">
        <v>7195</v>
      </c>
      <c r="C3565" s="280">
        <v>120</v>
      </c>
    </row>
    <row r="3566" spans="1:3" x14ac:dyDescent="0.25">
      <c r="A3566" s="395" t="s">
        <v>5387</v>
      </c>
      <c r="B3566" s="935" t="s">
        <v>3491</v>
      </c>
      <c r="C3566" s="281">
        <v>30</v>
      </c>
    </row>
    <row r="3567" spans="1:3" x14ac:dyDescent="0.25">
      <c r="A3567" s="395" t="s">
        <v>5388</v>
      </c>
      <c r="B3567" s="935" t="s">
        <v>3190</v>
      </c>
      <c r="C3567" s="281">
        <v>60</v>
      </c>
    </row>
    <row r="3568" spans="1:3" x14ac:dyDescent="0.25">
      <c r="A3568" s="395" t="s">
        <v>5389</v>
      </c>
      <c r="B3568" s="935" t="s">
        <v>3343</v>
      </c>
      <c r="C3568" s="281">
        <v>60</v>
      </c>
    </row>
    <row r="3569" spans="1:3" x14ac:dyDescent="0.25">
      <c r="A3569" s="395" t="s">
        <v>5390</v>
      </c>
      <c r="B3569" s="935" t="s">
        <v>3309</v>
      </c>
      <c r="C3569" s="281">
        <v>90</v>
      </c>
    </row>
    <row r="3570" spans="1:3" x14ac:dyDescent="0.25">
      <c r="A3570" s="395" t="s">
        <v>5391</v>
      </c>
      <c r="B3570" s="935" t="s">
        <v>3496</v>
      </c>
      <c r="C3570" s="281">
        <v>30</v>
      </c>
    </row>
    <row r="3571" spans="1:3" x14ac:dyDescent="0.25">
      <c r="A3571" s="395" t="s">
        <v>5392</v>
      </c>
      <c r="B3571" s="935" t="s">
        <v>2437</v>
      </c>
      <c r="C3571" s="281">
        <v>90</v>
      </c>
    </row>
    <row r="3572" spans="1:3" x14ac:dyDescent="0.25">
      <c r="A3572" s="395" t="s">
        <v>5393</v>
      </c>
      <c r="B3572" s="935" t="s">
        <v>3499</v>
      </c>
      <c r="C3572" s="281">
        <v>60</v>
      </c>
    </row>
    <row r="3573" spans="1:3" x14ac:dyDescent="0.25">
      <c r="A3573" s="395" t="s">
        <v>5394</v>
      </c>
      <c r="B3573" s="935" t="s">
        <v>3501</v>
      </c>
      <c r="C3573" s="281">
        <v>60</v>
      </c>
    </row>
    <row r="3574" spans="1:3" x14ac:dyDescent="0.25">
      <c r="A3574" s="395" t="s">
        <v>5395</v>
      </c>
      <c r="B3574" s="935" t="s">
        <v>3312</v>
      </c>
      <c r="C3574" s="281">
        <v>120</v>
      </c>
    </row>
    <row r="3575" spans="1:3" x14ac:dyDescent="0.25">
      <c r="A3575" s="395" t="s">
        <v>5396</v>
      </c>
      <c r="B3575" s="935" t="s">
        <v>3504</v>
      </c>
      <c r="C3575" s="281">
        <v>60</v>
      </c>
    </row>
    <row r="3576" spans="1:3" x14ac:dyDescent="0.25">
      <c r="A3576" s="395" t="s">
        <v>5397</v>
      </c>
      <c r="B3576" s="935" t="s">
        <v>3316</v>
      </c>
      <c r="C3576" s="281">
        <v>90</v>
      </c>
    </row>
    <row r="3577" spans="1:3" x14ac:dyDescent="0.25">
      <c r="A3577" s="395" t="s">
        <v>5398</v>
      </c>
      <c r="B3577" s="935" t="s">
        <v>3507</v>
      </c>
      <c r="C3577" s="281">
        <v>90</v>
      </c>
    </row>
    <row r="3578" spans="1:3" x14ac:dyDescent="0.25">
      <c r="A3578" s="395" t="s">
        <v>5399</v>
      </c>
      <c r="B3578" s="935" t="s">
        <v>3509</v>
      </c>
      <c r="C3578" s="281">
        <v>60</v>
      </c>
    </row>
    <row r="3579" spans="1:3" x14ac:dyDescent="0.25">
      <c r="A3579" s="395" t="s">
        <v>5400</v>
      </c>
      <c r="B3579" s="935" t="s">
        <v>3511</v>
      </c>
      <c r="C3579" s="281">
        <v>60</v>
      </c>
    </row>
    <row r="3580" spans="1:3" x14ac:dyDescent="0.25">
      <c r="A3580" s="395" t="s">
        <v>5401</v>
      </c>
      <c r="B3580" s="935" t="s">
        <v>3513</v>
      </c>
      <c r="C3580" s="281">
        <v>60</v>
      </c>
    </row>
    <row r="3581" spans="1:3" x14ac:dyDescent="0.25">
      <c r="A3581" s="395" t="s">
        <v>5402</v>
      </c>
      <c r="B3581" s="935" t="s">
        <v>3515</v>
      </c>
      <c r="C3581" s="281">
        <v>180</v>
      </c>
    </row>
    <row r="3582" spans="1:3" x14ac:dyDescent="0.25">
      <c r="A3582" s="395" t="s">
        <v>5403</v>
      </c>
      <c r="B3582" s="935" t="s">
        <v>3517</v>
      </c>
      <c r="C3582" s="281">
        <v>90</v>
      </c>
    </row>
    <row r="3583" spans="1:3" x14ac:dyDescent="0.25">
      <c r="A3583" s="395" t="s">
        <v>5404</v>
      </c>
      <c r="B3583" s="935" t="s">
        <v>3519</v>
      </c>
      <c r="C3583" s="281">
        <v>90</v>
      </c>
    </row>
    <row r="3584" spans="1:3" x14ac:dyDescent="0.25">
      <c r="A3584" s="395" t="s">
        <v>5405</v>
      </c>
      <c r="B3584" s="935" t="s">
        <v>3521</v>
      </c>
      <c r="C3584" s="281">
        <v>60</v>
      </c>
    </row>
    <row r="3585" spans="1:3" x14ac:dyDescent="0.25">
      <c r="A3585" s="395" t="s">
        <v>5406</v>
      </c>
      <c r="B3585" s="935" t="s">
        <v>3326</v>
      </c>
      <c r="C3585" s="281">
        <v>90</v>
      </c>
    </row>
    <row r="3586" spans="1:3" x14ac:dyDescent="0.25">
      <c r="A3586" s="395" t="s">
        <v>5407</v>
      </c>
      <c r="B3586" s="935" t="s">
        <v>3524</v>
      </c>
      <c r="C3586" s="281">
        <v>60</v>
      </c>
    </row>
    <row r="3587" spans="1:3" x14ac:dyDescent="0.25">
      <c r="A3587" s="395" t="s">
        <v>5408</v>
      </c>
      <c r="B3587" s="935" t="s">
        <v>817</v>
      </c>
      <c r="C3587" s="281">
        <v>270</v>
      </c>
    </row>
    <row r="3588" spans="1:3" x14ac:dyDescent="0.25">
      <c r="A3588" s="395" t="s">
        <v>5409</v>
      </c>
      <c r="B3588" s="279" t="s">
        <v>2384</v>
      </c>
      <c r="C3588" s="938">
        <v>75</v>
      </c>
    </row>
    <row r="3589" spans="1:3" x14ac:dyDescent="0.25">
      <c r="A3589" s="395" t="s">
        <v>5410</v>
      </c>
      <c r="B3589" s="279" t="s">
        <v>2386</v>
      </c>
      <c r="C3589" s="280">
        <v>30</v>
      </c>
    </row>
    <row r="3590" spans="1:3" x14ac:dyDescent="0.25">
      <c r="A3590" s="395" t="s">
        <v>5411</v>
      </c>
      <c r="B3590" s="279" t="s">
        <v>2388</v>
      </c>
      <c r="C3590" s="280">
        <v>60</v>
      </c>
    </row>
    <row r="3591" spans="1:3" x14ac:dyDescent="0.25">
      <c r="A3591" s="395" t="s">
        <v>5412</v>
      </c>
      <c r="B3591" s="279" t="s">
        <v>7194</v>
      </c>
      <c r="C3591" s="280">
        <v>75</v>
      </c>
    </row>
    <row r="3592" spans="1:3" x14ac:dyDescent="0.25">
      <c r="A3592" s="395" t="s">
        <v>5413</v>
      </c>
      <c r="B3592" s="279" t="s">
        <v>836</v>
      </c>
      <c r="C3592" s="280">
        <v>75</v>
      </c>
    </row>
    <row r="3593" spans="1:3" x14ac:dyDescent="0.25">
      <c r="A3593" s="395" t="s">
        <v>5414</v>
      </c>
      <c r="B3593" s="279" t="s">
        <v>7195</v>
      </c>
      <c r="C3593" s="280">
        <v>120</v>
      </c>
    </row>
    <row r="3594" spans="1:3" x14ac:dyDescent="0.25">
      <c r="A3594" s="395" t="s">
        <v>5415</v>
      </c>
      <c r="B3594" s="935" t="s">
        <v>2400</v>
      </c>
      <c r="C3594" s="281">
        <v>30</v>
      </c>
    </row>
    <row r="3595" spans="1:3" x14ac:dyDescent="0.25">
      <c r="A3595" s="395" t="s">
        <v>5416</v>
      </c>
      <c r="B3595" s="935" t="s">
        <v>3343</v>
      </c>
      <c r="C3595" s="941">
        <v>90</v>
      </c>
    </row>
    <row r="3596" spans="1:3" x14ac:dyDescent="0.25">
      <c r="A3596" s="395" t="s">
        <v>10294</v>
      </c>
      <c r="B3596" s="935" t="s">
        <v>3309</v>
      </c>
      <c r="C3596" s="281">
        <v>90</v>
      </c>
    </row>
    <row r="3597" spans="1:3" x14ac:dyDescent="0.25">
      <c r="A3597" s="395" t="s">
        <v>5418</v>
      </c>
      <c r="B3597" s="935" t="s">
        <v>3499</v>
      </c>
      <c r="C3597" s="941">
        <v>60</v>
      </c>
    </row>
    <row r="3598" spans="1:3" x14ac:dyDescent="0.25">
      <c r="A3598" s="395" t="s">
        <v>5419</v>
      </c>
      <c r="B3598" s="935" t="s">
        <v>3559</v>
      </c>
      <c r="C3598" s="281">
        <v>30</v>
      </c>
    </row>
    <row r="3599" spans="1:3" x14ac:dyDescent="0.25">
      <c r="A3599" s="395" t="s">
        <v>5420</v>
      </c>
      <c r="B3599" s="935" t="s">
        <v>3316</v>
      </c>
      <c r="C3599" s="941">
        <v>90</v>
      </c>
    </row>
    <row r="3600" spans="1:3" x14ac:dyDescent="0.25">
      <c r="A3600" s="395" t="s">
        <v>5421</v>
      </c>
      <c r="B3600" s="935" t="s">
        <v>3562</v>
      </c>
      <c r="C3600" s="281">
        <v>60</v>
      </c>
    </row>
    <row r="3601" spans="1:3" x14ac:dyDescent="0.25">
      <c r="A3601" s="395" t="s">
        <v>5422</v>
      </c>
      <c r="B3601" s="935" t="s">
        <v>3564</v>
      </c>
      <c r="C3601" s="281">
        <v>60</v>
      </c>
    </row>
    <row r="3602" spans="1:3" x14ac:dyDescent="0.25">
      <c r="A3602" s="395" t="s">
        <v>5423</v>
      </c>
      <c r="B3602" s="935" t="s">
        <v>3190</v>
      </c>
      <c r="C3602" s="941">
        <v>60</v>
      </c>
    </row>
    <row r="3603" spans="1:3" x14ac:dyDescent="0.25">
      <c r="A3603" s="395" t="s">
        <v>5424</v>
      </c>
      <c r="B3603" s="935" t="s">
        <v>3312</v>
      </c>
      <c r="C3603" s="941">
        <v>90</v>
      </c>
    </row>
    <row r="3604" spans="1:3" x14ac:dyDescent="0.25">
      <c r="A3604" s="395" t="s">
        <v>5425</v>
      </c>
      <c r="B3604" s="935" t="s">
        <v>3568</v>
      </c>
      <c r="C3604" s="941">
        <v>90</v>
      </c>
    </row>
    <row r="3605" spans="1:3" x14ac:dyDescent="0.25">
      <c r="A3605" s="395" t="s">
        <v>5426</v>
      </c>
      <c r="B3605" s="935" t="s">
        <v>3570</v>
      </c>
      <c r="C3605" s="281">
        <v>90</v>
      </c>
    </row>
    <row r="3606" spans="1:3" x14ac:dyDescent="0.25">
      <c r="A3606" s="395" t="s">
        <v>5427</v>
      </c>
      <c r="B3606" s="935" t="s">
        <v>3572</v>
      </c>
      <c r="C3606" s="941">
        <v>60</v>
      </c>
    </row>
    <row r="3607" spans="1:3" x14ac:dyDescent="0.25">
      <c r="A3607" s="395" t="s">
        <v>5428</v>
      </c>
      <c r="B3607" s="935" t="s">
        <v>3574</v>
      </c>
      <c r="C3607" s="281">
        <v>60</v>
      </c>
    </row>
    <row r="3608" spans="1:3" x14ac:dyDescent="0.25">
      <c r="A3608" s="395" t="s">
        <v>5429</v>
      </c>
      <c r="B3608" s="935" t="s">
        <v>3326</v>
      </c>
      <c r="C3608" s="941">
        <v>90</v>
      </c>
    </row>
    <row r="3609" spans="1:3" x14ac:dyDescent="0.25">
      <c r="A3609" s="395" t="s">
        <v>5430</v>
      </c>
      <c r="B3609" s="935" t="s">
        <v>3577</v>
      </c>
      <c r="C3609" s="941">
        <v>60</v>
      </c>
    </row>
    <row r="3610" spans="1:3" x14ac:dyDescent="0.25">
      <c r="A3610" s="395" t="s">
        <v>5431</v>
      </c>
      <c r="B3610" s="935" t="s">
        <v>3601</v>
      </c>
      <c r="C3610" s="281">
        <v>180</v>
      </c>
    </row>
    <row r="3611" spans="1:3" x14ac:dyDescent="0.25">
      <c r="A3611" s="395" t="s">
        <v>5432</v>
      </c>
      <c r="B3611" s="935" t="s">
        <v>3603</v>
      </c>
      <c r="C3611" s="281">
        <v>60</v>
      </c>
    </row>
    <row r="3612" spans="1:3" x14ac:dyDescent="0.25">
      <c r="A3612" s="395" t="s">
        <v>5433</v>
      </c>
      <c r="B3612" s="935" t="s">
        <v>3605</v>
      </c>
      <c r="C3612" s="281">
        <v>30</v>
      </c>
    </row>
    <row r="3613" spans="1:3" x14ac:dyDescent="0.25">
      <c r="A3613" s="395" t="s">
        <v>5434</v>
      </c>
      <c r="B3613" s="935" t="s">
        <v>3607</v>
      </c>
      <c r="C3613" s="281">
        <v>60</v>
      </c>
    </row>
    <row r="3614" spans="1:3" x14ac:dyDescent="0.25">
      <c r="A3614" s="395" t="s">
        <v>5435</v>
      </c>
      <c r="B3614" s="935" t="s">
        <v>3609</v>
      </c>
      <c r="C3614" s="281">
        <v>60</v>
      </c>
    </row>
    <row r="3615" spans="1:3" x14ac:dyDescent="0.25">
      <c r="A3615" s="395" t="s">
        <v>5436</v>
      </c>
      <c r="B3615" s="935" t="s">
        <v>3611</v>
      </c>
      <c r="C3615" s="941">
        <v>60</v>
      </c>
    </row>
    <row r="3616" spans="1:3" x14ac:dyDescent="0.25">
      <c r="A3616" s="395" t="s">
        <v>5437</v>
      </c>
      <c r="B3616" s="935" t="s">
        <v>3613</v>
      </c>
      <c r="C3616" s="281">
        <v>60</v>
      </c>
    </row>
    <row r="3617" spans="1:3" x14ac:dyDescent="0.25">
      <c r="A3617" s="395" t="s">
        <v>5438</v>
      </c>
      <c r="B3617" s="935" t="s">
        <v>817</v>
      </c>
      <c r="C3617" s="281">
        <v>270</v>
      </c>
    </row>
    <row r="3618" spans="1:3" x14ac:dyDescent="0.25">
      <c r="A3618" s="395" t="s">
        <v>5439</v>
      </c>
      <c r="B3618" s="279" t="s">
        <v>2384</v>
      </c>
      <c r="C3618" s="938">
        <v>75</v>
      </c>
    </row>
    <row r="3619" spans="1:3" x14ac:dyDescent="0.25">
      <c r="A3619" s="395" t="s">
        <v>5440</v>
      </c>
      <c r="B3619" s="279" t="s">
        <v>2386</v>
      </c>
      <c r="C3619" s="280">
        <v>30</v>
      </c>
    </row>
    <row r="3620" spans="1:3" x14ac:dyDescent="0.25">
      <c r="A3620" s="395" t="s">
        <v>5441</v>
      </c>
      <c r="B3620" s="279" t="s">
        <v>2388</v>
      </c>
      <c r="C3620" s="280">
        <v>60</v>
      </c>
    </row>
    <row r="3621" spans="1:3" x14ac:dyDescent="0.25">
      <c r="A3621" s="395" t="s">
        <v>5442</v>
      </c>
      <c r="B3621" s="279" t="s">
        <v>7194</v>
      </c>
      <c r="C3621" s="280">
        <v>75</v>
      </c>
    </row>
    <row r="3622" spans="1:3" x14ac:dyDescent="0.25">
      <c r="A3622" s="395" t="s">
        <v>5443</v>
      </c>
      <c r="B3622" s="279" t="s">
        <v>836</v>
      </c>
      <c r="C3622" s="280">
        <v>75</v>
      </c>
    </row>
    <row r="3623" spans="1:3" x14ac:dyDescent="0.25">
      <c r="A3623" s="395" t="s">
        <v>5444</v>
      </c>
      <c r="B3623" s="279" t="s">
        <v>7195</v>
      </c>
      <c r="C3623" s="280">
        <v>120</v>
      </c>
    </row>
    <row r="3624" spans="1:3" x14ac:dyDescent="0.25">
      <c r="A3624" s="395" t="s">
        <v>5445</v>
      </c>
      <c r="B3624" s="935" t="s">
        <v>3491</v>
      </c>
      <c r="C3624" s="281">
        <v>30</v>
      </c>
    </row>
    <row r="3625" spans="1:3" x14ac:dyDescent="0.25">
      <c r="A3625" s="395" t="s">
        <v>5446</v>
      </c>
      <c r="B3625" s="935" t="s">
        <v>3343</v>
      </c>
      <c r="C3625" s="281">
        <v>120</v>
      </c>
    </row>
    <row r="3626" spans="1:3" x14ac:dyDescent="0.25">
      <c r="A3626" s="395" t="s">
        <v>5447</v>
      </c>
      <c r="B3626" s="935" t="s">
        <v>3307</v>
      </c>
      <c r="C3626" s="281">
        <v>60</v>
      </c>
    </row>
    <row r="3627" spans="1:3" x14ac:dyDescent="0.25">
      <c r="A3627" s="395" t="s">
        <v>5448</v>
      </c>
      <c r="B3627" s="935" t="s">
        <v>3309</v>
      </c>
      <c r="C3627" s="281">
        <v>90</v>
      </c>
    </row>
    <row r="3628" spans="1:3" x14ac:dyDescent="0.25">
      <c r="A3628" s="395" t="s">
        <v>5449</v>
      </c>
      <c r="B3628" s="935" t="s">
        <v>3627</v>
      </c>
      <c r="C3628" s="281">
        <v>90</v>
      </c>
    </row>
    <row r="3629" spans="1:3" x14ac:dyDescent="0.25">
      <c r="A3629" s="395" t="s">
        <v>5450</v>
      </c>
      <c r="B3629" s="935" t="s">
        <v>3629</v>
      </c>
      <c r="C3629" s="281">
        <v>90</v>
      </c>
    </row>
    <row r="3630" spans="1:3" x14ac:dyDescent="0.25">
      <c r="A3630" s="395" t="s">
        <v>5451</v>
      </c>
      <c r="B3630" s="935" t="s">
        <v>3664</v>
      </c>
      <c r="C3630" s="281">
        <v>90</v>
      </c>
    </row>
    <row r="3631" spans="1:3" x14ac:dyDescent="0.25">
      <c r="A3631" s="395" t="s">
        <v>5452</v>
      </c>
      <c r="B3631" s="935" t="s">
        <v>3666</v>
      </c>
      <c r="C3631" s="281">
        <v>60</v>
      </c>
    </row>
    <row r="3632" spans="1:3" x14ac:dyDescent="0.25">
      <c r="A3632" s="395" t="s">
        <v>5453</v>
      </c>
      <c r="B3632" s="935" t="s">
        <v>3633</v>
      </c>
      <c r="C3632" s="281">
        <v>90</v>
      </c>
    </row>
    <row r="3633" spans="1:3" x14ac:dyDescent="0.25">
      <c r="A3633" s="395" t="s">
        <v>5454</v>
      </c>
      <c r="B3633" s="935" t="s">
        <v>3635</v>
      </c>
      <c r="C3633" s="281">
        <v>45</v>
      </c>
    </row>
    <row r="3634" spans="1:3" x14ac:dyDescent="0.25">
      <c r="A3634" s="395" t="s">
        <v>5455</v>
      </c>
      <c r="B3634" s="935" t="s">
        <v>3670</v>
      </c>
      <c r="C3634" s="281">
        <v>60</v>
      </c>
    </row>
    <row r="3635" spans="1:3" x14ac:dyDescent="0.25">
      <c r="A3635" s="395" t="s">
        <v>5456</v>
      </c>
      <c r="B3635" s="935" t="s">
        <v>2607</v>
      </c>
      <c r="C3635" s="281">
        <v>90</v>
      </c>
    </row>
    <row r="3636" spans="1:3" x14ac:dyDescent="0.25">
      <c r="A3636" s="395" t="s">
        <v>5457</v>
      </c>
      <c r="B3636" s="935" t="s">
        <v>3640</v>
      </c>
      <c r="C3636" s="281">
        <v>60</v>
      </c>
    </row>
    <row r="3637" spans="1:3" x14ac:dyDescent="0.25">
      <c r="A3637" s="395" t="s">
        <v>5458</v>
      </c>
      <c r="B3637" s="935" t="s">
        <v>3642</v>
      </c>
      <c r="C3637" s="281">
        <v>60</v>
      </c>
    </row>
    <row r="3638" spans="1:3" x14ac:dyDescent="0.25">
      <c r="A3638" s="395" t="s">
        <v>5459</v>
      </c>
      <c r="B3638" s="935" t="s">
        <v>3638</v>
      </c>
      <c r="C3638" s="281">
        <v>120</v>
      </c>
    </row>
    <row r="3639" spans="1:3" x14ac:dyDescent="0.25">
      <c r="A3639" s="395" t="s">
        <v>5460</v>
      </c>
      <c r="B3639" s="935" t="s">
        <v>3676</v>
      </c>
      <c r="C3639" s="281">
        <v>120</v>
      </c>
    </row>
    <row r="3640" spans="1:3" x14ac:dyDescent="0.25">
      <c r="A3640" s="395" t="s">
        <v>5461</v>
      </c>
      <c r="B3640" s="935" t="s">
        <v>3515</v>
      </c>
      <c r="C3640" s="281">
        <v>180</v>
      </c>
    </row>
    <row r="3641" spans="1:3" x14ac:dyDescent="0.25">
      <c r="A3641" s="395" t="s">
        <v>5462</v>
      </c>
      <c r="B3641" s="935" t="s">
        <v>3646</v>
      </c>
      <c r="C3641" s="281">
        <v>90</v>
      </c>
    </row>
    <row r="3642" spans="1:3" x14ac:dyDescent="0.25">
      <c r="A3642" s="395" t="s">
        <v>5463</v>
      </c>
      <c r="B3642" s="935" t="s">
        <v>3521</v>
      </c>
      <c r="C3642" s="281">
        <v>120</v>
      </c>
    </row>
    <row r="3643" spans="1:3" x14ac:dyDescent="0.25">
      <c r="A3643" s="395" t="s">
        <v>5464</v>
      </c>
      <c r="B3643" s="935" t="s">
        <v>3681</v>
      </c>
      <c r="C3643" s="281">
        <v>120</v>
      </c>
    </row>
    <row r="3644" spans="1:3" x14ac:dyDescent="0.25">
      <c r="A3644" s="395" t="s">
        <v>5465</v>
      </c>
      <c r="B3644" s="935" t="s">
        <v>3683</v>
      </c>
      <c r="C3644" s="281">
        <v>60</v>
      </c>
    </row>
    <row r="3645" spans="1:3" x14ac:dyDescent="0.25">
      <c r="A3645" s="395" t="s">
        <v>5466</v>
      </c>
      <c r="B3645" s="935" t="s">
        <v>3685</v>
      </c>
      <c r="C3645" s="281">
        <v>270</v>
      </c>
    </row>
    <row r="3646" spans="1:3" x14ac:dyDescent="0.25">
      <c r="A3646" s="946" t="s">
        <v>5656</v>
      </c>
      <c r="B3646" s="947" t="s">
        <v>2384</v>
      </c>
      <c r="C3646" s="948">
        <v>30</v>
      </c>
    </row>
    <row r="3647" spans="1:3" x14ac:dyDescent="0.25">
      <c r="A3647" s="946" t="s">
        <v>5657</v>
      </c>
      <c r="B3647" s="947" t="s">
        <v>2386</v>
      </c>
      <c r="C3647" s="948">
        <v>15</v>
      </c>
    </row>
    <row r="3648" spans="1:3" x14ac:dyDescent="0.25">
      <c r="A3648" s="946" t="s">
        <v>5658</v>
      </c>
      <c r="B3648" s="947" t="s">
        <v>2388</v>
      </c>
      <c r="C3648" s="948">
        <v>30</v>
      </c>
    </row>
    <row r="3649" spans="1:3" x14ac:dyDescent="0.25">
      <c r="A3649" s="946" t="s">
        <v>5659</v>
      </c>
      <c r="B3649" s="947" t="s">
        <v>2390</v>
      </c>
      <c r="C3649" s="948">
        <v>45</v>
      </c>
    </row>
    <row r="3650" spans="1:3" x14ac:dyDescent="0.25">
      <c r="A3650" s="946" t="s">
        <v>5660</v>
      </c>
      <c r="B3650" s="947" t="s">
        <v>836</v>
      </c>
      <c r="C3650" s="948">
        <v>45</v>
      </c>
    </row>
    <row r="3651" spans="1:3" x14ac:dyDescent="0.25">
      <c r="A3651" s="946" t="s">
        <v>5661</v>
      </c>
      <c r="B3651" s="947" t="s">
        <v>2393</v>
      </c>
      <c r="C3651" s="948">
        <v>90</v>
      </c>
    </row>
    <row r="3652" spans="1:3" x14ac:dyDescent="0.25">
      <c r="A3652" s="946" t="s">
        <v>5662</v>
      </c>
      <c r="B3652" s="947" t="s">
        <v>2395</v>
      </c>
      <c r="C3652" s="948">
        <v>30</v>
      </c>
    </row>
    <row r="3653" spans="1:3" x14ac:dyDescent="0.25">
      <c r="A3653" s="946" t="s">
        <v>5663</v>
      </c>
      <c r="B3653" s="947" t="s">
        <v>2397</v>
      </c>
      <c r="C3653" s="948">
        <v>30</v>
      </c>
    </row>
    <row r="3654" spans="1:3" x14ac:dyDescent="0.25">
      <c r="A3654" s="946" t="s">
        <v>10295</v>
      </c>
      <c r="B3654" s="947" t="s">
        <v>2398</v>
      </c>
      <c r="C3654" s="948">
        <v>15</v>
      </c>
    </row>
    <row r="3655" spans="1:3" x14ac:dyDescent="0.25">
      <c r="A3655" s="946" t="s">
        <v>5665</v>
      </c>
      <c r="B3655" s="947" t="s">
        <v>2400</v>
      </c>
      <c r="C3655" s="948">
        <v>15</v>
      </c>
    </row>
    <row r="3656" spans="1:3" x14ac:dyDescent="0.25">
      <c r="A3656" s="946" t="s">
        <v>5666</v>
      </c>
      <c r="B3656" s="947" t="s">
        <v>6778</v>
      </c>
      <c r="C3656" s="948">
        <v>30</v>
      </c>
    </row>
    <row r="3657" spans="1:3" x14ac:dyDescent="0.25">
      <c r="A3657" s="946" t="s">
        <v>5667</v>
      </c>
      <c r="B3657" s="947" t="s">
        <v>6630</v>
      </c>
      <c r="C3657" s="948">
        <v>60</v>
      </c>
    </row>
    <row r="3658" spans="1:3" x14ac:dyDescent="0.25">
      <c r="A3658" s="946" t="s">
        <v>5668</v>
      </c>
      <c r="B3658" s="947" t="s">
        <v>6779</v>
      </c>
      <c r="C3658" s="948">
        <v>60</v>
      </c>
    </row>
    <row r="3659" spans="1:3" x14ac:dyDescent="0.25">
      <c r="A3659" s="946" t="s">
        <v>6886</v>
      </c>
      <c r="B3659" s="947" t="s">
        <v>6780</v>
      </c>
      <c r="C3659" s="948">
        <v>60</v>
      </c>
    </row>
    <row r="3660" spans="1:3" x14ac:dyDescent="0.25">
      <c r="A3660" s="946" t="s">
        <v>5670</v>
      </c>
      <c r="B3660" s="947" t="s">
        <v>6781</v>
      </c>
      <c r="C3660" s="948">
        <v>60</v>
      </c>
    </row>
    <row r="3661" spans="1:3" x14ac:dyDescent="0.25">
      <c r="A3661" s="946" t="s">
        <v>6887</v>
      </c>
      <c r="B3661" s="947" t="s">
        <v>2408</v>
      </c>
      <c r="C3661" s="948">
        <v>30</v>
      </c>
    </row>
    <row r="3662" spans="1:3" x14ac:dyDescent="0.25">
      <c r="A3662" s="946" t="s">
        <v>6888</v>
      </c>
      <c r="B3662" s="947" t="s">
        <v>6782</v>
      </c>
      <c r="C3662" s="948">
        <v>210</v>
      </c>
    </row>
    <row r="3663" spans="1:3" x14ac:dyDescent="0.25">
      <c r="A3663" s="946" t="s">
        <v>5672</v>
      </c>
      <c r="B3663" s="947" t="s">
        <v>2412</v>
      </c>
      <c r="C3663" s="948">
        <v>150</v>
      </c>
    </row>
    <row r="3664" spans="1:3" x14ac:dyDescent="0.25">
      <c r="A3664" s="946" t="s">
        <v>5673</v>
      </c>
      <c r="B3664" s="947" t="s">
        <v>6783</v>
      </c>
      <c r="C3664" s="948">
        <v>60</v>
      </c>
    </row>
    <row r="3665" spans="1:3" x14ac:dyDescent="0.25">
      <c r="A3665" s="946" t="s">
        <v>6889</v>
      </c>
      <c r="B3665" s="947" t="s">
        <v>6784</v>
      </c>
      <c r="C3665" s="948">
        <v>60</v>
      </c>
    </row>
    <row r="3666" spans="1:3" x14ac:dyDescent="0.25">
      <c r="A3666" s="946" t="s">
        <v>6890</v>
      </c>
      <c r="B3666" s="947" t="s">
        <v>817</v>
      </c>
      <c r="C3666" s="948">
        <v>180</v>
      </c>
    </row>
    <row r="3667" spans="1:3" x14ac:dyDescent="0.25">
      <c r="A3667" s="946" t="s">
        <v>6120</v>
      </c>
      <c r="B3667" s="949" t="s">
        <v>2384</v>
      </c>
      <c r="C3667" s="434">
        <v>75</v>
      </c>
    </row>
    <row r="3668" spans="1:3" x14ac:dyDescent="0.25">
      <c r="A3668" s="946" t="s">
        <v>6121</v>
      </c>
      <c r="B3668" s="949" t="s">
        <v>2386</v>
      </c>
      <c r="C3668" s="434">
        <v>30</v>
      </c>
    </row>
    <row r="3669" spans="1:3" x14ac:dyDescent="0.25">
      <c r="A3669" s="946" t="s">
        <v>6122</v>
      </c>
      <c r="B3669" s="949" t="s">
        <v>2388</v>
      </c>
      <c r="C3669" s="434">
        <v>60</v>
      </c>
    </row>
    <row r="3670" spans="1:3" x14ac:dyDescent="0.25">
      <c r="A3670" s="946" t="s">
        <v>6123</v>
      </c>
      <c r="B3670" s="949" t="s">
        <v>6785</v>
      </c>
      <c r="C3670" s="434">
        <v>75</v>
      </c>
    </row>
    <row r="3671" spans="1:3" x14ac:dyDescent="0.25">
      <c r="A3671" s="946" t="s">
        <v>6124</v>
      </c>
      <c r="B3671" s="949" t="s">
        <v>836</v>
      </c>
      <c r="C3671" s="434">
        <v>75</v>
      </c>
    </row>
    <row r="3672" spans="1:3" x14ac:dyDescent="0.25">
      <c r="A3672" s="946" t="s">
        <v>6125</v>
      </c>
      <c r="B3672" s="949" t="s">
        <v>7195</v>
      </c>
      <c r="C3672" s="434">
        <v>120</v>
      </c>
    </row>
    <row r="3673" spans="1:3" x14ac:dyDescent="0.25">
      <c r="A3673" s="946" t="s">
        <v>6126</v>
      </c>
      <c r="B3673" s="949" t="s">
        <v>2395</v>
      </c>
      <c r="C3673" s="948">
        <v>30</v>
      </c>
    </row>
    <row r="3674" spans="1:3" x14ac:dyDescent="0.25">
      <c r="A3674" s="946" t="s">
        <v>6127</v>
      </c>
      <c r="B3674" s="949" t="s">
        <v>2437</v>
      </c>
      <c r="C3674" s="434">
        <v>30</v>
      </c>
    </row>
    <row r="3675" spans="1:3" x14ac:dyDescent="0.25">
      <c r="A3675" s="946" t="s">
        <v>10296</v>
      </c>
      <c r="B3675" s="949" t="s">
        <v>2596</v>
      </c>
      <c r="C3675" s="434">
        <v>45</v>
      </c>
    </row>
    <row r="3676" spans="1:3" x14ac:dyDescent="0.25">
      <c r="A3676" s="946" t="s">
        <v>6129</v>
      </c>
      <c r="B3676" s="949" t="s">
        <v>2398</v>
      </c>
      <c r="C3676" s="948">
        <v>30</v>
      </c>
    </row>
    <row r="3677" spans="1:3" x14ac:dyDescent="0.25">
      <c r="A3677" s="946" t="s">
        <v>6130</v>
      </c>
      <c r="B3677" s="949" t="s">
        <v>2559</v>
      </c>
      <c r="C3677" s="434">
        <v>45</v>
      </c>
    </row>
    <row r="3678" spans="1:3" x14ac:dyDescent="0.25">
      <c r="A3678" s="946" t="s">
        <v>6131</v>
      </c>
      <c r="B3678" s="949" t="s">
        <v>2397</v>
      </c>
      <c r="C3678" s="948">
        <v>45</v>
      </c>
    </row>
    <row r="3679" spans="1:3" x14ac:dyDescent="0.25">
      <c r="A3679" s="946" t="s">
        <v>6132</v>
      </c>
      <c r="B3679" s="949" t="s">
        <v>6786</v>
      </c>
      <c r="C3679" s="434">
        <v>30</v>
      </c>
    </row>
    <row r="3680" spans="1:3" x14ac:dyDescent="0.25">
      <c r="A3680" s="946" t="s">
        <v>6133</v>
      </c>
      <c r="B3680" s="949" t="s">
        <v>2602</v>
      </c>
      <c r="C3680" s="434">
        <v>30</v>
      </c>
    </row>
    <row r="3681" spans="1:3" x14ac:dyDescent="0.25">
      <c r="A3681" s="946" t="s">
        <v>6134</v>
      </c>
      <c r="B3681" s="949" t="s">
        <v>2428</v>
      </c>
      <c r="C3681" s="434">
        <v>30</v>
      </c>
    </row>
    <row r="3682" spans="1:3" x14ac:dyDescent="0.25">
      <c r="A3682" s="946" t="s">
        <v>6135</v>
      </c>
      <c r="B3682" s="949" t="s">
        <v>6787</v>
      </c>
      <c r="C3682" s="434">
        <v>45</v>
      </c>
    </row>
    <row r="3683" spans="1:3" x14ac:dyDescent="0.25">
      <c r="A3683" s="946" t="s">
        <v>6136</v>
      </c>
      <c r="B3683" s="949" t="s">
        <v>2607</v>
      </c>
      <c r="C3683" s="434">
        <v>45</v>
      </c>
    </row>
    <row r="3684" spans="1:3" x14ac:dyDescent="0.25">
      <c r="A3684" s="946" t="s">
        <v>6137</v>
      </c>
      <c r="B3684" s="949" t="s">
        <v>2609</v>
      </c>
      <c r="C3684" s="434">
        <v>30</v>
      </c>
    </row>
    <row r="3685" spans="1:3" x14ac:dyDescent="0.25">
      <c r="A3685" s="946" t="s">
        <v>6138</v>
      </c>
      <c r="B3685" s="422" t="s">
        <v>2563</v>
      </c>
      <c r="C3685" s="434">
        <v>60</v>
      </c>
    </row>
    <row r="3686" spans="1:3" x14ac:dyDescent="0.25">
      <c r="A3686" s="946" t="s">
        <v>6139</v>
      </c>
      <c r="B3686" s="949" t="s">
        <v>2565</v>
      </c>
      <c r="C3686" s="434">
        <v>60</v>
      </c>
    </row>
    <row r="3687" spans="1:3" x14ac:dyDescent="0.25">
      <c r="A3687" s="946" t="s">
        <v>6140</v>
      </c>
      <c r="B3687" s="949" t="s">
        <v>2400</v>
      </c>
      <c r="C3687" s="434">
        <v>30</v>
      </c>
    </row>
    <row r="3688" spans="1:3" x14ac:dyDescent="0.25">
      <c r="A3688" s="946" t="s">
        <v>6141</v>
      </c>
      <c r="B3688" s="949" t="s">
        <v>2568</v>
      </c>
      <c r="C3688" s="434">
        <v>60</v>
      </c>
    </row>
    <row r="3689" spans="1:3" x14ac:dyDescent="0.25">
      <c r="A3689" s="946" t="s">
        <v>6142</v>
      </c>
      <c r="B3689" s="949" t="s">
        <v>2586</v>
      </c>
      <c r="C3689" s="434">
        <v>60</v>
      </c>
    </row>
    <row r="3690" spans="1:3" x14ac:dyDescent="0.25">
      <c r="A3690" s="946" t="s">
        <v>6143</v>
      </c>
      <c r="B3690" s="949" t="s">
        <v>2570</v>
      </c>
      <c r="C3690" s="434">
        <v>150</v>
      </c>
    </row>
    <row r="3691" spans="1:3" x14ac:dyDescent="0.25">
      <c r="A3691" s="946" t="s">
        <v>6144</v>
      </c>
      <c r="B3691" s="949" t="s">
        <v>2621</v>
      </c>
      <c r="C3691" s="434">
        <v>90</v>
      </c>
    </row>
    <row r="3692" spans="1:3" x14ac:dyDescent="0.25">
      <c r="A3692" s="946" t="s">
        <v>6145</v>
      </c>
      <c r="B3692" s="949" t="s">
        <v>2623</v>
      </c>
      <c r="C3692" s="434">
        <v>60</v>
      </c>
    </row>
    <row r="3693" spans="1:3" x14ac:dyDescent="0.25">
      <c r="A3693" s="946" t="s">
        <v>6146</v>
      </c>
      <c r="B3693" s="949" t="s">
        <v>2577</v>
      </c>
      <c r="C3693" s="434">
        <v>60</v>
      </c>
    </row>
    <row r="3694" spans="1:3" x14ac:dyDescent="0.25">
      <c r="A3694" s="946" t="s">
        <v>6147</v>
      </c>
      <c r="B3694" s="947" t="s">
        <v>6788</v>
      </c>
      <c r="C3694" s="434">
        <v>150</v>
      </c>
    </row>
    <row r="3695" spans="1:3" x14ac:dyDescent="0.25">
      <c r="A3695" s="946" t="s">
        <v>6148</v>
      </c>
      <c r="B3695" s="949" t="s">
        <v>2579</v>
      </c>
      <c r="C3695" s="434">
        <v>150</v>
      </c>
    </row>
    <row r="3696" spans="1:3" ht="31.5" x14ac:dyDescent="0.25">
      <c r="A3696" s="946" t="s">
        <v>6149</v>
      </c>
      <c r="B3696" s="949" t="s">
        <v>7214</v>
      </c>
      <c r="C3696" s="434">
        <v>120</v>
      </c>
    </row>
    <row r="3697" spans="1:3" ht="31.5" x14ac:dyDescent="0.25">
      <c r="A3697" s="946" t="s">
        <v>6150</v>
      </c>
      <c r="B3697" s="949" t="s">
        <v>6789</v>
      </c>
      <c r="C3697" s="434">
        <v>120</v>
      </c>
    </row>
    <row r="3698" spans="1:3" ht="31.5" x14ac:dyDescent="0.25">
      <c r="A3698" s="946" t="s">
        <v>6151</v>
      </c>
      <c r="B3698" s="422" t="s">
        <v>7196</v>
      </c>
      <c r="C3698" s="434">
        <v>75</v>
      </c>
    </row>
    <row r="3699" spans="1:3" ht="31.5" x14ac:dyDescent="0.25">
      <c r="A3699" s="946" t="s">
        <v>6152</v>
      </c>
      <c r="B3699" s="949" t="s">
        <v>6790</v>
      </c>
      <c r="C3699" s="434">
        <v>60</v>
      </c>
    </row>
    <row r="3700" spans="1:3" x14ac:dyDescent="0.25">
      <c r="A3700" s="946" t="s">
        <v>6153</v>
      </c>
      <c r="B3700" s="422" t="s">
        <v>7199</v>
      </c>
      <c r="C3700" s="434">
        <v>60</v>
      </c>
    </row>
    <row r="3701" spans="1:3" x14ac:dyDescent="0.25">
      <c r="A3701" s="946" t="s">
        <v>6154</v>
      </c>
      <c r="B3701" s="949" t="s">
        <v>2626</v>
      </c>
      <c r="C3701" s="434">
        <v>75</v>
      </c>
    </row>
    <row r="3702" spans="1:3" x14ac:dyDescent="0.25">
      <c r="A3702" s="946" t="s">
        <v>6155</v>
      </c>
      <c r="B3702" s="949" t="s">
        <v>2635</v>
      </c>
      <c r="C3702" s="434">
        <v>150</v>
      </c>
    </row>
    <row r="3703" spans="1:3" x14ac:dyDescent="0.25">
      <c r="A3703" s="946" t="s">
        <v>6156</v>
      </c>
      <c r="B3703" s="949" t="s">
        <v>2638</v>
      </c>
      <c r="C3703" s="434">
        <v>45</v>
      </c>
    </row>
    <row r="3704" spans="1:3" x14ac:dyDescent="0.25">
      <c r="A3704" s="946" t="s">
        <v>6157</v>
      </c>
      <c r="B3704" s="422" t="s">
        <v>817</v>
      </c>
      <c r="C3704" s="434">
        <v>675</v>
      </c>
    </row>
    <row r="3705" spans="1:3" x14ac:dyDescent="0.25">
      <c r="A3705" s="946" t="s">
        <v>5674</v>
      </c>
      <c r="B3705" s="422" t="s">
        <v>6791</v>
      </c>
      <c r="C3705" s="434">
        <v>30</v>
      </c>
    </row>
    <row r="3706" spans="1:3" x14ac:dyDescent="0.25">
      <c r="A3706" s="946" t="s">
        <v>5675</v>
      </c>
      <c r="B3706" s="422" t="s">
        <v>2386</v>
      </c>
      <c r="C3706" s="434">
        <v>15</v>
      </c>
    </row>
    <row r="3707" spans="1:3" x14ac:dyDescent="0.25">
      <c r="A3707" s="946" t="s">
        <v>5676</v>
      </c>
      <c r="B3707" s="422" t="s">
        <v>2388</v>
      </c>
      <c r="C3707" s="434">
        <v>30</v>
      </c>
    </row>
    <row r="3708" spans="1:3" x14ac:dyDescent="0.25">
      <c r="A3708" s="946" t="s">
        <v>5677</v>
      </c>
      <c r="B3708" s="422" t="s">
        <v>2390</v>
      </c>
      <c r="C3708" s="434">
        <v>45</v>
      </c>
    </row>
    <row r="3709" spans="1:3" x14ac:dyDescent="0.25">
      <c r="A3709" s="946" t="s">
        <v>5678</v>
      </c>
      <c r="B3709" s="422" t="s">
        <v>836</v>
      </c>
      <c r="C3709" s="434">
        <v>45</v>
      </c>
    </row>
    <row r="3710" spans="1:3" x14ac:dyDescent="0.25">
      <c r="A3710" s="946" t="s">
        <v>5679</v>
      </c>
      <c r="B3710" s="422" t="s">
        <v>2393</v>
      </c>
      <c r="C3710" s="434">
        <v>90</v>
      </c>
    </row>
    <row r="3711" spans="1:3" x14ac:dyDescent="0.25">
      <c r="A3711" s="946" t="s">
        <v>5680</v>
      </c>
      <c r="B3711" s="949" t="s">
        <v>2395</v>
      </c>
      <c r="C3711" s="434">
        <v>30</v>
      </c>
    </row>
    <row r="3712" spans="1:3" x14ac:dyDescent="0.25">
      <c r="A3712" s="946" t="s">
        <v>5681</v>
      </c>
      <c r="B3712" s="949" t="s">
        <v>2557</v>
      </c>
      <c r="C3712" s="434">
        <v>45</v>
      </c>
    </row>
    <row r="3713" spans="1:3" x14ac:dyDescent="0.25">
      <c r="A3713" s="946" t="s">
        <v>10297</v>
      </c>
      <c r="B3713" s="949" t="s">
        <v>2398</v>
      </c>
      <c r="C3713" s="434">
        <v>30</v>
      </c>
    </row>
    <row r="3714" spans="1:3" x14ac:dyDescent="0.25">
      <c r="A3714" s="946" t="s">
        <v>5683</v>
      </c>
      <c r="B3714" s="949" t="s">
        <v>2559</v>
      </c>
      <c r="C3714" s="434">
        <v>30</v>
      </c>
    </row>
    <row r="3715" spans="1:3" x14ac:dyDescent="0.25">
      <c r="A3715" s="946" t="s">
        <v>5684</v>
      </c>
      <c r="B3715" s="949" t="s">
        <v>2397</v>
      </c>
      <c r="C3715" s="434">
        <v>45</v>
      </c>
    </row>
    <row r="3716" spans="1:3" x14ac:dyDescent="0.25">
      <c r="A3716" s="946" t="s">
        <v>5685</v>
      </c>
      <c r="B3716" s="949" t="s">
        <v>2428</v>
      </c>
      <c r="C3716" s="434">
        <v>30</v>
      </c>
    </row>
    <row r="3717" spans="1:3" x14ac:dyDescent="0.25">
      <c r="A3717" s="946" t="s">
        <v>5686</v>
      </c>
      <c r="B3717" s="950" t="s">
        <v>2563</v>
      </c>
      <c r="C3717" s="951">
        <v>60</v>
      </c>
    </row>
    <row r="3718" spans="1:3" x14ac:dyDescent="0.25">
      <c r="A3718" s="946" t="s">
        <v>5687</v>
      </c>
      <c r="B3718" s="949" t="s">
        <v>2565</v>
      </c>
      <c r="C3718" s="434">
        <v>60</v>
      </c>
    </row>
    <row r="3719" spans="1:3" x14ac:dyDescent="0.25">
      <c r="A3719" s="946" t="s">
        <v>5688</v>
      </c>
      <c r="B3719" s="949" t="s">
        <v>2400</v>
      </c>
      <c r="C3719" s="434">
        <v>30</v>
      </c>
    </row>
    <row r="3720" spans="1:3" x14ac:dyDescent="0.25">
      <c r="A3720" s="946" t="s">
        <v>5689</v>
      </c>
      <c r="B3720" s="949" t="s">
        <v>2568</v>
      </c>
      <c r="C3720" s="434">
        <v>60</v>
      </c>
    </row>
    <row r="3721" spans="1:3" x14ac:dyDescent="0.25">
      <c r="A3721" s="946" t="s">
        <v>5690</v>
      </c>
      <c r="B3721" s="949" t="s">
        <v>2586</v>
      </c>
      <c r="C3721" s="434">
        <v>60</v>
      </c>
    </row>
    <row r="3722" spans="1:3" x14ac:dyDescent="0.25">
      <c r="A3722" s="946" t="s">
        <v>5691</v>
      </c>
      <c r="B3722" s="949" t="s">
        <v>2570</v>
      </c>
      <c r="C3722" s="434">
        <v>150</v>
      </c>
    </row>
    <row r="3723" spans="1:3" x14ac:dyDescent="0.25">
      <c r="A3723" s="946" t="s">
        <v>5692</v>
      </c>
      <c r="B3723" s="949" t="s">
        <v>1038</v>
      </c>
      <c r="C3723" s="434">
        <v>90</v>
      </c>
    </row>
    <row r="3724" spans="1:3" x14ac:dyDescent="0.25">
      <c r="A3724" s="946" t="s">
        <v>5693</v>
      </c>
      <c r="B3724" s="949" t="s">
        <v>2575</v>
      </c>
      <c r="C3724" s="434">
        <v>60</v>
      </c>
    </row>
    <row r="3725" spans="1:3" x14ac:dyDescent="0.25">
      <c r="A3725" s="946" t="s">
        <v>5694</v>
      </c>
      <c r="B3725" s="949" t="s">
        <v>2577</v>
      </c>
      <c r="C3725" s="434">
        <v>60</v>
      </c>
    </row>
    <row r="3726" spans="1:3" ht="31.5" x14ac:dyDescent="0.25">
      <c r="A3726" s="946" t="s">
        <v>5695</v>
      </c>
      <c r="B3726" s="422" t="s">
        <v>6792</v>
      </c>
      <c r="C3726" s="434">
        <v>150</v>
      </c>
    </row>
    <row r="3727" spans="1:3" x14ac:dyDescent="0.25">
      <c r="A3727" s="946" t="s">
        <v>5696</v>
      </c>
      <c r="B3727" s="949" t="s">
        <v>2579</v>
      </c>
      <c r="C3727" s="434">
        <v>150</v>
      </c>
    </row>
    <row r="3728" spans="1:3" ht="31.5" x14ac:dyDescent="0.25">
      <c r="A3728" s="946" t="s">
        <v>5697</v>
      </c>
      <c r="B3728" s="949" t="s">
        <v>7214</v>
      </c>
      <c r="C3728" s="434">
        <v>90</v>
      </c>
    </row>
    <row r="3729" spans="1:3" ht="31.5" x14ac:dyDescent="0.25">
      <c r="A3729" s="946" t="s">
        <v>5698</v>
      </c>
      <c r="B3729" s="949" t="s">
        <v>6789</v>
      </c>
      <c r="C3729" s="434">
        <v>90</v>
      </c>
    </row>
    <row r="3730" spans="1:3" ht="31.5" x14ac:dyDescent="0.25">
      <c r="A3730" s="946" t="s">
        <v>5699</v>
      </c>
      <c r="B3730" s="949" t="s">
        <v>7196</v>
      </c>
      <c r="C3730" s="434">
        <v>60</v>
      </c>
    </row>
    <row r="3731" spans="1:3" x14ac:dyDescent="0.25">
      <c r="A3731" s="946" t="s">
        <v>5700</v>
      </c>
      <c r="B3731" s="422" t="s">
        <v>817</v>
      </c>
      <c r="C3731" s="434">
        <v>270</v>
      </c>
    </row>
    <row r="3732" spans="1:3" x14ac:dyDescent="0.25">
      <c r="A3732" s="946" t="s">
        <v>6160</v>
      </c>
      <c r="B3732" s="952" t="s">
        <v>6791</v>
      </c>
      <c r="C3732" s="953">
        <v>75</v>
      </c>
    </row>
    <row r="3733" spans="1:3" x14ac:dyDescent="0.25">
      <c r="A3733" s="946" t="s">
        <v>6161</v>
      </c>
      <c r="B3733" s="952" t="s">
        <v>2386</v>
      </c>
      <c r="C3733" s="953">
        <v>30</v>
      </c>
    </row>
    <row r="3734" spans="1:3" x14ac:dyDescent="0.25">
      <c r="A3734" s="946" t="s">
        <v>6162</v>
      </c>
      <c r="B3734" s="952" t="s">
        <v>2388</v>
      </c>
      <c r="C3734" s="953">
        <v>60</v>
      </c>
    </row>
    <row r="3735" spans="1:3" x14ac:dyDescent="0.25">
      <c r="A3735" s="946" t="s">
        <v>6163</v>
      </c>
      <c r="B3735" s="952" t="s">
        <v>3487</v>
      </c>
      <c r="C3735" s="953">
        <v>75</v>
      </c>
    </row>
    <row r="3736" spans="1:3" x14ac:dyDescent="0.25">
      <c r="A3736" s="946" t="s">
        <v>6164</v>
      </c>
      <c r="B3736" s="952" t="s">
        <v>836</v>
      </c>
      <c r="C3736" s="953">
        <v>75</v>
      </c>
    </row>
    <row r="3737" spans="1:3" x14ac:dyDescent="0.25">
      <c r="A3737" s="946" t="s">
        <v>6165</v>
      </c>
      <c r="B3737" s="952" t="s">
        <v>6793</v>
      </c>
      <c r="C3737" s="954">
        <v>120</v>
      </c>
    </row>
    <row r="3738" spans="1:3" x14ac:dyDescent="0.25">
      <c r="A3738" s="946" t="s">
        <v>6166</v>
      </c>
      <c r="B3738" s="955" t="s">
        <v>2397</v>
      </c>
      <c r="C3738" s="953">
        <v>30</v>
      </c>
    </row>
    <row r="3739" spans="1:3" x14ac:dyDescent="0.25">
      <c r="A3739" s="946" t="s">
        <v>6167</v>
      </c>
      <c r="B3739" s="956" t="s">
        <v>2529</v>
      </c>
      <c r="C3739" s="954">
        <v>45</v>
      </c>
    </row>
    <row r="3740" spans="1:3" x14ac:dyDescent="0.25">
      <c r="A3740" s="946" t="s">
        <v>10298</v>
      </c>
      <c r="B3740" s="955" t="s">
        <v>2650</v>
      </c>
      <c r="C3740" s="953">
        <v>45</v>
      </c>
    </row>
    <row r="3741" spans="1:3" x14ac:dyDescent="0.25">
      <c r="A3741" s="946" t="s">
        <v>6169</v>
      </c>
      <c r="B3741" s="955" t="s">
        <v>6794</v>
      </c>
      <c r="C3741" s="948">
        <v>45</v>
      </c>
    </row>
    <row r="3742" spans="1:3" x14ac:dyDescent="0.25">
      <c r="A3742" s="946" t="s">
        <v>6170</v>
      </c>
      <c r="B3742" s="955" t="s">
        <v>2653</v>
      </c>
      <c r="C3742" s="953">
        <v>30</v>
      </c>
    </row>
    <row r="3743" spans="1:3" x14ac:dyDescent="0.25">
      <c r="A3743" s="946" t="s">
        <v>6171</v>
      </c>
      <c r="B3743" s="955" t="s">
        <v>2428</v>
      </c>
      <c r="C3743" s="953">
        <v>30</v>
      </c>
    </row>
    <row r="3744" spans="1:3" x14ac:dyDescent="0.25">
      <c r="A3744" s="946" t="s">
        <v>6172</v>
      </c>
      <c r="B3744" s="955" t="s">
        <v>2400</v>
      </c>
      <c r="C3744" s="953">
        <v>30</v>
      </c>
    </row>
    <row r="3745" spans="1:3" x14ac:dyDescent="0.25">
      <c r="A3745" s="946" t="s">
        <v>6891</v>
      </c>
      <c r="B3745" s="955" t="s">
        <v>6795</v>
      </c>
      <c r="C3745" s="953">
        <v>60</v>
      </c>
    </row>
    <row r="3746" spans="1:3" x14ac:dyDescent="0.25">
      <c r="A3746" s="946" t="s">
        <v>6174</v>
      </c>
      <c r="B3746" s="955" t="s">
        <v>2481</v>
      </c>
      <c r="C3746" s="954">
        <v>120</v>
      </c>
    </row>
    <row r="3747" spans="1:3" x14ac:dyDescent="0.25">
      <c r="A3747" s="946" t="s">
        <v>6175</v>
      </c>
      <c r="B3747" s="955" t="s">
        <v>2449</v>
      </c>
      <c r="C3747" s="954">
        <v>150</v>
      </c>
    </row>
    <row r="3748" spans="1:3" x14ac:dyDescent="0.25">
      <c r="A3748" s="946" t="s">
        <v>6176</v>
      </c>
      <c r="B3748" s="955" t="s">
        <v>2693</v>
      </c>
      <c r="C3748" s="954">
        <v>60</v>
      </c>
    </row>
    <row r="3749" spans="1:3" x14ac:dyDescent="0.25">
      <c r="A3749" s="946" t="s">
        <v>6177</v>
      </c>
      <c r="B3749" s="955" t="s">
        <v>2659</v>
      </c>
      <c r="C3749" s="954">
        <v>60</v>
      </c>
    </row>
    <row r="3750" spans="1:3" x14ac:dyDescent="0.25">
      <c r="A3750" s="946" t="s">
        <v>6178</v>
      </c>
      <c r="B3750" s="955" t="s">
        <v>2462</v>
      </c>
      <c r="C3750" s="954">
        <v>60</v>
      </c>
    </row>
    <row r="3751" spans="1:3" x14ac:dyDescent="0.25">
      <c r="A3751" s="946" t="s">
        <v>6179</v>
      </c>
      <c r="B3751" s="955" t="s">
        <v>2664</v>
      </c>
      <c r="C3751" s="953">
        <v>120</v>
      </c>
    </row>
    <row r="3752" spans="1:3" x14ac:dyDescent="0.25">
      <c r="A3752" s="946" t="s">
        <v>6180</v>
      </c>
      <c r="B3752" s="955" t="s">
        <v>2701</v>
      </c>
      <c r="C3752" s="953">
        <v>150</v>
      </c>
    </row>
    <row r="3753" spans="1:3" x14ac:dyDescent="0.25">
      <c r="A3753" s="946" t="s">
        <v>6181</v>
      </c>
      <c r="B3753" s="955" t="s">
        <v>2668</v>
      </c>
      <c r="C3753" s="953">
        <v>150</v>
      </c>
    </row>
    <row r="3754" spans="1:3" x14ac:dyDescent="0.25">
      <c r="A3754" s="946" t="s">
        <v>6892</v>
      </c>
      <c r="B3754" s="955" t="s">
        <v>509</v>
      </c>
      <c r="C3754" s="953">
        <v>60</v>
      </c>
    </row>
    <row r="3755" spans="1:3" x14ac:dyDescent="0.25">
      <c r="A3755" s="946" t="s">
        <v>6183</v>
      </c>
      <c r="B3755" s="955" t="s">
        <v>2704</v>
      </c>
      <c r="C3755" s="953">
        <v>60</v>
      </c>
    </row>
    <row r="3756" spans="1:3" x14ac:dyDescent="0.25">
      <c r="A3756" s="946" t="s">
        <v>6184</v>
      </c>
      <c r="B3756" s="955" t="s">
        <v>2670</v>
      </c>
      <c r="C3756" s="953">
        <v>120</v>
      </c>
    </row>
    <row r="3757" spans="1:3" x14ac:dyDescent="0.25">
      <c r="A3757" s="946" t="s">
        <v>6185</v>
      </c>
      <c r="B3757" s="955" t="s">
        <v>2707</v>
      </c>
      <c r="C3757" s="953">
        <v>120</v>
      </c>
    </row>
    <row r="3758" spans="1:3" x14ac:dyDescent="0.25">
      <c r="A3758" s="946" t="s">
        <v>6893</v>
      </c>
      <c r="B3758" s="955" t="s">
        <v>6796</v>
      </c>
      <c r="C3758" s="953">
        <v>60</v>
      </c>
    </row>
    <row r="3759" spans="1:3" x14ac:dyDescent="0.25">
      <c r="A3759" s="946" t="s">
        <v>6187</v>
      </c>
      <c r="B3759" s="955" t="s">
        <v>6797</v>
      </c>
      <c r="C3759" s="953">
        <v>60</v>
      </c>
    </row>
    <row r="3760" spans="1:3" x14ac:dyDescent="0.25">
      <c r="A3760" s="946" t="s">
        <v>6894</v>
      </c>
      <c r="B3760" s="955" t="s">
        <v>6798</v>
      </c>
      <c r="C3760" s="953">
        <v>60</v>
      </c>
    </row>
    <row r="3761" spans="1:5" x14ac:dyDescent="0.25">
      <c r="A3761" s="946" t="s">
        <v>6189</v>
      </c>
      <c r="B3761" s="955" t="s">
        <v>2517</v>
      </c>
      <c r="C3761" s="953">
        <v>30</v>
      </c>
    </row>
    <row r="3762" spans="1:5" x14ac:dyDescent="0.25">
      <c r="A3762" s="946" t="s">
        <v>6190</v>
      </c>
      <c r="B3762" s="955" t="s">
        <v>817</v>
      </c>
      <c r="C3762" s="953">
        <v>360</v>
      </c>
    </row>
    <row r="3763" spans="1:5" ht="16.5" x14ac:dyDescent="0.25">
      <c r="A3763" s="946" t="s">
        <v>5701</v>
      </c>
      <c r="B3763" s="955" t="s">
        <v>6791</v>
      </c>
      <c r="C3763" s="948">
        <v>30</v>
      </c>
      <c r="E3763" s="405"/>
    </row>
    <row r="3764" spans="1:5" ht="16.5" x14ac:dyDescent="0.25">
      <c r="A3764" s="946" t="s">
        <v>5702</v>
      </c>
      <c r="B3764" s="955" t="s">
        <v>2386</v>
      </c>
      <c r="C3764" s="948">
        <v>15</v>
      </c>
      <c r="E3764" s="405"/>
    </row>
    <row r="3765" spans="1:5" ht="16.5" x14ac:dyDescent="0.25">
      <c r="A3765" s="946" t="s">
        <v>5703</v>
      </c>
      <c r="B3765" s="955" t="s">
        <v>2388</v>
      </c>
      <c r="C3765" s="948">
        <v>30</v>
      </c>
      <c r="E3765" s="405"/>
    </row>
    <row r="3766" spans="1:5" ht="16.5" x14ac:dyDescent="0.25">
      <c r="A3766" s="946" t="s">
        <v>5704</v>
      </c>
      <c r="B3766" s="955" t="s">
        <v>3487</v>
      </c>
      <c r="C3766" s="948">
        <v>45</v>
      </c>
      <c r="E3766" s="405"/>
    </row>
    <row r="3767" spans="1:5" ht="16.5" x14ac:dyDescent="0.25">
      <c r="A3767" s="946" t="s">
        <v>5705</v>
      </c>
      <c r="B3767" s="955" t="s">
        <v>836</v>
      </c>
      <c r="C3767" s="948">
        <v>45</v>
      </c>
      <c r="E3767" s="405"/>
    </row>
    <row r="3768" spans="1:5" ht="16.5" x14ac:dyDescent="0.25">
      <c r="A3768" s="946" t="s">
        <v>5706</v>
      </c>
      <c r="B3768" s="952" t="s">
        <v>6793</v>
      </c>
      <c r="C3768" s="434">
        <v>90</v>
      </c>
      <c r="E3768" s="405"/>
    </row>
    <row r="3769" spans="1:5" x14ac:dyDescent="0.25">
      <c r="A3769" s="946" t="s">
        <v>5707</v>
      </c>
      <c r="B3769" s="955" t="s">
        <v>2397</v>
      </c>
      <c r="C3769" s="953">
        <v>30</v>
      </c>
    </row>
    <row r="3770" spans="1:5" x14ac:dyDescent="0.25">
      <c r="A3770" s="946" t="s">
        <v>5708</v>
      </c>
      <c r="B3770" s="955" t="s">
        <v>2650</v>
      </c>
      <c r="C3770" s="953">
        <v>45</v>
      </c>
    </row>
    <row r="3771" spans="1:5" x14ac:dyDescent="0.25">
      <c r="A3771" s="946" t="s">
        <v>10299</v>
      </c>
      <c r="B3771" s="955" t="s">
        <v>6794</v>
      </c>
      <c r="C3771" s="953">
        <v>45</v>
      </c>
    </row>
    <row r="3772" spans="1:5" x14ac:dyDescent="0.25">
      <c r="A3772" s="946" t="s">
        <v>5710</v>
      </c>
      <c r="B3772" s="955" t="s">
        <v>2653</v>
      </c>
      <c r="C3772" s="953">
        <v>30</v>
      </c>
    </row>
    <row r="3773" spans="1:5" x14ac:dyDescent="0.25">
      <c r="A3773" s="946" t="s">
        <v>5711</v>
      </c>
      <c r="B3773" s="955" t="s">
        <v>2428</v>
      </c>
      <c r="C3773" s="953">
        <v>30</v>
      </c>
    </row>
    <row r="3774" spans="1:5" x14ac:dyDescent="0.25">
      <c r="A3774" s="946" t="s">
        <v>5712</v>
      </c>
      <c r="B3774" s="955" t="s">
        <v>2400</v>
      </c>
      <c r="C3774" s="953">
        <v>30</v>
      </c>
    </row>
    <row r="3775" spans="1:5" x14ac:dyDescent="0.25">
      <c r="A3775" s="946" t="s">
        <v>5713</v>
      </c>
      <c r="B3775" s="955" t="s">
        <v>6795</v>
      </c>
      <c r="C3775" s="953">
        <v>60</v>
      </c>
    </row>
    <row r="3776" spans="1:5" x14ac:dyDescent="0.25">
      <c r="A3776" s="946" t="s">
        <v>5714</v>
      </c>
      <c r="B3776" s="955" t="s">
        <v>2481</v>
      </c>
      <c r="C3776" s="954">
        <v>120</v>
      </c>
    </row>
    <row r="3777" spans="1:3" x14ac:dyDescent="0.25">
      <c r="A3777" s="946" t="s">
        <v>5715</v>
      </c>
      <c r="B3777" s="955" t="s">
        <v>2449</v>
      </c>
      <c r="C3777" s="954">
        <v>150</v>
      </c>
    </row>
    <row r="3778" spans="1:3" x14ac:dyDescent="0.25">
      <c r="A3778" s="946" t="s">
        <v>5716</v>
      </c>
      <c r="B3778" s="955" t="s">
        <v>2661</v>
      </c>
      <c r="C3778" s="954">
        <v>60</v>
      </c>
    </row>
    <row r="3779" spans="1:3" x14ac:dyDescent="0.25">
      <c r="A3779" s="946" t="s">
        <v>5717</v>
      </c>
      <c r="B3779" s="955" t="s">
        <v>2659</v>
      </c>
      <c r="C3779" s="954">
        <v>60</v>
      </c>
    </row>
    <row r="3780" spans="1:3" x14ac:dyDescent="0.25">
      <c r="A3780" s="946" t="s">
        <v>5718</v>
      </c>
      <c r="B3780" s="955" t="s">
        <v>2664</v>
      </c>
      <c r="C3780" s="953">
        <v>120</v>
      </c>
    </row>
    <row r="3781" spans="1:3" x14ac:dyDescent="0.25">
      <c r="A3781" s="946" t="s">
        <v>5719</v>
      </c>
      <c r="B3781" s="955" t="s">
        <v>2701</v>
      </c>
      <c r="C3781" s="953">
        <v>150</v>
      </c>
    </row>
    <row r="3782" spans="1:3" x14ac:dyDescent="0.25">
      <c r="A3782" s="946" t="s">
        <v>5720</v>
      </c>
      <c r="B3782" s="955" t="s">
        <v>2668</v>
      </c>
      <c r="C3782" s="953">
        <v>150</v>
      </c>
    </row>
    <row r="3783" spans="1:3" x14ac:dyDescent="0.25">
      <c r="A3783" s="946" t="s">
        <v>6895</v>
      </c>
      <c r="B3783" s="955" t="s">
        <v>2670</v>
      </c>
      <c r="C3783" s="953">
        <v>120</v>
      </c>
    </row>
    <row r="3784" spans="1:3" x14ac:dyDescent="0.25">
      <c r="A3784" s="946" t="s">
        <v>6896</v>
      </c>
      <c r="B3784" s="955" t="s">
        <v>2707</v>
      </c>
      <c r="C3784" s="953">
        <v>120</v>
      </c>
    </row>
    <row r="3785" spans="1:3" x14ac:dyDescent="0.25">
      <c r="A3785" s="946" t="s">
        <v>5723</v>
      </c>
      <c r="B3785" s="955" t="s">
        <v>509</v>
      </c>
      <c r="C3785" s="953">
        <v>60</v>
      </c>
    </row>
    <row r="3786" spans="1:3" x14ac:dyDescent="0.25">
      <c r="A3786" s="946" t="s">
        <v>6897</v>
      </c>
      <c r="B3786" s="955" t="s">
        <v>817</v>
      </c>
      <c r="C3786" s="953">
        <v>270</v>
      </c>
    </row>
    <row r="3787" spans="1:3" x14ac:dyDescent="0.25">
      <c r="A3787" s="946" t="s">
        <v>6898</v>
      </c>
      <c r="B3787" s="957" t="s">
        <v>6791</v>
      </c>
      <c r="C3787" s="948">
        <v>75</v>
      </c>
    </row>
    <row r="3788" spans="1:3" x14ac:dyDescent="0.25">
      <c r="A3788" s="946" t="s">
        <v>6899</v>
      </c>
      <c r="B3788" s="957" t="s">
        <v>2386</v>
      </c>
      <c r="C3788" s="948">
        <v>30</v>
      </c>
    </row>
    <row r="3789" spans="1:3" x14ac:dyDescent="0.25">
      <c r="A3789" s="946" t="s">
        <v>6900</v>
      </c>
      <c r="B3789" s="957" t="s">
        <v>2388</v>
      </c>
      <c r="C3789" s="948">
        <v>60</v>
      </c>
    </row>
    <row r="3790" spans="1:3" x14ac:dyDescent="0.25">
      <c r="A3790" s="946" t="s">
        <v>6901</v>
      </c>
      <c r="B3790" s="947" t="s">
        <v>3487</v>
      </c>
      <c r="C3790" s="948">
        <v>75</v>
      </c>
    </row>
    <row r="3791" spans="1:3" x14ac:dyDescent="0.25">
      <c r="A3791" s="946" t="s">
        <v>6902</v>
      </c>
      <c r="B3791" s="957" t="s">
        <v>836</v>
      </c>
      <c r="C3791" s="948">
        <v>75</v>
      </c>
    </row>
    <row r="3792" spans="1:3" x14ac:dyDescent="0.25">
      <c r="A3792" s="946" t="s">
        <v>6903</v>
      </c>
      <c r="B3792" s="957" t="s">
        <v>6793</v>
      </c>
      <c r="C3792" s="948">
        <v>120</v>
      </c>
    </row>
    <row r="3793" spans="1:3" x14ac:dyDescent="0.25">
      <c r="A3793" s="946" t="s">
        <v>7009</v>
      </c>
      <c r="B3793" s="957" t="s">
        <v>2400</v>
      </c>
      <c r="C3793" s="948">
        <v>30</v>
      </c>
    </row>
    <row r="3794" spans="1:3" x14ac:dyDescent="0.25">
      <c r="A3794" s="946" t="s">
        <v>7010</v>
      </c>
      <c r="B3794" s="957" t="s">
        <v>2529</v>
      </c>
      <c r="C3794" s="948">
        <v>45</v>
      </c>
    </row>
    <row r="3795" spans="1:3" x14ac:dyDescent="0.25">
      <c r="A3795" s="946" t="s">
        <v>10300</v>
      </c>
      <c r="B3795" s="957" t="s">
        <v>2428</v>
      </c>
      <c r="C3795" s="948">
        <v>30</v>
      </c>
    </row>
    <row r="3796" spans="1:3" x14ac:dyDescent="0.25">
      <c r="A3796" s="946" t="s">
        <v>7011</v>
      </c>
      <c r="B3796" s="957" t="s">
        <v>848</v>
      </c>
      <c r="C3796" s="948">
        <v>90</v>
      </c>
    </row>
    <row r="3797" spans="1:3" x14ac:dyDescent="0.25">
      <c r="A3797" s="946" t="s">
        <v>7012</v>
      </c>
      <c r="B3797" s="957" t="s">
        <v>2397</v>
      </c>
      <c r="C3797" s="948">
        <v>30</v>
      </c>
    </row>
    <row r="3798" spans="1:3" x14ac:dyDescent="0.25">
      <c r="A3798" s="946" t="s">
        <v>7013</v>
      </c>
      <c r="B3798" s="957" t="s">
        <v>2431</v>
      </c>
      <c r="C3798" s="948">
        <v>60</v>
      </c>
    </row>
    <row r="3799" spans="1:3" x14ac:dyDescent="0.25">
      <c r="A3799" s="946" t="s">
        <v>6904</v>
      </c>
      <c r="B3799" s="957" t="s">
        <v>2433</v>
      </c>
      <c r="C3799" s="948">
        <v>30</v>
      </c>
    </row>
    <row r="3800" spans="1:3" x14ac:dyDescent="0.25">
      <c r="A3800" s="946" t="s">
        <v>6905</v>
      </c>
      <c r="B3800" s="957" t="s">
        <v>2727</v>
      </c>
      <c r="C3800" s="948">
        <v>45</v>
      </c>
    </row>
    <row r="3801" spans="1:3" x14ac:dyDescent="0.25">
      <c r="A3801" s="946" t="s">
        <v>6906</v>
      </c>
      <c r="B3801" s="957" t="s">
        <v>2437</v>
      </c>
      <c r="C3801" s="948">
        <v>60</v>
      </c>
    </row>
    <row r="3802" spans="1:3" x14ac:dyDescent="0.25">
      <c r="A3802" s="946" t="s">
        <v>7014</v>
      </c>
      <c r="B3802" s="957" t="s">
        <v>2730</v>
      </c>
      <c r="C3802" s="948">
        <v>60</v>
      </c>
    </row>
    <row r="3803" spans="1:3" x14ac:dyDescent="0.25">
      <c r="A3803" s="946" t="s">
        <v>7015</v>
      </c>
      <c r="B3803" s="957" t="s">
        <v>507</v>
      </c>
      <c r="C3803" s="948">
        <v>180</v>
      </c>
    </row>
    <row r="3804" spans="1:3" x14ac:dyDescent="0.25">
      <c r="A3804" s="946" t="s">
        <v>7016</v>
      </c>
      <c r="B3804" s="957" t="s">
        <v>508</v>
      </c>
      <c r="C3804" s="958">
        <v>60</v>
      </c>
    </row>
    <row r="3805" spans="1:3" x14ac:dyDescent="0.25">
      <c r="A3805" s="946" t="s">
        <v>7017</v>
      </c>
      <c r="B3805" s="957" t="s">
        <v>6799</v>
      </c>
      <c r="C3805" s="948">
        <v>60</v>
      </c>
    </row>
    <row r="3806" spans="1:3" x14ac:dyDescent="0.25">
      <c r="A3806" s="946" t="s">
        <v>7018</v>
      </c>
      <c r="B3806" s="957" t="s">
        <v>2523</v>
      </c>
      <c r="C3806" s="948">
        <v>45</v>
      </c>
    </row>
    <row r="3807" spans="1:3" x14ac:dyDescent="0.25">
      <c r="A3807" s="946" t="s">
        <v>7019</v>
      </c>
      <c r="B3807" s="957" t="s">
        <v>2487</v>
      </c>
      <c r="C3807" s="948">
        <v>60</v>
      </c>
    </row>
    <row r="3808" spans="1:3" x14ac:dyDescent="0.25">
      <c r="A3808" s="946" t="s">
        <v>7020</v>
      </c>
      <c r="B3808" s="957" t="s">
        <v>513</v>
      </c>
      <c r="C3808" s="948">
        <v>60</v>
      </c>
    </row>
    <row r="3809" spans="1:3" x14ac:dyDescent="0.25">
      <c r="A3809" s="946" t="s">
        <v>7021</v>
      </c>
      <c r="B3809" s="957" t="s">
        <v>2735</v>
      </c>
      <c r="C3809" s="948">
        <v>90</v>
      </c>
    </row>
    <row r="3810" spans="1:3" x14ac:dyDescent="0.25">
      <c r="A3810" s="946" t="s">
        <v>7022</v>
      </c>
      <c r="B3810" s="957" t="s">
        <v>2737</v>
      </c>
      <c r="C3810" s="948">
        <v>150</v>
      </c>
    </row>
    <row r="3811" spans="1:3" x14ac:dyDescent="0.25">
      <c r="A3811" s="946" t="s">
        <v>7023</v>
      </c>
      <c r="B3811" s="957" t="s">
        <v>2770</v>
      </c>
      <c r="C3811" s="948">
        <v>90</v>
      </c>
    </row>
    <row r="3812" spans="1:3" x14ac:dyDescent="0.25">
      <c r="A3812" s="946" t="s">
        <v>7024</v>
      </c>
      <c r="B3812" s="957" t="s">
        <v>2772</v>
      </c>
      <c r="C3812" s="948">
        <v>120</v>
      </c>
    </row>
    <row r="3813" spans="1:3" x14ac:dyDescent="0.25">
      <c r="A3813" s="946" t="s">
        <v>7025</v>
      </c>
      <c r="B3813" s="957" t="s">
        <v>2498</v>
      </c>
      <c r="C3813" s="948">
        <v>120</v>
      </c>
    </row>
    <row r="3814" spans="1:3" x14ac:dyDescent="0.25">
      <c r="A3814" s="946" t="s">
        <v>7026</v>
      </c>
      <c r="B3814" s="957" t="s">
        <v>6800</v>
      </c>
      <c r="C3814" s="958">
        <v>60</v>
      </c>
    </row>
    <row r="3815" spans="1:3" x14ac:dyDescent="0.25">
      <c r="A3815" s="946" t="s">
        <v>7027</v>
      </c>
      <c r="B3815" s="957" t="s">
        <v>2740</v>
      </c>
      <c r="C3815" s="948">
        <v>150</v>
      </c>
    </row>
    <row r="3816" spans="1:3" x14ac:dyDescent="0.25">
      <c r="A3816" s="946" t="s">
        <v>7028</v>
      </c>
      <c r="B3816" s="957" t="s">
        <v>2500</v>
      </c>
      <c r="C3816" s="948">
        <v>90</v>
      </c>
    </row>
    <row r="3817" spans="1:3" x14ac:dyDescent="0.25">
      <c r="A3817" s="946" t="s">
        <v>7029</v>
      </c>
      <c r="B3817" s="957" t="s">
        <v>2742</v>
      </c>
      <c r="C3817" s="948">
        <v>90</v>
      </c>
    </row>
    <row r="3818" spans="1:3" x14ac:dyDescent="0.25">
      <c r="A3818" s="946" t="s">
        <v>7030</v>
      </c>
      <c r="B3818" s="957" t="s">
        <v>509</v>
      </c>
      <c r="C3818" s="948">
        <v>60</v>
      </c>
    </row>
    <row r="3819" spans="1:3" x14ac:dyDescent="0.25">
      <c r="A3819" s="946" t="s">
        <v>7031</v>
      </c>
      <c r="B3819" s="957" t="s">
        <v>2542</v>
      </c>
      <c r="C3819" s="948">
        <v>60</v>
      </c>
    </row>
    <row r="3820" spans="1:3" x14ac:dyDescent="0.25">
      <c r="A3820" s="946" t="s">
        <v>7032</v>
      </c>
      <c r="B3820" s="957" t="s">
        <v>2517</v>
      </c>
      <c r="C3820" s="948">
        <v>30</v>
      </c>
    </row>
    <row r="3821" spans="1:3" x14ac:dyDescent="0.25">
      <c r="A3821" s="946" t="s">
        <v>6907</v>
      </c>
      <c r="B3821" s="957" t="s">
        <v>6801</v>
      </c>
      <c r="C3821" s="948">
        <v>60</v>
      </c>
    </row>
    <row r="3822" spans="1:3" x14ac:dyDescent="0.25">
      <c r="A3822" s="946" t="s">
        <v>6908</v>
      </c>
      <c r="B3822" s="957" t="s">
        <v>6802</v>
      </c>
      <c r="C3822" s="948">
        <v>60</v>
      </c>
    </row>
    <row r="3823" spans="1:3" x14ac:dyDescent="0.25">
      <c r="A3823" s="946" t="s">
        <v>7033</v>
      </c>
      <c r="B3823" s="957" t="s">
        <v>817</v>
      </c>
      <c r="C3823" s="948">
        <v>450</v>
      </c>
    </row>
    <row r="3824" spans="1:3" x14ac:dyDescent="0.25">
      <c r="A3824" s="946" t="s">
        <v>5724</v>
      </c>
      <c r="B3824" s="957" t="s">
        <v>6791</v>
      </c>
      <c r="C3824" s="948">
        <v>30</v>
      </c>
    </row>
    <row r="3825" spans="1:3" x14ac:dyDescent="0.25">
      <c r="A3825" s="946" t="s">
        <v>5725</v>
      </c>
      <c r="B3825" s="957" t="s">
        <v>2386</v>
      </c>
      <c r="C3825" s="948">
        <v>15</v>
      </c>
    </row>
    <row r="3826" spans="1:3" x14ac:dyDescent="0.25">
      <c r="A3826" s="946" t="s">
        <v>5726</v>
      </c>
      <c r="B3826" s="957" t="s">
        <v>2388</v>
      </c>
      <c r="C3826" s="948">
        <v>30</v>
      </c>
    </row>
    <row r="3827" spans="1:3" x14ac:dyDescent="0.25">
      <c r="A3827" s="946" t="s">
        <v>5727</v>
      </c>
      <c r="B3827" s="947" t="s">
        <v>3487</v>
      </c>
      <c r="C3827" s="948">
        <v>45</v>
      </c>
    </row>
    <row r="3828" spans="1:3" x14ac:dyDescent="0.25">
      <c r="A3828" s="946" t="s">
        <v>5728</v>
      </c>
      <c r="B3828" s="957" t="s">
        <v>836</v>
      </c>
      <c r="C3828" s="948">
        <v>45</v>
      </c>
    </row>
    <row r="3829" spans="1:3" x14ac:dyDescent="0.25">
      <c r="A3829" s="946" t="s">
        <v>5729</v>
      </c>
      <c r="B3829" s="957" t="s">
        <v>6793</v>
      </c>
      <c r="C3829" s="948">
        <v>90</v>
      </c>
    </row>
    <row r="3830" spans="1:3" x14ac:dyDescent="0.25">
      <c r="A3830" s="946" t="s">
        <v>5730</v>
      </c>
      <c r="B3830" s="957" t="s">
        <v>2400</v>
      </c>
      <c r="C3830" s="948">
        <v>30</v>
      </c>
    </row>
    <row r="3831" spans="1:3" x14ac:dyDescent="0.25">
      <c r="A3831" s="946" t="s">
        <v>5731</v>
      </c>
      <c r="B3831" s="957" t="s">
        <v>2428</v>
      </c>
      <c r="C3831" s="948">
        <v>30</v>
      </c>
    </row>
    <row r="3832" spans="1:3" x14ac:dyDescent="0.25">
      <c r="A3832" s="946" t="s">
        <v>10301</v>
      </c>
      <c r="B3832" s="957" t="s">
        <v>848</v>
      </c>
      <c r="C3832" s="948">
        <v>60</v>
      </c>
    </row>
    <row r="3833" spans="1:3" x14ac:dyDescent="0.25">
      <c r="A3833" s="946" t="s">
        <v>5733</v>
      </c>
      <c r="B3833" s="957" t="s">
        <v>2397</v>
      </c>
      <c r="C3833" s="948">
        <v>30</v>
      </c>
    </row>
    <row r="3834" spans="1:3" x14ac:dyDescent="0.25">
      <c r="A3834" s="946" t="s">
        <v>6748</v>
      </c>
      <c r="B3834" s="957" t="s">
        <v>2431</v>
      </c>
      <c r="C3834" s="948">
        <v>60</v>
      </c>
    </row>
    <row r="3835" spans="1:3" x14ac:dyDescent="0.25">
      <c r="A3835" s="946" t="s">
        <v>5735</v>
      </c>
      <c r="B3835" s="957" t="s">
        <v>2433</v>
      </c>
      <c r="C3835" s="948">
        <v>30</v>
      </c>
    </row>
    <row r="3836" spans="1:3" x14ac:dyDescent="0.25">
      <c r="A3836" s="946" t="s">
        <v>6749</v>
      </c>
      <c r="B3836" s="957" t="s">
        <v>2727</v>
      </c>
      <c r="C3836" s="948">
        <v>45</v>
      </c>
    </row>
    <row r="3837" spans="1:3" x14ac:dyDescent="0.25">
      <c r="A3837" s="946" t="s">
        <v>5737</v>
      </c>
      <c r="B3837" s="957" t="s">
        <v>2437</v>
      </c>
      <c r="C3837" s="948">
        <v>60</v>
      </c>
    </row>
    <row r="3838" spans="1:3" x14ac:dyDescent="0.25">
      <c r="A3838" s="946" t="s">
        <v>5738</v>
      </c>
      <c r="B3838" s="957" t="s">
        <v>2730</v>
      </c>
      <c r="C3838" s="948">
        <v>60</v>
      </c>
    </row>
    <row r="3839" spans="1:3" x14ac:dyDescent="0.25">
      <c r="A3839" s="946" t="s">
        <v>5739</v>
      </c>
      <c r="B3839" s="957" t="s">
        <v>507</v>
      </c>
      <c r="C3839" s="948">
        <v>180</v>
      </c>
    </row>
    <row r="3840" spans="1:3" x14ac:dyDescent="0.25">
      <c r="A3840" s="946" t="s">
        <v>6750</v>
      </c>
      <c r="B3840" s="957" t="s">
        <v>2735</v>
      </c>
      <c r="C3840" s="948">
        <v>90</v>
      </c>
    </row>
    <row r="3841" spans="1:5" x14ac:dyDescent="0.25">
      <c r="A3841" s="946" t="s">
        <v>5741</v>
      </c>
      <c r="B3841" s="957" t="s">
        <v>2737</v>
      </c>
      <c r="C3841" s="948">
        <v>150</v>
      </c>
    </row>
    <row r="3842" spans="1:5" x14ac:dyDescent="0.25">
      <c r="A3842" s="946" t="s">
        <v>6751</v>
      </c>
      <c r="B3842" s="957" t="s">
        <v>2498</v>
      </c>
      <c r="C3842" s="948">
        <v>120</v>
      </c>
    </row>
    <row r="3843" spans="1:5" x14ac:dyDescent="0.25">
      <c r="A3843" s="946" t="s">
        <v>5743</v>
      </c>
      <c r="B3843" s="957" t="s">
        <v>2740</v>
      </c>
      <c r="C3843" s="948">
        <v>150</v>
      </c>
    </row>
    <row r="3844" spans="1:5" x14ac:dyDescent="0.25">
      <c r="A3844" s="946" t="s">
        <v>5744</v>
      </c>
      <c r="B3844" s="957" t="s">
        <v>2742</v>
      </c>
      <c r="C3844" s="948">
        <v>90</v>
      </c>
    </row>
    <row r="3845" spans="1:5" x14ac:dyDescent="0.25">
      <c r="A3845" s="946" t="s">
        <v>5745</v>
      </c>
      <c r="B3845" s="957" t="s">
        <v>509</v>
      </c>
      <c r="C3845" s="948">
        <v>60</v>
      </c>
    </row>
    <row r="3846" spans="1:5" x14ac:dyDescent="0.25">
      <c r="A3846" s="946" t="s">
        <v>5746</v>
      </c>
      <c r="B3846" s="957" t="s">
        <v>2487</v>
      </c>
      <c r="C3846" s="948">
        <v>60</v>
      </c>
    </row>
    <row r="3847" spans="1:5" x14ac:dyDescent="0.25">
      <c r="A3847" s="946" t="s">
        <v>5747</v>
      </c>
      <c r="B3847" s="957" t="s">
        <v>6801</v>
      </c>
      <c r="C3847" s="948">
        <v>60</v>
      </c>
    </row>
    <row r="3848" spans="1:5" x14ac:dyDescent="0.25">
      <c r="A3848" s="946" t="s">
        <v>5748</v>
      </c>
      <c r="B3848" s="957" t="s">
        <v>817</v>
      </c>
      <c r="C3848" s="948">
        <v>360</v>
      </c>
    </row>
    <row r="3849" spans="1:5" ht="18.75" customHeight="1" x14ac:dyDescent="0.25">
      <c r="A3849" s="946" t="s">
        <v>6226</v>
      </c>
      <c r="B3849" s="422" t="s">
        <v>6791</v>
      </c>
      <c r="C3849" s="434">
        <v>75</v>
      </c>
      <c r="E3849" s="748"/>
    </row>
    <row r="3850" spans="1:5" ht="18.75" customHeight="1" x14ac:dyDescent="0.25">
      <c r="A3850" s="946" t="s">
        <v>6227</v>
      </c>
      <c r="B3850" s="422" t="s">
        <v>2386</v>
      </c>
      <c r="C3850" s="434">
        <v>30</v>
      </c>
      <c r="E3850" s="748"/>
    </row>
    <row r="3851" spans="1:5" ht="18.75" customHeight="1" x14ac:dyDescent="0.25">
      <c r="A3851" s="946" t="s">
        <v>6228</v>
      </c>
      <c r="B3851" s="422" t="s">
        <v>2388</v>
      </c>
      <c r="C3851" s="434">
        <v>60</v>
      </c>
      <c r="E3851" s="748"/>
    </row>
    <row r="3852" spans="1:5" ht="18.75" customHeight="1" x14ac:dyDescent="0.25">
      <c r="A3852" s="946" t="s">
        <v>6229</v>
      </c>
      <c r="B3852" s="422" t="s">
        <v>7215</v>
      </c>
      <c r="C3852" s="434">
        <v>75</v>
      </c>
      <c r="E3852" s="748"/>
    </row>
    <row r="3853" spans="1:5" ht="18.75" customHeight="1" x14ac:dyDescent="0.25">
      <c r="A3853" s="946" t="s">
        <v>6230</v>
      </c>
      <c r="B3853" s="422" t="s">
        <v>836</v>
      </c>
      <c r="C3853" s="434">
        <v>75</v>
      </c>
      <c r="E3853" s="748"/>
    </row>
    <row r="3854" spans="1:5" ht="18.75" customHeight="1" x14ac:dyDescent="0.25">
      <c r="A3854" s="946" t="s">
        <v>6231</v>
      </c>
      <c r="B3854" s="422" t="s">
        <v>6803</v>
      </c>
      <c r="C3854" s="959">
        <v>120</v>
      </c>
      <c r="E3854" s="748"/>
    </row>
    <row r="3855" spans="1:5" ht="18.75" customHeight="1" x14ac:dyDescent="0.25">
      <c r="A3855" s="946" t="s">
        <v>6232</v>
      </c>
      <c r="B3855" s="422" t="s">
        <v>2397</v>
      </c>
      <c r="C3855" s="434">
        <v>60</v>
      </c>
      <c r="E3855" s="748"/>
    </row>
    <row r="3856" spans="1:5" ht="18.75" customHeight="1" x14ac:dyDescent="0.25">
      <c r="A3856" s="946" t="s">
        <v>6233</v>
      </c>
      <c r="B3856" s="422" t="s">
        <v>849</v>
      </c>
      <c r="C3856" s="434">
        <v>45</v>
      </c>
      <c r="E3856" s="748"/>
    </row>
    <row r="3857" spans="1:5" ht="18.75" customHeight="1" x14ac:dyDescent="0.25">
      <c r="A3857" s="946" t="s">
        <v>10302</v>
      </c>
      <c r="B3857" s="422" t="s">
        <v>2794</v>
      </c>
      <c r="C3857" s="434">
        <v>45</v>
      </c>
      <c r="E3857" s="748"/>
    </row>
    <row r="3858" spans="1:5" ht="18.75" customHeight="1" x14ac:dyDescent="0.25">
      <c r="A3858" s="946" t="s">
        <v>6235</v>
      </c>
      <c r="B3858" s="422" t="s">
        <v>2796</v>
      </c>
      <c r="C3858" s="434">
        <v>30</v>
      </c>
      <c r="E3858" s="748"/>
    </row>
    <row r="3859" spans="1:5" ht="18.75" customHeight="1" x14ac:dyDescent="0.25">
      <c r="A3859" s="946" t="s">
        <v>6236</v>
      </c>
      <c r="B3859" s="422" t="s">
        <v>2798</v>
      </c>
      <c r="C3859" s="434">
        <v>30</v>
      </c>
      <c r="E3859" s="748"/>
    </row>
    <row r="3860" spans="1:5" ht="18.75" customHeight="1" x14ac:dyDescent="0.25">
      <c r="A3860" s="946" t="s">
        <v>6237</v>
      </c>
      <c r="B3860" s="422" t="s">
        <v>6804</v>
      </c>
      <c r="C3860" s="434">
        <v>30</v>
      </c>
      <c r="E3860" s="748"/>
    </row>
    <row r="3861" spans="1:5" ht="18.75" customHeight="1" x14ac:dyDescent="0.25">
      <c r="A3861" s="946" t="s">
        <v>6238</v>
      </c>
      <c r="B3861" s="422" t="s">
        <v>2400</v>
      </c>
      <c r="C3861" s="434">
        <v>30</v>
      </c>
      <c r="E3861" s="748"/>
    </row>
    <row r="3862" spans="1:5" ht="18.75" customHeight="1" x14ac:dyDescent="0.25">
      <c r="A3862" s="946" t="s">
        <v>6239</v>
      </c>
      <c r="B3862" s="422" t="s">
        <v>6805</v>
      </c>
      <c r="C3862" s="434">
        <v>45</v>
      </c>
      <c r="E3862" s="748"/>
    </row>
    <row r="3863" spans="1:5" ht="18.75" customHeight="1" x14ac:dyDescent="0.25">
      <c r="A3863" s="946" t="s">
        <v>6240</v>
      </c>
      <c r="B3863" s="422" t="s">
        <v>2803</v>
      </c>
      <c r="C3863" s="434">
        <v>60</v>
      </c>
    </row>
    <row r="3864" spans="1:5" ht="18.75" customHeight="1" x14ac:dyDescent="0.25">
      <c r="A3864" s="946" t="s">
        <v>7034</v>
      </c>
      <c r="B3864" s="422" t="s">
        <v>2805</v>
      </c>
      <c r="C3864" s="434">
        <v>45</v>
      </c>
    </row>
    <row r="3865" spans="1:5" ht="18.75" customHeight="1" x14ac:dyDescent="0.25">
      <c r="A3865" s="946" t="s">
        <v>6242</v>
      </c>
      <c r="B3865" s="422" t="s">
        <v>2807</v>
      </c>
      <c r="C3865" s="434">
        <v>45</v>
      </c>
    </row>
    <row r="3866" spans="1:5" ht="18.75" customHeight="1" x14ac:dyDescent="0.25">
      <c r="A3866" s="946" t="s">
        <v>6243</v>
      </c>
      <c r="B3866" s="422" t="s">
        <v>2809</v>
      </c>
      <c r="C3866" s="434">
        <v>30</v>
      </c>
    </row>
    <row r="3867" spans="1:5" ht="18.75" customHeight="1" x14ac:dyDescent="0.25">
      <c r="A3867" s="946" t="s">
        <v>6244</v>
      </c>
      <c r="B3867" s="422" t="s">
        <v>2811</v>
      </c>
      <c r="C3867" s="434">
        <v>45</v>
      </c>
    </row>
    <row r="3868" spans="1:5" ht="18.75" customHeight="1" x14ac:dyDescent="0.25">
      <c r="A3868" s="946" t="s">
        <v>7141</v>
      </c>
      <c r="B3868" s="422" t="s">
        <v>2813</v>
      </c>
      <c r="C3868" s="434">
        <v>120</v>
      </c>
    </row>
    <row r="3869" spans="1:5" ht="18.75" customHeight="1" x14ac:dyDescent="0.25">
      <c r="A3869" s="946" t="s">
        <v>6246</v>
      </c>
      <c r="B3869" s="422" t="s">
        <v>2815</v>
      </c>
      <c r="C3869" s="434">
        <v>90</v>
      </c>
    </row>
    <row r="3870" spans="1:5" ht="18.75" customHeight="1" x14ac:dyDescent="0.25">
      <c r="A3870" s="946" t="s">
        <v>6247</v>
      </c>
      <c r="B3870" s="422" t="s">
        <v>7203</v>
      </c>
      <c r="C3870" s="434">
        <v>90</v>
      </c>
    </row>
    <row r="3871" spans="1:5" ht="18.75" customHeight="1" x14ac:dyDescent="0.25">
      <c r="A3871" s="946" t="s">
        <v>6248</v>
      </c>
      <c r="B3871" s="422" t="s">
        <v>6806</v>
      </c>
      <c r="C3871" s="434">
        <v>60</v>
      </c>
    </row>
    <row r="3872" spans="1:5" ht="18.75" customHeight="1" x14ac:dyDescent="0.25">
      <c r="A3872" s="946" t="s">
        <v>6249</v>
      </c>
      <c r="B3872" s="422" t="s">
        <v>2821</v>
      </c>
      <c r="C3872" s="434">
        <v>60</v>
      </c>
    </row>
    <row r="3873" spans="1:3" ht="18.75" customHeight="1" x14ac:dyDescent="0.25">
      <c r="A3873" s="946" t="s">
        <v>6250</v>
      </c>
      <c r="B3873" s="422" t="s">
        <v>6807</v>
      </c>
      <c r="C3873" s="434">
        <v>60</v>
      </c>
    </row>
    <row r="3874" spans="1:3" ht="18.75" customHeight="1" x14ac:dyDescent="0.25">
      <c r="A3874" s="946" t="s">
        <v>6251</v>
      </c>
      <c r="B3874" s="422" t="s">
        <v>2825</v>
      </c>
      <c r="C3874" s="434">
        <v>90</v>
      </c>
    </row>
    <row r="3875" spans="1:3" ht="18.75" customHeight="1" x14ac:dyDescent="0.25">
      <c r="A3875" s="946" t="s">
        <v>6252</v>
      </c>
      <c r="B3875" s="422" t="s">
        <v>2827</v>
      </c>
      <c r="C3875" s="434">
        <v>90</v>
      </c>
    </row>
    <row r="3876" spans="1:3" ht="18.75" customHeight="1" x14ac:dyDescent="0.25">
      <c r="A3876" s="946" t="s">
        <v>6253</v>
      </c>
      <c r="B3876" s="422" t="s">
        <v>2829</v>
      </c>
      <c r="C3876" s="434">
        <v>90</v>
      </c>
    </row>
    <row r="3877" spans="1:3" ht="18.75" customHeight="1" x14ac:dyDescent="0.25">
      <c r="A3877" s="946" t="s">
        <v>6254</v>
      </c>
      <c r="B3877" s="422" t="s">
        <v>2831</v>
      </c>
      <c r="C3877" s="434">
        <v>120</v>
      </c>
    </row>
    <row r="3878" spans="1:3" ht="18.75" customHeight="1" x14ac:dyDescent="0.25">
      <c r="A3878" s="946" t="s">
        <v>6255</v>
      </c>
      <c r="B3878" s="422" t="s">
        <v>6808</v>
      </c>
      <c r="C3878" s="434">
        <v>60</v>
      </c>
    </row>
    <row r="3879" spans="1:3" x14ac:dyDescent="0.25">
      <c r="A3879" s="946" t="s">
        <v>6256</v>
      </c>
      <c r="B3879" s="422" t="s">
        <v>6809</v>
      </c>
      <c r="C3879" s="434">
        <v>60</v>
      </c>
    </row>
    <row r="3880" spans="1:3" x14ac:dyDescent="0.25">
      <c r="A3880" s="946" t="s">
        <v>6257</v>
      </c>
      <c r="B3880" s="422" t="s">
        <v>2837</v>
      </c>
      <c r="C3880" s="434">
        <v>60</v>
      </c>
    </row>
    <row r="3881" spans="1:3" x14ac:dyDescent="0.25">
      <c r="A3881" s="946" t="s">
        <v>6258</v>
      </c>
      <c r="B3881" s="422" t="s">
        <v>2839</v>
      </c>
      <c r="C3881" s="434">
        <v>90</v>
      </c>
    </row>
    <row r="3882" spans="1:3" x14ac:dyDescent="0.25">
      <c r="A3882" s="946" t="s">
        <v>6259</v>
      </c>
      <c r="B3882" s="422" t="s">
        <v>2841</v>
      </c>
      <c r="C3882" s="434">
        <v>60</v>
      </c>
    </row>
    <row r="3883" spans="1:3" x14ac:dyDescent="0.25">
      <c r="A3883" s="946" t="s">
        <v>6260</v>
      </c>
      <c r="B3883" s="422" t="s">
        <v>6810</v>
      </c>
      <c r="C3883" s="434">
        <v>30</v>
      </c>
    </row>
    <row r="3884" spans="1:3" x14ac:dyDescent="0.25">
      <c r="A3884" s="946" t="s">
        <v>6261</v>
      </c>
      <c r="B3884" s="422" t="s">
        <v>2879</v>
      </c>
      <c r="C3884" s="434">
        <v>60</v>
      </c>
    </row>
    <row r="3885" spans="1:3" x14ac:dyDescent="0.25">
      <c r="A3885" s="946" t="s">
        <v>6262</v>
      </c>
      <c r="B3885" s="422" t="s">
        <v>6811</v>
      </c>
      <c r="C3885" s="434">
        <v>90</v>
      </c>
    </row>
    <row r="3886" spans="1:3" x14ac:dyDescent="0.25">
      <c r="A3886" s="946" t="s">
        <v>6263</v>
      </c>
      <c r="B3886" s="422" t="s">
        <v>6812</v>
      </c>
      <c r="C3886" s="434">
        <v>90</v>
      </c>
    </row>
    <row r="3887" spans="1:3" x14ac:dyDescent="0.25">
      <c r="A3887" s="946" t="s">
        <v>7035</v>
      </c>
      <c r="B3887" s="422" t="s">
        <v>6813</v>
      </c>
      <c r="C3887" s="434">
        <v>150</v>
      </c>
    </row>
    <row r="3888" spans="1:3" x14ac:dyDescent="0.25">
      <c r="A3888" s="946" t="s">
        <v>7036</v>
      </c>
      <c r="B3888" s="422" t="s">
        <v>6814</v>
      </c>
      <c r="C3888" s="434">
        <v>30</v>
      </c>
    </row>
    <row r="3889" spans="1:3" x14ac:dyDescent="0.25">
      <c r="A3889" s="946" t="s">
        <v>7037</v>
      </c>
      <c r="B3889" s="422" t="s">
        <v>2605</v>
      </c>
      <c r="C3889" s="434">
        <v>30</v>
      </c>
    </row>
    <row r="3890" spans="1:3" x14ac:dyDescent="0.25">
      <c r="A3890" s="946" t="s">
        <v>7038</v>
      </c>
      <c r="B3890" s="422" t="s">
        <v>817</v>
      </c>
      <c r="C3890" s="434">
        <v>450</v>
      </c>
    </row>
    <row r="3891" spans="1:3" x14ac:dyDescent="0.25">
      <c r="A3891" s="946" t="s">
        <v>5750</v>
      </c>
      <c r="B3891" s="422" t="s">
        <v>6791</v>
      </c>
      <c r="C3891" s="434">
        <v>30</v>
      </c>
    </row>
    <row r="3892" spans="1:3" x14ac:dyDescent="0.25">
      <c r="A3892" s="946" t="s">
        <v>5751</v>
      </c>
      <c r="B3892" s="422" t="s">
        <v>2386</v>
      </c>
      <c r="C3892" s="434">
        <v>15</v>
      </c>
    </row>
    <row r="3893" spans="1:3" x14ac:dyDescent="0.25">
      <c r="A3893" s="946" t="s">
        <v>5752</v>
      </c>
      <c r="B3893" s="422" t="s">
        <v>2388</v>
      </c>
      <c r="C3893" s="434">
        <v>30</v>
      </c>
    </row>
    <row r="3894" spans="1:3" x14ac:dyDescent="0.25">
      <c r="A3894" s="946" t="s">
        <v>5753</v>
      </c>
      <c r="B3894" s="422" t="s">
        <v>7216</v>
      </c>
      <c r="C3894" s="434">
        <v>45</v>
      </c>
    </row>
    <row r="3895" spans="1:3" x14ac:dyDescent="0.25">
      <c r="A3895" s="946" t="s">
        <v>5754</v>
      </c>
      <c r="B3895" s="422" t="s">
        <v>836</v>
      </c>
      <c r="C3895" s="434">
        <v>45</v>
      </c>
    </row>
    <row r="3896" spans="1:3" x14ac:dyDescent="0.25">
      <c r="A3896" s="946" t="s">
        <v>5755</v>
      </c>
      <c r="B3896" s="422" t="s">
        <v>6803</v>
      </c>
      <c r="C3896" s="434">
        <v>90</v>
      </c>
    </row>
    <row r="3897" spans="1:3" x14ac:dyDescent="0.25">
      <c r="A3897" s="946" t="s">
        <v>5756</v>
      </c>
      <c r="B3897" s="422" t="s">
        <v>2397</v>
      </c>
      <c r="C3897" s="434">
        <v>45</v>
      </c>
    </row>
    <row r="3898" spans="1:3" x14ac:dyDescent="0.25">
      <c r="A3898" s="946" t="s">
        <v>5757</v>
      </c>
      <c r="B3898" s="422" t="s">
        <v>849</v>
      </c>
      <c r="C3898" s="434">
        <v>45</v>
      </c>
    </row>
    <row r="3899" spans="1:3" x14ac:dyDescent="0.25">
      <c r="A3899" s="946" t="s">
        <v>10303</v>
      </c>
      <c r="B3899" s="422" t="s">
        <v>2794</v>
      </c>
      <c r="C3899" s="434">
        <v>30</v>
      </c>
    </row>
    <row r="3900" spans="1:3" x14ac:dyDescent="0.25">
      <c r="A3900" s="946" t="s">
        <v>5759</v>
      </c>
      <c r="B3900" s="422" t="s">
        <v>2796</v>
      </c>
      <c r="C3900" s="434">
        <v>30</v>
      </c>
    </row>
    <row r="3901" spans="1:3" x14ac:dyDescent="0.25">
      <c r="A3901" s="946" t="s">
        <v>5760</v>
      </c>
      <c r="B3901" s="422" t="s">
        <v>2798</v>
      </c>
      <c r="C3901" s="434">
        <v>30</v>
      </c>
    </row>
    <row r="3902" spans="1:3" x14ac:dyDescent="0.25">
      <c r="A3902" s="946" t="s">
        <v>5761</v>
      </c>
      <c r="B3902" s="422" t="s">
        <v>6804</v>
      </c>
      <c r="C3902" s="434">
        <v>30</v>
      </c>
    </row>
    <row r="3903" spans="1:3" x14ac:dyDescent="0.25">
      <c r="A3903" s="946" t="s">
        <v>5762</v>
      </c>
      <c r="B3903" s="422" t="s">
        <v>2400</v>
      </c>
      <c r="C3903" s="434">
        <v>30</v>
      </c>
    </row>
    <row r="3904" spans="1:3" x14ac:dyDescent="0.25">
      <c r="A3904" s="946" t="s">
        <v>7007</v>
      </c>
      <c r="B3904" s="422" t="s">
        <v>2803</v>
      </c>
      <c r="C3904" s="434">
        <v>60</v>
      </c>
    </row>
    <row r="3905" spans="1:3" x14ac:dyDescent="0.25">
      <c r="A3905" s="946" t="s">
        <v>5764</v>
      </c>
      <c r="B3905" s="422" t="s">
        <v>2813</v>
      </c>
      <c r="C3905" s="434">
        <v>120</v>
      </c>
    </row>
    <row r="3906" spans="1:3" x14ac:dyDescent="0.25">
      <c r="A3906" s="946" t="s">
        <v>5765</v>
      </c>
      <c r="B3906" s="422" t="s">
        <v>2815</v>
      </c>
      <c r="C3906" s="434">
        <v>90</v>
      </c>
    </row>
    <row r="3907" spans="1:3" x14ac:dyDescent="0.25">
      <c r="A3907" s="946" t="s">
        <v>5766</v>
      </c>
      <c r="B3907" s="422" t="s">
        <v>7203</v>
      </c>
      <c r="C3907" s="434">
        <v>90</v>
      </c>
    </row>
    <row r="3908" spans="1:3" x14ac:dyDescent="0.25">
      <c r="A3908" s="946" t="s">
        <v>5767</v>
      </c>
      <c r="B3908" s="422" t="s">
        <v>6815</v>
      </c>
      <c r="C3908" s="434">
        <v>60</v>
      </c>
    </row>
    <row r="3909" spans="1:3" x14ac:dyDescent="0.25">
      <c r="A3909" s="946" t="s">
        <v>5768</v>
      </c>
      <c r="B3909" s="422" t="s">
        <v>2821</v>
      </c>
      <c r="C3909" s="434">
        <v>60</v>
      </c>
    </row>
    <row r="3910" spans="1:3" x14ac:dyDescent="0.25">
      <c r="A3910" s="946" t="s">
        <v>5769</v>
      </c>
      <c r="B3910" s="422" t="s">
        <v>2825</v>
      </c>
      <c r="C3910" s="434">
        <v>90</v>
      </c>
    </row>
    <row r="3911" spans="1:3" x14ac:dyDescent="0.25">
      <c r="A3911" s="946" t="s">
        <v>5770</v>
      </c>
      <c r="B3911" s="422" t="s">
        <v>2827</v>
      </c>
      <c r="C3911" s="434">
        <v>90</v>
      </c>
    </row>
    <row r="3912" spans="1:3" x14ac:dyDescent="0.25">
      <c r="A3912" s="946" t="s">
        <v>5771</v>
      </c>
      <c r="B3912" s="422" t="s">
        <v>2831</v>
      </c>
      <c r="C3912" s="434">
        <v>90</v>
      </c>
    </row>
    <row r="3913" spans="1:3" x14ac:dyDescent="0.25">
      <c r="A3913" s="946" t="s">
        <v>5772</v>
      </c>
      <c r="B3913" s="422" t="s">
        <v>6808</v>
      </c>
      <c r="C3913" s="434">
        <v>60</v>
      </c>
    </row>
    <row r="3914" spans="1:3" x14ac:dyDescent="0.25">
      <c r="A3914" s="946" t="s">
        <v>5773</v>
      </c>
      <c r="B3914" s="422" t="s">
        <v>6809</v>
      </c>
      <c r="C3914" s="434">
        <v>60</v>
      </c>
    </row>
    <row r="3915" spans="1:3" x14ac:dyDescent="0.25">
      <c r="A3915" s="946" t="s">
        <v>5774</v>
      </c>
      <c r="B3915" s="422" t="s">
        <v>2837</v>
      </c>
      <c r="C3915" s="434">
        <v>60</v>
      </c>
    </row>
    <row r="3916" spans="1:3" x14ac:dyDescent="0.25">
      <c r="A3916" s="946" t="s">
        <v>5775</v>
      </c>
      <c r="B3916" s="422" t="s">
        <v>2839</v>
      </c>
      <c r="C3916" s="434">
        <v>60</v>
      </c>
    </row>
    <row r="3917" spans="1:3" x14ac:dyDescent="0.25">
      <c r="A3917" s="946" t="s">
        <v>5776</v>
      </c>
      <c r="B3917" s="422" t="s">
        <v>2841</v>
      </c>
      <c r="C3917" s="434">
        <v>60</v>
      </c>
    </row>
    <row r="3918" spans="1:3" x14ac:dyDescent="0.25">
      <c r="A3918" s="946" t="s">
        <v>5777</v>
      </c>
      <c r="B3918" s="422" t="s">
        <v>2843</v>
      </c>
      <c r="C3918" s="434">
        <v>60</v>
      </c>
    </row>
    <row r="3919" spans="1:3" x14ac:dyDescent="0.25">
      <c r="A3919" s="946" t="s">
        <v>5778</v>
      </c>
      <c r="B3919" s="422" t="s">
        <v>6813</v>
      </c>
      <c r="C3919" s="434">
        <v>90</v>
      </c>
    </row>
    <row r="3920" spans="1:3" x14ac:dyDescent="0.25">
      <c r="A3920" s="946" t="s">
        <v>5779</v>
      </c>
      <c r="B3920" s="422" t="s">
        <v>817</v>
      </c>
      <c r="C3920" s="434">
        <v>360</v>
      </c>
    </row>
    <row r="3921" spans="1:3" x14ac:dyDescent="0.25">
      <c r="A3921" s="946" t="s">
        <v>5782</v>
      </c>
      <c r="B3921" s="960" t="s">
        <v>2417</v>
      </c>
      <c r="C3921" s="948">
        <v>30</v>
      </c>
    </row>
    <row r="3922" spans="1:3" x14ac:dyDescent="0.25">
      <c r="A3922" s="946" t="s">
        <v>5783</v>
      </c>
      <c r="B3922" s="960" t="s">
        <v>2883</v>
      </c>
      <c r="C3922" s="948">
        <v>15</v>
      </c>
    </row>
    <row r="3923" spans="1:3" x14ac:dyDescent="0.25">
      <c r="A3923" s="946" t="s">
        <v>5784</v>
      </c>
      <c r="B3923" s="960" t="s">
        <v>2421</v>
      </c>
      <c r="C3923" s="948">
        <v>30</v>
      </c>
    </row>
    <row r="3924" spans="1:3" x14ac:dyDescent="0.25">
      <c r="A3924" s="946" t="s">
        <v>5785</v>
      </c>
      <c r="B3924" s="960" t="s">
        <v>6816</v>
      </c>
      <c r="C3924" s="948">
        <v>45</v>
      </c>
    </row>
    <row r="3925" spans="1:3" x14ac:dyDescent="0.25">
      <c r="A3925" s="946" t="s">
        <v>5786</v>
      </c>
      <c r="B3925" s="960" t="s">
        <v>836</v>
      </c>
      <c r="C3925" s="948">
        <v>45</v>
      </c>
    </row>
    <row r="3926" spans="1:3" x14ac:dyDescent="0.25">
      <c r="A3926" s="946" t="s">
        <v>5787</v>
      </c>
      <c r="B3926" s="960" t="s">
        <v>2888</v>
      </c>
      <c r="C3926" s="948">
        <v>90</v>
      </c>
    </row>
    <row r="3927" spans="1:3" x14ac:dyDescent="0.25">
      <c r="A3927" s="946" t="s">
        <v>5788</v>
      </c>
      <c r="B3927" s="960" t="s">
        <v>2400</v>
      </c>
      <c r="C3927" s="961">
        <v>30</v>
      </c>
    </row>
    <row r="3928" spans="1:3" x14ac:dyDescent="0.25">
      <c r="A3928" s="946" t="s">
        <v>5789</v>
      </c>
      <c r="B3928" s="960" t="s">
        <v>2891</v>
      </c>
      <c r="C3928" s="961">
        <v>60</v>
      </c>
    </row>
    <row r="3929" spans="1:3" x14ac:dyDescent="0.25">
      <c r="A3929" s="946" t="s">
        <v>10304</v>
      </c>
      <c r="B3929" s="955" t="s">
        <v>2559</v>
      </c>
      <c r="C3929" s="961">
        <v>30</v>
      </c>
    </row>
    <row r="3930" spans="1:3" x14ac:dyDescent="0.25">
      <c r="A3930" s="946" t="s">
        <v>5791</v>
      </c>
      <c r="B3930" s="960" t="s">
        <v>2893</v>
      </c>
      <c r="C3930" s="961">
        <v>30</v>
      </c>
    </row>
    <row r="3931" spans="1:3" x14ac:dyDescent="0.25">
      <c r="A3931" s="946" t="s">
        <v>5792</v>
      </c>
      <c r="B3931" s="960" t="s">
        <v>849</v>
      </c>
      <c r="C3931" s="961">
        <v>45</v>
      </c>
    </row>
    <row r="3932" spans="1:3" x14ac:dyDescent="0.25">
      <c r="A3932" s="946" t="s">
        <v>5793</v>
      </c>
      <c r="B3932" s="960" t="s">
        <v>2798</v>
      </c>
      <c r="C3932" s="961">
        <v>30</v>
      </c>
    </row>
    <row r="3933" spans="1:3" x14ac:dyDescent="0.25">
      <c r="A3933" s="946" t="s">
        <v>5794</v>
      </c>
      <c r="B3933" s="960" t="s">
        <v>2428</v>
      </c>
      <c r="C3933" s="961">
        <v>30</v>
      </c>
    </row>
    <row r="3934" spans="1:3" x14ac:dyDescent="0.25">
      <c r="A3934" s="946" t="s">
        <v>5795</v>
      </c>
      <c r="B3934" s="960" t="s">
        <v>2803</v>
      </c>
      <c r="C3934" s="948">
        <v>60</v>
      </c>
    </row>
    <row r="3935" spans="1:3" x14ac:dyDescent="0.25">
      <c r="A3935" s="946" t="s">
        <v>5796</v>
      </c>
      <c r="B3935" s="960" t="s">
        <v>2898</v>
      </c>
      <c r="C3935" s="948">
        <v>90</v>
      </c>
    </row>
    <row r="3936" spans="1:3" x14ac:dyDescent="0.25">
      <c r="A3936" s="946" t="s">
        <v>5797</v>
      </c>
      <c r="B3936" s="955" t="s">
        <v>6817</v>
      </c>
      <c r="C3936" s="953">
        <v>60</v>
      </c>
    </row>
    <row r="3937" spans="1:3" x14ac:dyDescent="0.25">
      <c r="A3937" s="946" t="s">
        <v>5798</v>
      </c>
      <c r="B3937" s="960" t="s">
        <v>6818</v>
      </c>
      <c r="C3937" s="961">
        <v>180</v>
      </c>
    </row>
    <row r="3938" spans="1:3" x14ac:dyDescent="0.25">
      <c r="A3938" s="946" t="s">
        <v>5799</v>
      </c>
      <c r="B3938" s="960" t="s">
        <v>6819</v>
      </c>
      <c r="C3938" s="958">
        <v>120</v>
      </c>
    </row>
    <row r="3939" spans="1:3" x14ac:dyDescent="0.25">
      <c r="A3939" s="946" t="s">
        <v>5800</v>
      </c>
      <c r="B3939" s="962" t="s">
        <v>2904</v>
      </c>
      <c r="C3939" s="958">
        <v>90</v>
      </c>
    </row>
    <row r="3940" spans="1:3" x14ac:dyDescent="0.25">
      <c r="A3940" s="946" t="s">
        <v>5801</v>
      </c>
      <c r="B3940" s="960" t="s">
        <v>2906</v>
      </c>
      <c r="C3940" s="958">
        <v>90</v>
      </c>
    </row>
    <row r="3941" spans="1:3" x14ac:dyDescent="0.25">
      <c r="A3941" s="946" t="s">
        <v>5802</v>
      </c>
      <c r="B3941" s="960" t="s">
        <v>2907</v>
      </c>
      <c r="C3941" s="961">
        <v>60</v>
      </c>
    </row>
    <row r="3942" spans="1:3" x14ac:dyDescent="0.25">
      <c r="A3942" s="946" t="s">
        <v>5803</v>
      </c>
      <c r="B3942" s="960" t="s">
        <v>2909</v>
      </c>
      <c r="C3942" s="961">
        <v>60</v>
      </c>
    </row>
    <row r="3943" spans="1:3" x14ac:dyDescent="0.25">
      <c r="A3943" s="946" t="s">
        <v>5804</v>
      </c>
      <c r="B3943" s="947" t="s">
        <v>6820</v>
      </c>
      <c r="C3943" s="948">
        <v>60</v>
      </c>
    </row>
    <row r="3944" spans="1:3" x14ac:dyDescent="0.25">
      <c r="A3944" s="946" t="s">
        <v>5805</v>
      </c>
      <c r="B3944" s="955" t="s">
        <v>6821</v>
      </c>
      <c r="C3944" s="948">
        <v>60</v>
      </c>
    </row>
    <row r="3945" spans="1:3" x14ac:dyDescent="0.25">
      <c r="A3945" s="946" t="s">
        <v>5806</v>
      </c>
      <c r="B3945" s="960" t="s">
        <v>6822</v>
      </c>
      <c r="C3945" s="961">
        <v>60</v>
      </c>
    </row>
    <row r="3946" spans="1:3" x14ac:dyDescent="0.25">
      <c r="A3946" s="946" t="s">
        <v>6752</v>
      </c>
      <c r="B3946" s="960" t="s">
        <v>6823</v>
      </c>
      <c r="C3946" s="961">
        <v>60</v>
      </c>
    </row>
    <row r="3947" spans="1:3" x14ac:dyDescent="0.25">
      <c r="A3947" s="946" t="s">
        <v>6753</v>
      </c>
      <c r="B3947" s="960" t="s">
        <v>2912</v>
      </c>
      <c r="C3947" s="961">
        <v>60</v>
      </c>
    </row>
    <row r="3948" spans="1:3" x14ac:dyDescent="0.25">
      <c r="A3948" s="946" t="s">
        <v>6754</v>
      </c>
      <c r="B3948" s="960" t="s">
        <v>7217</v>
      </c>
      <c r="C3948" s="961">
        <v>60</v>
      </c>
    </row>
    <row r="3949" spans="1:3" x14ac:dyDescent="0.25">
      <c r="A3949" s="946" t="s">
        <v>6755</v>
      </c>
      <c r="B3949" s="960" t="s">
        <v>2910</v>
      </c>
      <c r="C3949" s="961">
        <v>30</v>
      </c>
    </row>
    <row r="3950" spans="1:3" x14ac:dyDescent="0.25">
      <c r="A3950" s="946" t="s">
        <v>6756</v>
      </c>
      <c r="B3950" s="960" t="s">
        <v>2915</v>
      </c>
      <c r="C3950" s="961">
        <v>270</v>
      </c>
    </row>
    <row r="3951" spans="1:3" x14ac:dyDescent="0.25">
      <c r="A3951" s="946" t="s">
        <v>6264</v>
      </c>
      <c r="B3951" s="962" t="s">
        <v>2384</v>
      </c>
      <c r="C3951" s="948">
        <v>75</v>
      </c>
    </row>
    <row r="3952" spans="1:3" x14ac:dyDescent="0.25">
      <c r="A3952" s="946" t="s">
        <v>6265</v>
      </c>
      <c r="B3952" s="962" t="s">
        <v>2386</v>
      </c>
      <c r="C3952" s="948">
        <v>30</v>
      </c>
    </row>
    <row r="3953" spans="1:3" x14ac:dyDescent="0.25">
      <c r="A3953" s="946" t="s">
        <v>6266</v>
      </c>
      <c r="B3953" s="962" t="s">
        <v>2388</v>
      </c>
      <c r="C3953" s="948">
        <v>60</v>
      </c>
    </row>
    <row r="3954" spans="1:3" x14ac:dyDescent="0.25">
      <c r="A3954" s="946" t="s">
        <v>6267</v>
      </c>
      <c r="B3954" s="962" t="s">
        <v>6824</v>
      </c>
      <c r="C3954" s="948">
        <v>75</v>
      </c>
    </row>
    <row r="3955" spans="1:3" x14ac:dyDescent="0.25">
      <c r="A3955" s="946" t="s">
        <v>6268</v>
      </c>
      <c r="B3955" s="962" t="s">
        <v>836</v>
      </c>
      <c r="C3955" s="948">
        <v>75</v>
      </c>
    </row>
    <row r="3956" spans="1:3" x14ac:dyDescent="0.25">
      <c r="A3956" s="946" t="s">
        <v>6269</v>
      </c>
      <c r="B3956" s="962" t="s">
        <v>2393</v>
      </c>
      <c r="C3956" s="948">
        <v>120</v>
      </c>
    </row>
    <row r="3957" spans="1:3" x14ac:dyDescent="0.25">
      <c r="A3957" s="946" t="s">
        <v>6270</v>
      </c>
      <c r="B3957" s="962" t="s">
        <v>2400</v>
      </c>
      <c r="C3957" s="958">
        <v>30</v>
      </c>
    </row>
    <row r="3958" spans="1:3" x14ac:dyDescent="0.25">
      <c r="A3958" s="946" t="s">
        <v>6271</v>
      </c>
      <c r="B3958" s="962" t="s">
        <v>2924</v>
      </c>
      <c r="C3958" s="958">
        <v>60</v>
      </c>
    </row>
    <row r="3959" spans="1:3" x14ac:dyDescent="0.25">
      <c r="A3959" s="946" t="s">
        <v>10305</v>
      </c>
      <c r="B3959" s="962" t="s">
        <v>2559</v>
      </c>
      <c r="C3959" s="958">
        <v>30</v>
      </c>
    </row>
    <row r="3960" spans="1:3" x14ac:dyDescent="0.25">
      <c r="A3960" s="946" t="s">
        <v>6273</v>
      </c>
      <c r="B3960" s="962" t="s">
        <v>2796</v>
      </c>
      <c r="C3960" s="958">
        <v>30</v>
      </c>
    </row>
    <row r="3961" spans="1:3" x14ac:dyDescent="0.25">
      <c r="A3961" s="946" t="s">
        <v>6274</v>
      </c>
      <c r="B3961" s="962" t="s">
        <v>849</v>
      </c>
      <c r="C3961" s="958">
        <v>45</v>
      </c>
    </row>
    <row r="3962" spans="1:3" x14ac:dyDescent="0.25">
      <c r="A3962" s="946" t="s">
        <v>6275</v>
      </c>
      <c r="B3962" s="962" t="s">
        <v>2798</v>
      </c>
      <c r="C3962" s="958">
        <v>30</v>
      </c>
    </row>
    <row r="3963" spans="1:3" x14ac:dyDescent="0.25">
      <c r="A3963" s="946" t="s">
        <v>6276</v>
      </c>
      <c r="B3963" s="962" t="s">
        <v>2428</v>
      </c>
      <c r="C3963" s="958">
        <v>30</v>
      </c>
    </row>
    <row r="3964" spans="1:3" x14ac:dyDescent="0.25">
      <c r="A3964" s="946" t="s">
        <v>6277</v>
      </c>
      <c r="B3964" s="962" t="s">
        <v>2803</v>
      </c>
      <c r="C3964" s="948">
        <v>60</v>
      </c>
    </row>
    <row r="3965" spans="1:3" x14ac:dyDescent="0.25">
      <c r="A3965" s="946" t="s">
        <v>6278</v>
      </c>
      <c r="B3965" s="962" t="s">
        <v>2898</v>
      </c>
      <c r="C3965" s="948">
        <v>90</v>
      </c>
    </row>
    <row r="3966" spans="1:3" x14ac:dyDescent="0.25">
      <c r="A3966" s="946" t="s">
        <v>6279</v>
      </c>
      <c r="B3966" s="947" t="s">
        <v>6817</v>
      </c>
      <c r="C3966" s="948">
        <v>60</v>
      </c>
    </row>
    <row r="3967" spans="1:3" x14ac:dyDescent="0.25">
      <c r="A3967" s="946" t="s">
        <v>6280</v>
      </c>
      <c r="B3967" s="962" t="s">
        <v>6818</v>
      </c>
      <c r="C3967" s="958">
        <v>180</v>
      </c>
    </row>
    <row r="3968" spans="1:3" x14ac:dyDescent="0.25">
      <c r="A3968" s="946" t="s">
        <v>6281</v>
      </c>
      <c r="B3968" s="962" t="s">
        <v>6819</v>
      </c>
      <c r="C3968" s="958">
        <v>180</v>
      </c>
    </row>
    <row r="3969" spans="1:3" x14ac:dyDescent="0.25">
      <c r="A3969" s="946" t="s">
        <v>6282</v>
      </c>
      <c r="B3969" s="962" t="s">
        <v>2904</v>
      </c>
      <c r="C3969" s="958">
        <v>90</v>
      </c>
    </row>
    <row r="3970" spans="1:3" x14ac:dyDescent="0.25">
      <c r="A3970" s="946" t="s">
        <v>6283</v>
      </c>
      <c r="B3970" s="962" t="s">
        <v>2934</v>
      </c>
      <c r="C3970" s="958">
        <v>90</v>
      </c>
    </row>
    <row r="3971" spans="1:3" x14ac:dyDescent="0.25">
      <c r="A3971" s="946" t="s">
        <v>6284</v>
      </c>
      <c r="B3971" s="962" t="s">
        <v>2906</v>
      </c>
      <c r="C3971" s="958">
        <v>120</v>
      </c>
    </row>
    <row r="3972" spans="1:3" x14ac:dyDescent="0.25">
      <c r="A3972" s="946" t="s">
        <v>6285</v>
      </c>
      <c r="B3972" s="962" t="s">
        <v>2937</v>
      </c>
      <c r="C3972" s="958">
        <v>90</v>
      </c>
    </row>
    <row r="3973" spans="1:3" x14ac:dyDescent="0.25">
      <c r="A3973" s="946" t="s">
        <v>6286</v>
      </c>
      <c r="B3973" s="962" t="s">
        <v>2907</v>
      </c>
      <c r="C3973" s="958">
        <v>60</v>
      </c>
    </row>
    <row r="3974" spans="1:3" x14ac:dyDescent="0.25">
      <c r="A3974" s="946" t="s">
        <v>7039</v>
      </c>
      <c r="B3974" s="962" t="s">
        <v>7206</v>
      </c>
      <c r="C3974" s="958">
        <v>45</v>
      </c>
    </row>
    <row r="3975" spans="1:3" x14ac:dyDescent="0.25">
      <c r="A3975" s="946" t="s">
        <v>6288</v>
      </c>
      <c r="B3975" s="962" t="s">
        <v>2909</v>
      </c>
      <c r="C3975" s="958">
        <v>60</v>
      </c>
    </row>
    <row r="3976" spans="1:3" x14ac:dyDescent="0.25">
      <c r="A3976" s="946" t="s">
        <v>6289</v>
      </c>
      <c r="B3976" s="962" t="s">
        <v>2944</v>
      </c>
      <c r="C3976" s="958">
        <v>150</v>
      </c>
    </row>
    <row r="3977" spans="1:3" x14ac:dyDescent="0.25">
      <c r="A3977" s="946" t="s">
        <v>6290</v>
      </c>
      <c r="B3977" s="947" t="s">
        <v>6820</v>
      </c>
      <c r="C3977" s="948">
        <v>60</v>
      </c>
    </row>
    <row r="3978" spans="1:3" x14ac:dyDescent="0.25">
      <c r="A3978" s="946" t="s">
        <v>7040</v>
      </c>
      <c r="B3978" s="962" t="s">
        <v>2605</v>
      </c>
      <c r="C3978" s="958">
        <v>30</v>
      </c>
    </row>
    <row r="3979" spans="1:3" x14ac:dyDescent="0.25">
      <c r="A3979" s="946" t="s">
        <v>6292</v>
      </c>
      <c r="B3979" s="962" t="s">
        <v>2950</v>
      </c>
      <c r="C3979" s="958">
        <v>180</v>
      </c>
    </row>
    <row r="3980" spans="1:3" x14ac:dyDescent="0.25">
      <c r="A3980" s="946" t="s">
        <v>7041</v>
      </c>
      <c r="B3980" s="962" t="s">
        <v>6825</v>
      </c>
      <c r="C3980" s="958">
        <v>30</v>
      </c>
    </row>
    <row r="3981" spans="1:3" x14ac:dyDescent="0.25">
      <c r="A3981" s="946" t="s">
        <v>6294</v>
      </c>
      <c r="B3981" s="962" t="s">
        <v>6822</v>
      </c>
      <c r="C3981" s="958">
        <v>60</v>
      </c>
    </row>
    <row r="3982" spans="1:3" x14ac:dyDescent="0.25">
      <c r="A3982" s="946" t="s">
        <v>6295</v>
      </c>
      <c r="B3982" s="962" t="s">
        <v>6823</v>
      </c>
      <c r="C3982" s="958">
        <v>60</v>
      </c>
    </row>
    <row r="3983" spans="1:3" x14ac:dyDescent="0.25">
      <c r="A3983" s="946" t="s">
        <v>6296</v>
      </c>
      <c r="B3983" s="962" t="s">
        <v>2912</v>
      </c>
      <c r="C3983" s="958">
        <v>60</v>
      </c>
    </row>
    <row r="3984" spans="1:3" x14ac:dyDescent="0.25">
      <c r="A3984" s="946" t="s">
        <v>6297</v>
      </c>
      <c r="B3984" s="962" t="s">
        <v>6826</v>
      </c>
      <c r="C3984" s="958">
        <v>60</v>
      </c>
    </row>
    <row r="3985" spans="1:3" x14ac:dyDescent="0.25">
      <c r="A3985" s="946" t="s">
        <v>7042</v>
      </c>
      <c r="B3985" s="962" t="s">
        <v>2910</v>
      </c>
      <c r="C3985" s="958">
        <v>30</v>
      </c>
    </row>
    <row r="3986" spans="1:3" x14ac:dyDescent="0.25">
      <c r="A3986" s="946" t="s">
        <v>7043</v>
      </c>
      <c r="B3986" s="962" t="s">
        <v>2529</v>
      </c>
      <c r="C3986" s="958">
        <v>45</v>
      </c>
    </row>
    <row r="3987" spans="1:3" x14ac:dyDescent="0.25">
      <c r="A3987" s="946" t="s">
        <v>7044</v>
      </c>
      <c r="B3987" s="962" t="s">
        <v>2915</v>
      </c>
      <c r="C3987" s="958">
        <v>270</v>
      </c>
    </row>
    <row r="3988" spans="1:3" x14ac:dyDescent="0.25">
      <c r="A3988" s="946" t="s">
        <v>5807</v>
      </c>
      <c r="B3988" s="947" t="s">
        <v>2384</v>
      </c>
      <c r="C3988" s="948">
        <v>30</v>
      </c>
    </row>
    <row r="3989" spans="1:3" x14ac:dyDescent="0.25">
      <c r="A3989" s="946" t="s">
        <v>5808</v>
      </c>
      <c r="B3989" s="947" t="s">
        <v>2386</v>
      </c>
      <c r="C3989" s="948">
        <v>15</v>
      </c>
    </row>
    <row r="3990" spans="1:3" x14ac:dyDescent="0.25">
      <c r="A3990" s="946" t="s">
        <v>5809</v>
      </c>
      <c r="B3990" s="947" t="s">
        <v>2388</v>
      </c>
      <c r="C3990" s="948">
        <v>30</v>
      </c>
    </row>
    <row r="3991" spans="1:3" x14ac:dyDescent="0.25">
      <c r="A3991" s="946" t="s">
        <v>5810</v>
      </c>
      <c r="B3991" s="947" t="s">
        <v>6785</v>
      </c>
      <c r="C3991" s="948">
        <v>45</v>
      </c>
    </row>
    <row r="3992" spans="1:3" x14ac:dyDescent="0.25">
      <c r="A3992" s="946" t="s">
        <v>5811</v>
      </c>
      <c r="B3992" s="947" t="s">
        <v>836</v>
      </c>
      <c r="C3992" s="948">
        <v>45</v>
      </c>
    </row>
    <row r="3993" spans="1:3" x14ac:dyDescent="0.25">
      <c r="A3993" s="946" t="s">
        <v>5812</v>
      </c>
      <c r="B3993" s="947" t="s">
        <v>7195</v>
      </c>
      <c r="C3993" s="948">
        <v>90</v>
      </c>
    </row>
    <row r="3994" spans="1:3" x14ac:dyDescent="0.25">
      <c r="A3994" s="946" t="s">
        <v>5813</v>
      </c>
      <c r="B3994" s="422" t="s">
        <v>2397</v>
      </c>
      <c r="C3994" s="434">
        <v>75</v>
      </c>
    </row>
    <row r="3995" spans="1:3" x14ac:dyDescent="0.25">
      <c r="A3995" s="946" t="s">
        <v>5814</v>
      </c>
      <c r="B3995" s="422" t="s">
        <v>2969</v>
      </c>
      <c r="C3995" s="434">
        <v>30</v>
      </c>
    </row>
    <row r="3996" spans="1:3" x14ac:dyDescent="0.25">
      <c r="A3996" s="946" t="s">
        <v>10306</v>
      </c>
      <c r="B3996" s="422" t="s">
        <v>2428</v>
      </c>
      <c r="C3996" s="434">
        <v>30</v>
      </c>
    </row>
    <row r="3997" spans="1:3" x14ac:dyDescent="0.25">
      <c r="A3997" s="946" t="s">
        <v>5816</v>
      </c>
      <c r="B3997" s="422" t="s">
        <v>3022</v>
      </c>
      <c r="C3997" s="434">
        <v>75</v>
      </c>
    </row>
    <row r="3998" spans="1:3" x14ac:dyDescent="0.25">
      <c r="A3998" s="946" t="s">
        <v>5817</v>
      </c>
      <c r="B3998" s="422" t="s">
        <v>6827</v>
      </c>
      <c r="C3998" s="434">
        <v>30</v>
      </c>
    </row>
    <row r="3999" spans="1:3" x14ac:dyDescent="0.25">
      <c r="A3999" s="946" t="s">
        <v>5818</v>
      </c>
      <c r="B3999" s="422" t="s">
        <v>3260</v>
      </c>
      <c r="C3999" s="434">
        <v>75</v>
      </c>
    </row>
    <row r="4000" spans="1:3" x14ac:dyDescent="0.25">
      <c r="A4000" s="946" t="s">
        <v>6909</v>
      </c>
      <c r="B4000" s="422" t="s">
        <v>6828</v>
      </c>
      <c r="C4000" s="434">
        <v>30</v>
      </c>
    </row>
    <row r="4001" spans="1:3" x14ac:dyDescent="0.25">
      <c r="A4001" s="946" t="s">
        <v>6910</v>
      </c>
      <c r="B4001" s="422" t="s">
        <v>2400</v>
      </c>
      <c r="C4001" s="434">
        <v>30</v>
      </c>
    </row>
    <row r="4002" spans="1:3" x14ac:dyDescent="0.25">
      <c r="A4002" s="946" t="s">
        <v>5821</v>
      </c>
      <c r="B4002" s="422" t="s">
        <v>6829</v>
      </c>
      <c r="C4002" s="434">
        <v>60</v>
      </c>
    </row>
    <row r="4003" spans="1:3" x14ac:dyDescent="0.25">
      <c r="A4003" s="946" t="s">
        <v>5822</v>
      </c>
      <c r="B4003" s="422" t="s">
        <v>3270</v>
      </c>
      <c r="C4003" s="434">
        <v>60</v>
      </c>
    </row>
    <row r="4004" spans="1:3" x14ac:dyDescent="0.25">
      <c r="A4004" s="946" t="s">
        <v>5823</v>
      </c>
      <c r="B4004" s="422" t="s">
        <v>2974</v>
      </c>
      <c r="C4004" s="434">
        <v>60</v>
      </c>
    </row>
    <row r="4005" spans="1:3" x14ac:dyDescent="0.25">
      <c r="A4005" s="946" t="s">
        <v>5824</v>
      </c>
      <c r="B4005" s="422" t="s">
        <v>6830</v>
      </c>
      <c r="C4005" s="434">
        <v>180</v>
      </c>
    </row>
    <row r="4006" spans="1:3" x14ac:dyDescent="0.25">
      <c r="A4006" s="946" t="s">
        <v>5825</v>
      </c>
      <c r="B4006" s="422" t="s">
        <v>6831</v>
      </c>
      <c r="C4006" s="434">
        <v>60</v>
      </c>
    </row>
    <row r="4007" spans="1:3" x14ac:dyDescent="0.25">
      <c r="A4007" s="946" t="s">
        <v>5826</v>
      </c>
      <c r="B4007" s="422" t="s">
        <v>6832</v>
      </c>
      <c r="C4007" s="434">
        <v>180</v>
      </c>
    </row>
    <row r="4008" spans="1:3" x14ac:dyDescent="0.25">
      <c r="A4008" s="946" t="s">
        <v>5827</v>
      </c>
      <c r="B4008" s="422" t="s">
        <v>6833</v>
      </c>
      <c r="C4008" s="434">
        <v>120</v>
      </c>
    </row>
    <row r="4009" spans="1:3" x14ac:dyDescent="0.25">
      <c r="A4009" s="946" t="s">
        <v>5828</v>
      </c>
      <c r="B4009" s="422" t="s">
        <v>6834</v>
      </c>
      <c r="C4009" s="434">
        <v>90</v>
      </c>
    </row>
    <row r="4010" spans="1:3" x14ac:dyDescent="0.25">
      <c r="A4010" s="946" t="s">
        <v>5829</v>
      </c>
      <c r="B4010" s="422" t="s">
        <v>6835</v>
      </c>
      <c r="C4010" s="434">
        <v>120</v>
      </c>
    </row>
    <row r="4011" spans="1:3" x14ac:dyDescent="0.25">
      <c r="A4011" s="946" t="s">
        <v>5830</v>
      </c>
      <c r="B4011" s="422" t="s">
        <v>6836</v>
      </c>
      <c r="C4011" s="434">
        <v>120</v>
      </c>
    </row>
    <row r="4012" spans="1:3" x14ac:dyDescent="0.25">
      <c r="A4012" s="946" t="s">
        <v>5831</v>
      </c>
      <c r="B4012" s="422" t="s">
        <v>3274</v>
      </c>
      <c r="C4012" s="434">
        <v>60</v>
      </c>
    </row>
    <row r="4013" spans="1:3" x14ac:dyDescent="0.25">
      <c r="A4013" s="946" t="s">
        <v>5832</v>
      </c>
      <c r="B4013" s="422" t="s">
        <v>6837</v>
      </c>
      <c r="C4013" s="434">
        <v>180</v>
      </c>
    </row>
    <row r="4014" spans="1:3" x14ac:dyDescent="0.25">
      <c r="A4014" s="946" t="s">
        <v>6298</v>
      </c>
      <c r="B4014" s="947" t="s">
        <v>2384</v>
      </c>
      <c r="C4014" s="948">
        <v>75</v>
      </c>
    </row>
    <row r="4015" spans="1:3" x14ac:dyDescent="0.25">
      <c r="A4015" s="946" t="s">
        <v>6299</v>
      </c>
      <c r="B4015" s="947" t="s">
        <v>2386</v>
      </c>
      <c r="C4015" s="948">
        <v>30</v>
      </c>
    </row>
    <row r="4016" spans="1:3" x14ac:dyDescent="0.25">
      <c r="A4016" s="946" t="s">
        <v>6300</v>
      </c>
      <c r="B4016" s="947" t="s">
        <v>2388</v>
      </c>
      <c r="C4016" s="948">
        <v>60</v>
      </c>
    </row>
    <row r="4017" spans="1:3" x14ac:dyDescent="0.25">
      <c r="A4017" s="946" t="s">
        <v>6301</v>
      </c>
      <c r="B4017" s="947" t="s">
        <v>6785</v>
      </c>
      <c r="C4017" s="948">
        <v>75</v>
      </c>
    </row>
    <row r="4018" spans="1:3" x14ac:dyDescent="0.25">
      <c r="A4018" s="946" t="s">
        <v>6302</v>
      </c>
      <c r="B4018" s="947" t="s">
        <v>836</v>
      </c>
      <c r="C4018" s="948">
        <v>75</v>
      </c>
    </row>
    <row r="4019" spans="1:3" x14ac:dyDescent="0.25">
      <c r="A4019" s="946" t="s">
        <v>6303</v>
      </c>
      <c r="B4019" s="947" t="s">
        <v>7195</v>
      </c>
      <c r="C4019" s="948">
        <v>120</v>
      </c>
    </row>
    <row r="4020" spans="1:3" x14ac:dyDescent="0.25">
      <c r="A4020" s="946" t="s">
        <v>6304</v>
      </c>
      <c r="B4020" s="949" t="s">
        <v>2397</v>
      </c>
      <c r="C4020" s="434">
        <v>75</v>
      </c>
    </row>
    <row r="4021" spans="1:3" x14ac:dyDescent="0.25">
      <c r="A4021" s="946" t="s">
        <v>6305</v>
      </c>
      <c r="B4021" s="949" t="s">
        <v>2969</v>
      </c>
      <c r="C4021" s="434">
        <v>30</v>
      </c>
    </row>
    <row r="4022" spans="1:3" x14ac:dyDescent="0.25">
      <c r="A4022" s="946" t="s">
        <v>10307</v>
      </c>
      <c r="B4022" s="949" t="s">
        <v>2428</v>
      </c>
      <c r="C4022" s="434">
        <v>30</v>
      </c>
    </row>
    <row r="4023" spans="1:3" x14ac:dyDescent="0.25">
      <c r="A4023" s="946" t="s">
        <v>6307</v>
      </c>
      <c r="B4023" s="949" t="s">
        <v>6838</v>
      </c>
      <c r="C4023" s="434">
        <v>75</v>
      </c>
    </row>
    <row r="4024" spans="1:3" x14ac:dyDescent="0.25">
      <c r="A4024" s="946" t="s">
        <v>6308</v>
      </c>
      <c r="B4024" s="949" t="s">
        <v>3018</v>
      </c>
      <c r="C4024" s="434">
        <v>30</v>
      </c>
    </row>
    <row r="4025" spans="1:3" x14ac:dyDescent="0.25">
      <c r="A4025" s="946" t="s">
        <v>6309</v>
      </c>
      <c r="B4025" s="949" t="s">
        <v>3254</v>
      </c>
      <c r="C4025" s="434">
        <v>60</v>
      </c>
    </row>
    <row r="4026" spans="1:3" x14ac:dyDescent="0.25">
      <c r="A4026" s="946" t="s">
        <v>6310</v>
      </c>
      <c r="B4026" s="949" t="s">
        <v>6827</v>
      </c>
      <c r="C4026" s="434">
        <v>30</v>
      </c>
    </row>
    <row r="4027" spans="1:3" x14ac:dyDescent="0.25">
      <c r="A4027" s="946" t="s">
        <v>6311</v>
      </c>
      <c r="B4027" s="949" t="s">
        <v>6839</v>
      </c>
      <c r="C4027" s="434">
        <v>90</v>
      </c>
    </row>
    <row r="4028" spans="1:3" x14ac:dyDescent="0.25">
      <c r="A4028" s="946" t="s">
        <v>6312</v>
      </c>
      <c r="B4028" s="949" t="s">
        <v>3262</v>
      </c>
      <c r="C4028" s="434">
        <v>60</v>
      </c>
    </row>
    <row r="4029" spans="1:3" x14ac:dyDescent="0.25">
      <c r="A4029" s="946" t="s">
        <v>6313</v>
      </c>
      <c r="B4029" s="949" t="s">
        <v>6840</v>
      </c>
      <c r="C4029" s="434">
        <v>60</v>
      </c>
    </row>
    <row r="4030" spans="1:3" x14ac:dyDescent="0.25">
      <c r="A4030" s="946" t="s">
        <v>6911</v>
      </c>
      <c r="B4030" s="957" t="s">
        <v>3267</v>
      </c>
      <c r="C4030" s="948">
        <v>30</v>
      </c>
    </row>
    <row r="4031" spans="1:3" x14ac:dyDescent="0.25">
      <c r="A4031" s="946" t="s">
        <v>6912</v>
      </c>
      <c r="B4031" s="957" t="s">
        <v>2529</v>
      </c>
      <c r="C4031" s="963">
        <v>45</v>
      </c>
    </row>
    <row r="4032" spans="1:3" x14ac:dyDescent="0.25">
      <c r="A4032" s="946" t="s">
        <v>6913</v>
      </c>
      <c r="B4032" s="947" t="s">
        <v>2400</v>
      </c>
      <c r="C4032" s="948">
        <v>30</v>
      </c>
    </row>
    <row r="4033" spans="1:3" x14ac:dyDescent="0.25">
      <c r="A4033" s="946" t="s">
        <v>6317</v>
      </c>
      <c r="B4033" s="947" t="s">
        <v>3270</v>
      </c>
      <c r="C4033" s="948">
        <v>60</v>
      </c>
    </row>
    <row r="4034" spans="1:3" x14ac:dyDescent="0.25">
      <c r="A4034" s="946" t="s">
        <v>6318</v>
      </c>
      <c r="B4034" s="947" t="s">
        <v>2974</v>
      </c>
      <c r="C4034" s="948">
        <v>60</v>
      </c>
    </row>
    <row r="4035" spans="1:3" x14ac:dyDescent="0.25">
      <c r="A4035" s="946" t="s">
        <v>6319</v>
      </c>
      <c r="B4035" s="947" t="s">
        <v>6830</v>
      </c>
      <c r="C4035" s="948">
        <v>150</v>
      </c>
    </row>
    <row r="4036" spans="1:3" x14ac:dyDescent="0.25">
      <c r="A4036" s="946" t="s">
        <v>6320</v>
      </c>
      <c r="B4036" s="947" t="s">
        <v>3029</v>
      </c>
      <c r="C4036" s="948">
        <v>90</v>
      </c>
    </row>
    <row r="4037" spans="1:3" x14ac:dyDescent="0.25">
      <c r="A4037" s="946" t="s">
        <v>6321</v>
      </c>
      <c r="B4037" s="947" t="s">
        <v>6841</v>
      </c>
      <c r="C4037" s="948">
        <v>60</v>
      </c>
    </row>
    <row r="4038" spans="1:3" x14ac:dyDescent="0.25">
      <c r="A4038" s="946" t="s">
        <v>6322</v>
      </c>
      <c r="B4038" s="947" t="s">
        <v>6842</v>
      </c>
      <c r="C4038" s="948">
        <v>120</v>
      </c>
    </row>
    <row r="4039" spans="1:3" x14ac:dyDescent="0.25">
      <c r="A4039" s="946" t="s">
        <v>6323</v>
      </c>
      <c r="B4039" s="947" t="s">
        <v>6843</v>
      </c>
      <c r="C4039" s="948">
        <v>150</v>
      </c>
    </row>
    <row r="4040" spans="1:3" x14ac:dyDescent="0.25">
      <c r="A4040" s="946" t="s">
        <v>6324</v>
      </c>
      <c r="B4040" s="947" t="s">
        <v>6844</v>
      </c>
      <c r="C4040" s="948">
        <v>60</v>
      </c>
    </row>
    <row r="4041" spans="1:3" x14ac:dyDescent="0.25">
      <c r="A4041" s="946" t="s">
        <v>6325</v>
      </c>
      <c r="B4041" s="947" t="s">
        <v>6833</v>
      </c>
      <c r="C4041" s="948">
        <v>120</v>
      </c>
    </row>
    <row r="4042" spans="1:3" x14ac:dyDescent="0.25">
      <c r="A4042" s="946" t="s">
        <v>6326</v>
      </c>
      <c r="B4042" s="947" t="s">
        <v>9974</v>
      </c>
      <c r="C4042" s="948">
        <v>60</v>
      </c>
    </row>
    <row r="4043" spans="1:3" x14ac:dyDescent="0.25">
      <c r="A4043" s="946" t="s">
        <v>6327</v>
      </c>
      <c r="B4043" s="422" t="s">
        <v>6846</v>
      </c>
      <c r="C4043" s="948">
        <v>60</v>
      </c>
    </row>
    <row r="4044" spans="1:3" x14ac:dyDescent="0.25">
      <c r="A4044" s="946" t="s">
        <v>6328</v>
      </c>
      <c r="B4044" s="947" t="s">
        <v>6847</v>
      </c>
      <c r="C4044" s="948">
        <v>60</v>
      </c>
    </row>
    <row r="4045" spans="1:3" x14ac:dyDescent="0.25">
      <c r="A4045" s="946" t="s">
        <v>6329</v>
      </c>
      <c r="B4045" s="422" t="s">
        <v>6835</v>
      </c>
      <c r="C4045" s="948">
        <v>180</v>
      </c>
    </row>
    <row r="4046" spans="1:3" x14ac:dyDescent="0.25">
      <c r="A4046" s="946" t="s">
        <v>6330</v>
      </c>
      <c r="B4046" s="422" t="s">
        <v>9975</v>
      </c>
      <c r="C4046" s="948">
        <v>180</v>
      </c>
    </row>
    <row r="4047" spans="1:3" x14ac:dyDescent="0.25">
      <c r="A4047" s="946" t="s">
        <v>6331</v>
      </c>
      <c r="B4047" s="947" t="s">
        <v>3052</v>
      </c>
      <c r="C4047" s="948">
        <v>60</v>
      </c>
    </row>
    <row r="4048" spans="1:3" x14ac:dyDescent="0.25">
      <c r="A4048" s="946" t="s">
        <v>6332</v>
      </c>
      <c r="B4048" s="422" t="s">
        <v>6849</v>
      </c>
      <c r="C4048" s="948">
        <v>60</v>
      </c>
    </row>
    <row r="4049" spans="1:3" x14ac:dyDescent="0.25">
      <c r="A4049" s="946" t="s">
        <v>6333</v>
      </c>
      <c r="B4049" s="947" t="s">
        <v>2915</v>
      </c>
      <c r="C4049" s="948">
        <v>225</v>
      </c>
    </row>
    <row r="4050" spans="1:3" x14ac:dyDescent="0.25">
      <c r="A4050" s="946" t="s">
        <v>5857</v>
      </c>
      <c r="B4050" s="947" t="s">
        <v>2384</v>
      </c>
      <c r="C4050" s="948">
        <v>30</v>
      </c>
    </row>
    <row r="4051" spans="1:3" x14ac:dyDescent="0.25">
      <c r="A4051" s="946" t="s">
        <v>5858</v>
      </c>
      <c r="B4051" s="947" t="s">
        <v>2386</v>
      </c>
      <c r="C4051" s="948">
        <v>15</v>
      </c>
    </row>
    <row r="4052" spans="1:3" x14ac:dyDescent="0.25">
      <c r="A4052" s="946" t="s">
        <v>5859</v>
      </c>
      <c r="B4052" s="947" t="s">
        <v>2388</v>
      </c>
      <c r="C4052" s="948">
        <v>30</v>
      </c>
    </row>
    <row r="4053" spans="1:3" x14ac:dyDescent="0.25">
      <c r="A4053" s="946" t="s">
        <v>5860</v>
      </c>
      <c r="B4053" s="947" t="s">
        <v>6785</v>
      </c>
      <c r="C4053" s="948">
        <v>45</v>
      </c>
    </row>
    <row r="4054" spans="1:3" x14ac:dyDescent="0.25">
      <c r="A4054" s="946" t="s">
        <v>5861</v>
      </c>
      <c r="B4054" s="947" t="s">
        <v>836</v>
      </c>
      <c r="C4054" s="948">
        <v>45</v>
      </c>
    </row>
    <row r="4055" spans="1:3" x14ac:dyDescent="0.25">
      <c r="A4055" s="946" t="s">
        <v>5862</v>
      </c>
      <c r="B4055" s="947" t="s">
        <v>7195</v>
      </c>
      <c r="C4055" s="948">
        <v>90</v>
      </c>
    </row>
    <row r="4056" spans="1:3" x14ac:dyDescent="0.25">
      <c r="A4056" s="946" t="s">
        <v>5863</v>
      </c>
      <c r="B4056" s="947" t="s">
        <v>2397</v>
      </c>
      <c r="C4056" s="948">
        <v>75</v>
      </c>
    </row>
    <row r="4057" spans="1:3" x14ac:dyDescent="0.25">
      <c r="A4057" s="946" t="s">
        <v>5864</v>
      </c>
      <c r="B4057" s="947" t="s">
        <v>3097</v>
      </c>
      <c r="C4057" s="948">
        <v>45</v>
      </c>
    </row>
    <row r="4058" spans="1:3" x14ac:dyDescent="0.25">
      <c r="A4058" s="946" t="s">
        <v>10308</v>
      </c>
      <c r="B4058" s="947" t="s">
        <v>3098</v>
      </c>
      <c r="C4058" s="948">
        <v>60</v>
      </c>
    </row>
    <row r="4059" spans="1:3" x14ac:dyDescent="0.25">
      <c r="A4059" s="946" t="s">
        <v>5866</v>
      </c>
      <c r="B4059" s="947" t="s">
        <v>3100</v>
      </c>
      <c r="C4059" s="948">
        <v>30</v>
      </c>
    </row>
    <row r="4060" spans="1:3" x14ac:dyDescent="0.25">
      <c r="A4060" s="946" t="s">
        <v>5867</v>
      </c>
      <c r="B4060" s="947" t="s">
        <v>848</v>
      </c>
      <c r="C4060" s="948">
        <v>60</v>
      </c>
    </row>
    <row r="4061" spans="1:3" x14ac:dyDescent="0.25">
      <c r="A4061" s="946" t="s">
        <v>5868</v>
      </c>
      <c r="B4061" s="947" t="s">
        <v>3103</v>
      </c>
      <c r="C4061" s="948">
        <v>45</v>
      </c>
    </row>
    <row r="4062" spans="1:3" x14ac:dyDescent="0.25">
      <c r="A4062" s="946" t="s">
        <v>5869</v>
      </c>
      <c r="B4062" s="947" t="s">
        <v>3105</v>
      </c>
      <c r="C4062" s="948">
        <v>60</v>
      </c>
    </row>
    <row r="4063" spans="1:3" x14ac:dyDescent="0.25">
      <c r="A4063" s="946" t="s">
        <v>5870</v>
      </c>
      <c r="B4063" s="422" t="s">
        <v>6828</v>
      </c>
      <c r="C4063" s="434">
        <v>30</v>
      </c>
    </row>
    <row r="4064" spans="1:3" x14ac:dyDescent="0.25">
      <c r="A4064" s="946" t="s">
        <v>6914</v>
      </c>
      <c r="B4064" s="947" t="s">
        <v>2400</v>
      </c>
      <c r="C4064" s="434">
        <v>30</v>
      </c>
    </row>
    <row r="4065" spans="1:3" x14ac:dyDescent="0.25">
      <c r="A4065" s="946" t="s">
        <v>5872</v>
      </c>
      <c r="B4065" s="947" t="s">
        <v>3108</v>
      </c>
      <c r="C4065" s="948">
        <v>60</v>
      </c>
    </row>
    <row r="4066" spans="1:3" x14ac:dyDescent="0.25">
      <c r="A4066" s="946" t="s">
        <v>5873</v>
      </c>
      <c r="B4066" s="947" t="s">
        <v>3110</v>
      </c>
      <c r="C4066" s="948">
        <v>60</v>
      </c>
    </row>
    <row r="4067" spans="1:3" x14ac:dyDescent="0.25">
      <c r="A4067" s="946" t="s">
        <v>5874</v>
      </c>
      <c r="B4067" s="947" t="s">
        <v>3112</v>
      </c>
      <c r="C4067" s="948">
        <v>60</v>
      </c>
    </row>
    <row r="4068" spans="1:3" x14ac:dyDescent="0.25">
      <c r="A4068" s="946" t="s">
        <v>5875</v>
      </c>
      <c r="B4068" s="947" t="s">
        <v>2727</v>
      </c>
      <c r="C4068" s="948">
        <v>60</v>
      </c>
    </row>
    <row r="4069" spans="1:3" x14ac:dyDescent="0.25">
      <c r="A4069" s="946" t="s">
        <v>5876</v>
      </c>
      <c r="B4069" s="947" t="s">
        <v>3115</v>
      </c>
      <c r="C4069" s="948">
        <v>180</v>
      </c>
    </row>
    <row r="4070" spans="1:3" x14ac:dyDescent="0.25">
      <c r="A4070" s="946" t="s">
        <v>5877</v>
      </c>
      <c r="B4070" s="947" t="s">
        <v>3117</v>
      </c>
      <c r="C4070" s="948">
        <v>60</v>
      </c>
    </row>
    <row r="4071" spans="1:3" x14ac:dyDescent="0.25">
      <c r="A4071" s="946" t="s">
        <v>5878</v>
      </c>
      <c r="B4071" s="947" t="s">
        <v>3119</v>
      </c>
      <c r="C4071" s="948">
        <v>90</v>
      </c>
    </row>
    <row r="4072" spans="1:3" x14ac:dyDescent="0.25">
      <c r="A4072" s="946" t="s">
        <v>5879</v>
      </c>
      <c r="B4072" s="947" t="s">
        <v>3121</v>
      </c>
      <c r="C4072" s="948">
        <v>60</v>
      </c>
    </row>
    <row r="4073" spans="1:3" x14ac:dyDescent="0.25">
      <c r="A4073" s="946" t="s">
        <v>5880</v>
      </c>
      <c r="B4073" s="947" t="s">
        <v>3123</v>
      </c>
      <c r="C4073" s="948">
        <v>180</v>
      </c>
    </row>
    <row r="4074" spans="1:3" x14ac:dyDescent="0.25">
      <c r="A4074" s="946" t="s">
        <v>5881</v>
      </c>
      <c r="B4074" s="947" t="s">
        <v>3125</v>
      </c>
      <c r="C4074" s="948">
        <v>150</v>
      </c>
    </row>
    <row r="4075" spans="1:3" x14ac:dyDescent="0.25">
      <c r="A4075" s="946" t="s">
        <v>5882</v>
      </c>
      <c r="B4075" s="947" t="s">
        <v>3127</v>
      </c>
      <c r="C4075" s="948">
        <v>60</v>
      </c>
    </row>
    <row r="4076" spans="1:3" x14ac:dyDescent="0.25">
      <c r="A4076" s="946" t="s">
        <v>5883</v>
      </c>
      <c r="B4076" s="947" t="s">
        <v>3131</v>
      </c>
      <c r="C4076" s="948">
        <v>90</v>
      </c>
    </row>
    <row r="4077" spans="1:3" x14ac:dyDescent="0.25">
      <c r="A4077" s="946" t="s">
        <v>5884</v>
      </c>
      <c r="B4077" s="947" t="s">
        <v>2453</v>
      </c>
      <c r="C4077" s="948">
        <v>120</v>
      </c>
    </row>
    <row r="4078" spans="1:3" x14ac:dyDescent="0.25">
      <c r="A4078" s="946" t="s">
        <v>6337</v>
      </c>
      <c r="B4078" s="949" t="s">
        <v>2384</v>
      </c>
      <c r="C4078" s="434">
        <v>75</v>
      </c>
    </row>
    <row r="4079" spans="1:3" x14ac:dyDescent="0.25">
      <c r="A4079" s="946" t="s">
        <v>6338</v>
      </c>
      <c r="B4079" s="949" t="s">
        <v>2386</v>
      </c>
      <c r="C4079" s="434">
        <v>30</v>
      </c>
    </row>
    <row r="4080" spans="1:3" x14ac:dyDescent="0.25">
      <c r="A4080" s="946" t="s">
        <v>6339</v>
      </c>
      <c r="B4080" s="949" t="s">
        <v>2388</v>
      </c>
      <c r="C4080" s="434">
        <v>60</v>
      </c>
    </row>
    <row r="4081" spans="1:3" x14ac:dyDescent="0.25">
      <c r="A4081" s="946" t="s">
        <v>6340</v>
      </c>
      <c r="B4081" s="949" t="s">
        <v>6785</v>
      </c>
      <c r="C4081" s="434">
        <v>75</v>
      </c>
    </row>
    <row r="4082" spans="1:3" x14ac:dyDescent="0.25">
      <c r="A4082" s="946" t="s">
        <v>6341</v>
      </c>
      <c r="B4082" s="949" t="s">
        <v>836</v>
      </c>
      <c r="C4082" s="434">
        <v>75</v>
      </c>
    </row>
    <row r="4083" spans="1:3" x14ac:dyDescent="0.25">
      <c r="A4083" s="946" t="s">
        <v>6342</v>
      </c>
      <c r="B4083" s="949" t="s">
        <v>7195</v>
      </c>
      <c r="C4083" s="434">
        <v>120</v>
      </c>
    </row>
    <row r="4084" spans="1:3" x14ac:dyDescent="0.25">
      <c r="A4084" s="946" t="s">
        <v>6343</v>
      </c>
      <c r="B4084" s="422" t="s">
        <v>3190</v>
      </c>
      <c r="C4084" s="434">
        <v>45</v>
      </c>
    </row>
    <row r="4085" spans="1:3" x14ac:dyDescent="0.25">
      <c r="A4085" s="946" t="s">
        <v>6344</v>
      </c>
      <c r="B4085" s="422" t="s">
        <v>3139</v>
      </c>
      <c r="C4085" s="434">
        <v>30</v>
      </c>
    </row>
    <row r="4086" spans="1:3" x14ac:dyDescent="0.25">
      <c r="A4086" s="946" t="s">
        <v>10309</v>
      </c>
      <c r="B4086" s="422" t="s">
        <v>3141</v>
      </c>
      <c r="C4086" s="434">
        <v>30</v>
      </c>
    </row>
    <row r="4087" spans="1:3" x14ac:dyDescent="0.25">
      <c r="A4087" s="946" t="s">
        <v>7045</v>
      </c>
      <c r="B4087" s="422" t="s">
        <v>3157</v>
      </c>
      <c r="C4087" s="434">
        <v>60</v>
      </c>
    </row>
    <row r="4088" spans="1:3" x14ac:dyDescent="0.25">
      <c r="A4088" s="946" t="s">
        <v>6347</v>
      </c>
      <c r="B4088" s="422" t="s">
        <v>3142</v>
      </c>
      <c r="C4088" s="434">
        <v>60</v>
      </c>
    </row>
    <row r="4089" spans="1:3" x14ac:dyDescent="0.25">
      <c r="A4089" s="946" t="s">
        <v>6348</v>
      </c>
      <c r="B4089" s="422" t="s">
        <v>3194</v>
      </c>
      <c r="C4089" s="434">
        <v>45</v>
      </c>
    </row>
    <row r="4090" spans="1:3" x14ac:dyDescent="0.25">
      <c r="A4090" s="946" t="s">
        <v>6349</v>
      </c>
      <c r="B4090" s="422" t="s">
        <v>3144</v>
      </c>
      <c r="C4090" s="434">
        <v>60</v>
      </c>
    </row>
    <row r="4091" spans="1:3" x14ac:dyDescent="0.25">
      <c r="A4091" s="946" t="s">
        <v>6350</v>
      </c>
      <c r="B4091" s="422" t="s">
        <v>3197</v>
      </c>
      <c r="C4091" s="434">
        <v>60</v>
      </c>
    </row>
    <row r="4092" spans="1:3" x14ac:dyDescent="0.25">
      <c r="A4092" s="946" t="s">
        <v>6351</v>
      </c>
      <c r="B4092" s="422" t="s">
        <v>3148</v>
      </c>
      <c r="C4092" s="434">
        <v>75</v>
      </c>
    </row>
    <row r="4093" spans="1:3" x14ac:dyDescent="0.25">
      <c r="A4093" s="946" t="s">
        <v>6352</v>
      </c>
      <c r="B4093" s="422" t="s">
        <v>6850</v>
      </c>
      <c r="C4093" s="434">
        <v>60</v>
      </c>
    </row>
    <row r="4094" spans="1:3" x14ac:dyDescent="0.25">
      <c r="A4094" s="946" t="s">
        <v>6353</v>
      </c>
      <c r="B4094" s="422" t="s">
        <v>3151</v>
      </c>
      <c r="C4094" s="434">
        <v>60</v>
      </c>
    </row>
    <row r="4095" spans="1:3" x14ac:dyDescent="0.25">
      <c r="A4095" s="946" t="s">
        <v>6354</v>
      </c>
      <c r="B4095" s="422" t="s">
        <v>3202</v>
      </c>
      <c r="C4095" s="434">
        <v>45</v>
      </c>
    </row>
    <row r="4096" spans="1:3" x14ac:dyDescent="0.25">
      <c r="A4096" s="946" t="s">
        <v>6355</v>
      </c>
      <c r="B4096" s="422" t="s">
        <v>3153</v>
      </c>
      <c r="C4096" s="434">
        <v>60</v>
      </c>
    </row>
    <row r="4097" spans="1:3" x14ac:dyDescent="0.25">
      <c r="A4097" s="946" t="s">
        <v>6356</v>
      </c>
      <c r="B4097" s="422" t="s">
        <v>3155</v>
      </c>
      <c r="C4097" s="434">
        <v>45</v>
      </c>
    </row>
    <row r="4098" spans="1:3" x14ac:dyDescent="0.25">
      <c r="A4098" s="946" t="s">
        <v>6357</v>
      </c>
      <c r="B4098" s="422" t="s">
        <v>6851</v>
      </c>
      <c r="C4098" s="434">
        <v>45</v>
      </c>
    </row>
    <row r="4099" spans="1:3" x14ac:dyDescent="0.25">
      <c r="A4099" s="946" t="s">
        <v>6358</v>
      </c>
      <c r="B4099" s="422" t="s">
        <v>3208</v>
      </c>
      <c r="C4099" s="434">
        <v>45</v>
      </c>
    </row>
    <row r="4100" spans="1:3" x14ac:dyDescent="0.25">
      <c r="A4100" s="946" t="s">
        <v>6359</v>
      </c>
      <c r="B4100" s="422" t="s">
        <v>3161</v>
      </c>
      <c r="C4100" s="434">
        <v>60</v>
      </c>
    </row>
    <row r="4101" spans="1:3" x14ac:dyDescent="0.25">
      <c r="A4101" s="946" t="s">
        <v>6360</v>
      </c>
      <c r="B4101" s="422" t="s">
        <v>6852</v>
      </c>
      <c r="C4101" s="434">
        <v>60</v>
      </c>
    </row>
    <row r="4102" spans="1:3" x14ac:dyDescent="0.25">
      <c r="A4102" s="946" t="s">
        <v>6361</v>
      </c>
      <c r="B4102" s="422" t="s">
        <v>3163</v>
      </c>
      <c r="C4102" s="434">
        <v>60</v>
      </c>
    </row>
    <row r="4103" spans="1:3" x14ac:dyDescent="0.25">
      <c r="A4103" s="946" t="s">
        <v>6362</v>
      </c>
      <c r="B4103" s="422" t="s">
        <v>3159</v>
      </c>
      <c r="C4103" s="434">
        <v>60</v>
      </c>
    </row>
    <row r="4104" spans="1:3" x14ac:dyDescent="0.25">
      <c r="A4104" s="946" t="s">
        <v>6363</v>
      </c>
      <c r="B4104" s="422" t="s">
        <v>3165</v>
      </c>
      <c r="C4104" s="434">
        <v>60</v>
      </c>
    </row>
    <row r="4105" spans="1:3" x14ac:dyDescent="0.25">
      <c r="A4105" s="946" t="s">
        <v>6364</v>
      </c>
      <c r="B4105" s="422" t="s">
        <v>3169</v>
      </c>
      <c r="C4105" s="434">
        <v>120</v>
      </c>
    </row>
    <row r="4106" spans="1:3" x14ac:dyDescent="0.25">
      <c r="A4106" s="946" t="s">
        <v>6365</v>
      </c>
      <c r="B4106" s="422" t="s">
        <v>3171</v>
      </c>
      <c r="C4106" s="434">
        <v>120</v>
      </c>
    </row>
    <row r="4107" spans="1:3" x14ac:dyDescent="0.25">
      <c r="A4107" s="946" t="s">
        <v>6366</v>
      </c>
      <c r="B4107" s="422" t="s">
        <v>3173</v>
      </c>
      <c r="C4107" s="434">
        <v>120</v>
      </c>
    </row>
    <row r="4108" spans="1:3" x14ac:dyDescent="0.25">
      <c r="A4108" s="946" t="s">
        <v>6367</v>
      </c>
      <c r="B4108" s="422" t="s">
        <v>3175</v>
      </c>
      <c r="C4108" s="434">
        <v>120</v>
      </c>
    </row>
    <row r="4109" spans="1:3" x14ac:dyDescent="0.25">
      <c r="A4109" s="946" t="s">
        <v>6368</v>
      </c>
      <c r="B4109" s="422" t="s">
        <v>3220</v>
      </c>
      <c r="C4109" s="434">
        <v>75</v>
      </c>
    </row>
    <row r="4110" spans="1:3" x14ac:dyDescent="0.25">
      <c r="A4110" s="946" t="s">
        <v>6369</v>
      </c>
      <c r="B4110" s="422" t="s">
        <v>3222</v>
      </c>
      <c r="C4110" s="434">
        <v>45</v>
      </c>
    </row>
    <row r="4111" spans="1:3" x14ac:dyDescent="0.25">
      <c r="A4111" s="946" t="s">
        <v>6370</v>
      </c>
      <c r="B4111" s="422" t="s">
        <v>3717</v>
      </c>
      <c r="C4111" s="434">
        <v>60</v>
      </c>
    </row>
    <row r="4112" spans="1:3" x14ac:dyDescent="0.25">
      <c r="A4112" s="946" t="s">
        <v>6371</v>
      </c>
      <c r="B4112" s="422" t="s">
        <v>3226</v>
      </c>
      <c r="C4112" s="434">
        <v>60</v>
      </c>
    </row>
    <row r="4113" spans="1:3" x14ac:dyDescent="0.25">
      <c r="A4113" s="946" t="s">
        <v>6372</v>
      </c>
      <c r="B4113" s="422" t="s">
        <v>6853</v>
      </c>
      <c r="C4113" s="434">
        <v>90</v>
      </c>
    </row>
    <row r="4114" spans="1:3" x14ac:dyDescent="0.25">
      <c r="A4114" s="946" t="s">
        <v>6373</v>
      </c>
      <c r="B4114" s="422" t="s">
        <v>3181</v>
      </c>
      <c r="C4114" s="434">
        <v>60</v>
      </c>
    </row>
    <row r="4115" spans="1:3" x14ac:dyDescent="0.25">
      <c r="A4115" s="946" t="s">
        <v>6374</v>
      </c>
      <c r="B4115" s="422" t="s">
        <v>6854</v>
      </c>
      <c r="C4115" s="434">
        <v>60</v>
      </c>
    </row>
    <row r="4116" spans="1:3" x14ac:dyDescent="0.25">
      <c r="A4116" s="946" t="s">
        <v>6375</v>
      </c>
      <c r="B4116" s="422" t="s">
        <v>3233</v>
      </c>
      <c r="C4116" s="434">
        <v>60</v>
      </c>
    </row>
    <row r="4117" spans="1:3" x14ac:dyDescent="0.25">
      <c r="A4117" s="946" t="s">
        <v>6376</v>
      </c>
      <c r="B4117" s="422" t="s">
        <v>6855</v>
      </c>
      <c r="C4117" s="434">
        <v>45</v>
      </c>
    </row>
    <row r="4118" spans="1:3" x14ac:dyDescent="0.25">
      <c r="A4118" s="946" t="s">
        <v>7046</v>
      </c>
      <c r="B4118" s="422" t="s">
        <v>6856</v>
      </c>
      <c r="C4118" s="434">
        <v>60</v>
      </c>
    </row>
    <row r="4119" spans="1:3" x14ac:dyDescent="0.25">
      <c r="A4119" s="946" t="s">
        <v>6378</v>
      </c>
      <c r="B4119" s="422" t="s">
        <v>3179</v>
      </c>
      <c r="C4119" s="434">
        <v>60</v>
      </c>
    </row>
    <row r="4120" spans="1:3" x14ac:dyDescent="0.25">
      <c r="A4120" s="946" t="s">
        <v>6379</v>
      </c>
      <c r="B4120" s="422" t="s">
        <v>3177</v>
      </c>
      <c r="C4120" s="434">
        <v>60</v>
      </c>
    </row>
    <row r="4121" spans="1:3" x14ac:dyDescent="0.25">
      <c r="A4121" s="946" t="s">
        <v>7047</v>
      </c>
      <c r="B4121" s="422" t="s">
        <v>817</v>
      </c>
      <c r="C4121" s="434">
        <v>225</v>
      </c>
    </row>
    <row r="4122" spans="1:3" x14ac:dyDescent="0.25">
      <c r="A4122" s="946" t="s">
        <v>7048</v>
      </c>
      <c r="B4122" s="422" t="s">
        <v>2384</v>
      </c>
      <c r="C4122" s="434">
        <v>45</v>
      </c>
    </row>
    <row r="4123" spans="1:3" x14ac:dyDescent="0.25">
      <c r="A4123" s="946" t="s">
        <v>7049</v>
      </c>
      <c r="B4123" s="422" t="s">
        <v>2386</v>
      </c>
      <c r="C4123" s="434">
        <v>15</v>
      </c>
    </row>
    <row r="4124" spans="1:3" x14ac:dyDescent="0.25">
      <c r="A4124" s="946" t="s">
        <v>7050</v>
      </c>
      <c r="B4124" s="422" t="s">
        <v>2388</v>
      </c>
      <c r="C4124" s="434">
        <v>30</v>
      </c>
    </row>
    <row r="4125" spans="1:3" x14ac:dyDescent="0.25">
      <c r="A4125" s="946" t="s">
        <v>7051</v>
      </c>
      <c r="B4125" s="422" t="s">
        <v>6785</v>
      </c>
      <c r="C4125" s="434">
        <v>30</v>
      </c>
    </row>
    <row r="4126" spans="1:3" x14ac:dyDescent="0.25">
      <c r="A4126" s="946" t="s">
        <v>7052</v>
      </c>
      <c r="B4126" s="422" t="s">
        <v>836</v>
      </c>
      <c r="C4126" s="434">
        <v>30</v>
      </c>
    </row>
    <row r="4127" spans="1:3" x14ac:dyDescent="0.25">
      <c r="A4127" s="946" t="s">
        <v>7053</v>
      </c>
      <c r="B4127" s="422" t="s">
        <v>2393</v>
      </c>
      <c r="C4127" s="434">
        <v>30</v>
      </c>
    </row>
    <row r="4128" spans="1:3" x14ac:dyDescent="0.25">
      <c r="A4128" s="946" t="s">
        <v>7054</v>
      </c>
      <c r="B4128" s="422" t="s">
        <v>3141</v>
      </c>
      <c r="C4128" s="434">
        <v>30</v>
      </c>
    </row>
    <row r="4129" spans="1:3" x14ac:dyDescent="0.25">
      <c r="A4129" s="946" t="s">
        <v>7055</v>
      </c>
      <c r="B4129" s="422" t="s">
        <v>3139</v>
      </c>
      <c r="C4129" s="434">
        <v>30</v>
      </c>
    </row>
    <row r="4130" spans="1:3" x14ac:dyDescent="0.25">
      <c r="A4130" s="946" t="s">
        <v>10310</v>
      </c>
      <c r="B4130" s="422" t="s">
        <v>3190</v>
      </c>
      <c r="C4130" s="434">
        <v>45</v>
      </c>
    </row>
    <row r="4131" spans="1:3" x14ac:dyDescent="0.25">
      <c r="A4131" s="946" t="s">
        <v>7056</v>
      </c>
      <c r="B4131" s="422" t="s">
        <v>6850</v>
      </c>
      <c r="C4131" s="434">
        <v>60</v>
      </c>
    </row>
    <row r="4132" spans="1:3" x14ac:dyDescent="0.25">
      <c r="A4132" s="946" t="s">
        <v>7057</v>
      </c>
      <c r="B4132" s="422" t="s">
        <v>3202</v>
      </c>
      <c r="C4132" s="434">
        <v>45</v>
      </c>
    </row>
    <row r="4133" spans="1:3" x14ac:dyDescent="0.25">
      <c r="A4133" s="946" t="s">
        <v>7058</v>
      </c>
      <c r="B4133" s="422" t="s">
        <v>3208</v>
      </c>
      <c r="C4133" s="434">
        <v>45</v>
      </c>
    </row>
    <row r="4134" spans="1:3" x14ac:dyDescent="0.25">
      <c r="A4134" s="946" t="s">
        <v>7059</v>
      </c>
      <c r="B4134" s="422" t="s">
        <v>3194</v>
      </c>
      <c r="C4134" s="434">
        <v>45</v>
      </c>
    </row>
    <row r="4135" spans="1:3" x14ac:dyDescent="0.25">
      <c r="A4135" s="946" t="s">
        <v>7060</v>
      </c>
      <c r="B4135" s="422" t="s">
        <v>3222</v>
      </c>
      <c r="C4135" s="434">
        <v>45</v>
      </c>
    </row>
    <row r="4136" spans="1:3" x14ac:dyDescent="0.25">
      <c r="A4136" s="946" t="s">
        <v>7061</v>
      </c>
      <c r="B4136" s="422" t="s">
        <v>6856</v>
      </c>
      <c r="C4136" s="434">
        <v>60</v>
      </c>
    </row>
    <row r="4137" spans="1:3" x14ac:dyDescent="0.25">
      <c r="A4137" s="946" t="s">
        <v>7062</v>
      </c>
      <c r="B4137" s="422" t="s">
        <v>3226</v>
      </c>
      <c r="C4137" s="434">
        <v>60</v>
      </c>
    </row>
    <row r="4138" spans="1:3" x14ac:dyDescent="0.25">
      <c r="A4138" s="946" t="s">
        <v>7063</v>
      </c>
      <c r="B4138" s="422" t="s">
        <v>6853</v>
      </c>
      <c r="C4138" s="434">
        <v>90</v>
      </c>
    </row>
    <row r="4139" spans="1:3" x14ac:dyDescent="0.25">
      <c r="A4139" s="946" t="s">
        <v>7064</v>
      </c>
      <c r="B4139" s="422" t="s">
        <v>3181</v>
      </c>
      <c r="C4139" s="434">
        <v>30</v>
      </c>
    </row>
    <row r="4140" spans="1:3" x14ac:dyDescent="0.25">
      <c r="A4140" s="946" t="s">
        <v>7065</v>
      </c>
      <c r="B4140" s="422" t="s">
        <v>6855</v>
      </c>
      <c r="C4140" s="434">
        <v>45</v>
      </c>
    </row>
    <row r="4141" spans="1:3" x14ac:dyDescent="0.25">
      <c r="A4141" s="946" t="s">
        <v>7066</v>
      </c>
      <c r="B4141" s="422" t="s">
        <v>6854</v>
      </c>
      <c r="C4141" s="434">
        <v>60</v>
      </c>
    </row>
    <row r="4142" spans="1:3" x14ac:dyDescent="0.25">
      <c r="A4142" s="946" t="s">
        <v>7067</v>
      </c>
      <c r="B4142" s="422" t="s">
        <v>3175</v>
      </c>
      <c r="C4142" s="434">
        <v>105</v>
      </c>
    </row>
    <row r="4143" spans="1:3" x14ac:dyDescent="0.25">
      <c r="A4143" s="946" t="s">
        <v>7068</v>
      </c>
      <c r="B4143" s="422" t="s">
        <v>3233</v>
      </c>
      <c r="C4143" s="434">
        <v>60</v>
      </c>
    </row>
    <row r="4144" spans="1:3" x14ac:dyDescent="0.25">
      <c r="A4144" s="946" t="s">
        <v>5885</v>
      </c>
      <c r="B4144" s="422" t="s">
        <v>2384</v>
      </c>
      <c r="C4144" s="434">
        <v>30</v>
      </c>
    </row>
    <row r="4145" spans="1:5" x14ac:dyDescent="0.25">
      <c r="A4145" s="946" t="s">
        <v>5886</v>
      </c>
      <c r="B4145" s="422" t="s">
        <v>2386</v>
      </c>
      <c r="C4145" s="434">
        <v>15</v>
      </c>
    </row>
    <row r="4146" spans="1:5" x14ac:dyDescent="0.25">
      <c r="A4146" s="946" t="s">
        <v>5887</v>
      </c>
      <c r="B4146" s="422" t="s">
        <v>2388</v>
      </c>
      <c r="C4146" s="434">
        <v>30</v>
      </c>
    </row>
    <row r="4147" spans="1:5" x14ac:dyDescent="0.25">
      <c r="A4147" s="946" t="s">
        <v>5888</v>
      </c>
      <c r="B4147" s="422" t="s">
        <v>6857</v>
      </c>
      <c r="C4147" s="434">
        <v>45</v>
      </c>
    </row>
    <row r="4148" spans="1:5" x14ac:dyDescent="0.25">
      <c r="A4148" s="946" t="s">
        <v>5889</v>
      </c>
      <c r="B4148" s="422" t="s">
        <v>836</v>
      </c>
      <c r="C4148" s="434">
        <v>45</v>
      </c>
      <c r="D4148" s="28"/>
      <c r="E4148" s="28"/>
    </row>
    <row r="4149" spans="1:5" x14ac:dyDescent="0.25">
      <c r="A4149" s="946" t="s">
        <v>5890</v>
      </c>
      <c r="B4149" s="422" t="s">
        <v>2393</v>
      </c>
      <c r="C4149" s="434">
        <v>90</v>
      </c>
    </row>
    <row r="4150" spans="1:5" x14ac:dyDescent="0.25">
      <c r="A4150" s="946" t="s">
        <v>6743</v>
      </c>
      <c r="B4150" s="422" t="s">
        <v>3157</v>
      </c>
      <c r="C4150" s="434">
        <v>60</v>
      </c>
    </row>
    <row r="4151" spans="1:5" x14ac:dyDescent="0.25">
      <c r="A4151" s="946" t="s">
        <v>5892</v>
      </c>
      <c r="B4151" s="422" t="s">
        <v>3142</v>
      </c>
      <c r="C4151" s="434">
        <v>60</v>
      </c>
    </row>
    <row r="4152" spans="1:5" x14ac:dyDescent="0.25">
      <c r="A4152" s="946" t="s">
        <v>10311</v>
      </c>
      <c r="B4152" s="422" t="s">
        <v>3144</v>
      </c>
      <c r="C4152" s="434">
        <v>45</v>
      </c>
    </row>
    <row r="4153" spans="1:5" x14ac:dyDescent="0.25">
      <c r="A4153" s="946" t="s">
        <v>5894</v>
      </c>
      <c r="B4153" s="422" t="s">
        <v>3146</v>
      </c>
      <c r="C4153" s="434">
        <v>60</v>
      </c>
    </row>
    <row r="4154" spans="1:5" x14ac:dyDescent="0.25">
      <c r="A4154" s="946" t="s">
        <v>5895</v>
      </c>
      <c r="B4154" s="422" t="s">
        <v>3148</v>
      </c>
      <c r="C4154" s="434">
        <v>60</v>
      </c>
    </row>
    <row r="4155" spans="1:5" x14ac:dyDescent="0.25">
      <c r="A4155" s="946" t="s">
        <v>5896</v>
      </c>
      <c r="B4155" s="422" t="s">
        <v>6851</v>
      </c>
      <c r="C4155" s="434">
        <v>45</v>
      </c>
    </row>
    <row r="4156" spans="1:5" x14ac:dyDescent="0.25">
      <c r="A4156" s="946" t="s">
        <v>5897</v>
      </c>
      <c r="B4156" s="422" t="s">
        <v>3151</v>
      </c>
      <c r="C4156" s="434">
        <v>60</v>
      </c>
    </row>
    <row r="4157" spans="1:5" x14ac:dyDescent="0.25">
      <c r="A4157" s="946" t="s">
        <v>5898</v>
      </c>
      <c r="B4157" s="422" t="s">
        <v>3153</v>
      </c>
      <c r="C4157" s="434">
        <v>60</v>
      </c>
    </row>
    <row r="4158" spans="1:5" x14ac:dyDescent="0.25">
      <c r="A4158" s="946" t="s">
        <v>5899</v>
      </c>
      <c r="B4158" s="422" t="s">
        <v>3155</v>
      </c>
      <c r="C4158" s="434">
        <v>45</v>
      </c>
    </row>
    <row r="4159" spans="1:5" x14ac:dyDescent="0.25">
      <c r="A4159" s="946" t="s">
        <v>5900</v>
      </c>
      <c r="B4159" s="422" t="s">
        <v>3159</v>
      </c>
      <c r="C4159" s="434">
        <v>60</v>
      </c>
    </row>
    <row r="4160" spans="1:5" x14ac:dyDescent="0.25">
      <c r="A4160" s="946" t="s">
        <v>5901</v>
      </c>
      <c r="B4160" s="422" t="s">
        <v>6852</v>
      </c>
      <c r="C4160" s="434">
        <v>60</v>
      </c>
    </row>
    <row r="4161" spans="1:3" x14ac:dyDescent="0.25">
      <c r="A4161" s="946" t="s">
        <v>5902</v>
      </c>
      <c r="B4161" s="422" t="s">
        <v>3161</v>
      </c>
      <c r="C4161" s="434">
        <v>60</v>
      </c>
    </row>
    <row r="4162" spans="1:3" x14ac:dyDescent="0.25">
      <c r="A4162" s="946" t="s">
        <v>5903</v>
      </c>
      <c r="B4162" s="422" t="s">
        <v>3163</v>
      </c>
      <c r="C4162" s="434">
        <v>60</v>
      </c>
    </row>
    <row r="4163" spans="1:3" x14ac:dyDescent="0.25">
      <c r="A4163" s="946" t="s">
        <v>5904</v>
      </c>
      <c r="B4163" s="422" t="s">
        <v>3165</v>
      </c>
      <c r="C4163" s="434">
        <v>60</v>
      </c>
    </row>
    <row r="4164" spans="1:3" x14ac:dyDescent="0.25">
      <c r="A4164" s="946" t="s">
        <v>5905</v>
      </c>
      <c r="B4164" s="422" t="s">
        <v>3167</v>
      </c>
      <c r="C4164" s="434">
        <v>75</v>
      </c>
    </row>
    <row r="4165" spans="1:3" x14ac:dyDescent="0.25">
      <c r="A4165" s="946" t="s">
        <v>6744</v>
      </c>
      <c r="B4165" s="422" t="s">
        <v>3169</v>
      </c>
      <c r="C4165" s="434">
        <v>120</v>
      </c>
    </row>
    <row r="4166" spans="1:3" x14ac:dyDescent="0.25">
      <c r="A4166" s="946" t="s">
        <v>5907</v>
      </c>
      <c r="B4166" s="422" t="s">
        <v>3171</v>
      </c>
      <c r="C4166" s="434">
        <v>120</v>
      </c>
    </row>
    <row r="4167" spans="1:3" x14ac:dyDescent="0.25">
      <c r="A4167" s="946" t="s">
        <v>5908</v>
      </c>
      <c r="B4167" s="422" t="s">
        <v>3173</v>
      </c>
      <c r="C4167" s="434">
        <v>150</v>
      </c>
    </row>
    <row r="4168" spans="1:3" x14ac:dyDescent="0.25">
      <c r="A4168" s="946" t="s">
        <v>5909</v>
      </c>
      <c r="B4168" s="422" t="s">
        <v>3177</v>
      </c>
      <c r="C4168" s="434">
        <v>60</v>
      </c>
    </row>
    <row r="4169" spans="1:3" x14ac:dyDescent="0.25">
      <c r="A4169" s="946" t="s">
        <v>5910</v>
      </c>
      <c r="B4169" s="422" t="s">
        <v>3179</v>
      </c>
      <c r="C4169" s="434">
        <v>60</v>
      </c>
    </row>
    <row r="4170" spans="1:3" x14ac:dyDescent="0.25">
      <c r="A4170" s="946" t="s">
        <v>6745</v>
      </c>
      <c r="B4170" s="422" t="s">
        <v>3717</v>
      </c>
      <c r="C4170" s="434">
        <v>60</v>
      </c>
    </row>
    <row r="4171" spans="1:3" x14ac:dyDescent="0.25">
      <c r="A4171" s="946" t="s">
        <v>6746</v>
      </c>
      <c r="B4171" s="422" t="s">
        <v>3181</v>
      </c>
      <c r="C4171" s="434">
        <v>30</v>
      </c>
    </row>
    <row r="4172" spans="1:3" x14ac:dyDescent="0.25">
      <c r="A4172" s="946" t="s">
        <v>6747</v>
      </c>
      <c r="B4172" s="422" t="s">
        <v>817</v>
      </c>
      <c r="C4172" s="434">
        <v>225</v>
      </c>
    </row>
    <row r="4173" spans="1:3" x14ac:dyDescent="0.25">
      <c r="A4173" s="946" t="s">
        <v>5947</v>
      </c>
      <c r="B4173" s="947" t="s">
        <v>6791</v>
      </c>
      <c r="C4173" s="948">
        <v>30</v>
      </c>
    </row>
    <row r="4174" spans="1:3" x14ac:dyDescent="0.25">
      <c r="A4174" s="946" t="s">
        <v>5948</v>
      </c>
      <c r="B4174" s="947" t="s">
        <v>2386</v>
      </c>
      <c r="C4174" s="948">
        <v>15</v>
      </c>
    </row>
    <row r="4175" spans="1:3" x14ac:dyDescent="0.25">
      <c r="A4175" s="946" t="s">
        <v>5949</v>
      </c>
      <c r="B4175" s="947" t="s">
        <v>2388</v>
      </c>
      <c r="C4175" s="948">
        <v>30</v>
      </c>
    </row>
    <row r="4176" spans="1:3" x14ac:dyDescent="0.25">
      <c r="A4176" s="946" t="s">
        <v>5950</v>
      </c>
      <c r="B4176" s="947" t="s">
        <v>3487</v>
      </c>
      <c r="C4176" s="948">
        <v>45</v>
      </c>
    </row>
    <row r="4177" spans="1:3" x14ac:dyDescent="0.25">
      <c r="A4177" s="946" t="s">
        <v>5951</v>
      </c>
      <c r="B4177" s="947" t="s">
        <v>836</v>
      </c>
      <c r="C4177" s="948">
        <v>45</v>
      </c>
    </row>
    <row r="4178" spans="1:3" x14ac:dyDescent="0.25">
      <c r="A4178" s="946" t="s">
        <v>5952</v>
      </c>
      <c r="B4178" s="947" t="s">
        <v>6803</v>
      </c>
      <c r="C4178" s="948">
        <v>90</v>
      </c>
    </row>
    <row r="4179" spans="1:3" x14ac:dyDescent="0.25">
      <c r="A4179" s="946" t="s">
        <v>5953</v>
      </c>
      <c r="B4179" s="947" t="s">
        <v>3296</v>
      </c>
      <c r="C4179" s="948">
        <v>30</v>
      </c>
    </row>
    <row r="4180" spans="1:3" x14ac:dyDescent="0.25">
      <c r="A4180" s="946" t="s">
        <v>6915</v>
      </c>
      <c r="B4180" s="947" t="s">
        <v>6828</v>
      </c>
      <c r="C4180" s="948">
        <v>45</v>
      </c>
    </row>
    <row r="4181" spans="1:3" x14ac:dyDescent="0.25">
      <c r="A4181" s="946" t="s">
        <v>6916</v>
      </c>
      <c r="B4181" s="947" t="s">
        <v>3298</v>
      </c>
      <c r="C4181" s="948">
        <v>60</v>
      </c>
    </row>
    <row r="4182" spans="1:3" x14ac:dyDescent="0.25">
      <c r="A4182" s="946" t="s">
        <v>6917</v>
      </c>
      <c r="B4182" s="947" t="s">
        <v>3299</v>
      </c>
      <c r="C4182" s="948">
        <v>45</v>
      </c>
    </row>
    <row r="4183" spans="1:3" x14ac:dyDescent="0.25">
      <c r="A4183" s="946" t="s">
        <v>5957</v>
      </c>
      <c r="B4183" s="947" t="s">
        <v>3309</v>
      </c>
      <c r="C4183" s="948">
        <v>45</v>
      </c>
    </row>
    <row r="4184" spans="1:3" x14ac:dyDescent="0.25">
      <c r="A4184" s="946" t="s">
        <v>5958</v>
      </c>
      <c r="B4184" s="947" t="s">
        <v>3301</v>
      </c>
      <c r="C4184" s="948">
        <v>90</v>
      </c>
    </row>
    <row r="4185" spans="1:3" x14ac:dyDescent="0.25">
      <c r="A4185" s="946" t="s">
        <v>6918</v>
      </c>
      <c r="B4185" s="947" t="s">
        <v>3303</v>
      </c>
      <c r="C4185" s="948">
        <v>45</v>
      </c>
    </row>
    <row r="4186" spans="1:3" x14ac:dyDescent="0.25">
      <c r="A4186" s="946" t="s">
        <v>6919</v>
      </c>
      <c r="B4186" s="947" t="s">
        <v>3305</v>
      </c>
      <c r="C4186" s="948">
        <v>60</v>
      </c>
    </row>
    <row r="4187" spans="1:3" x14ac:dyDescent="0.25">
      <c r="A4187" s="946" t="s">
        <v>6920</v>
      </c>
      <c r="B4187" s="947" t="s">
        <v>3307</v>
      </c>
      <c r="C4187" s="948">
        <v>60</v>
      </c>
    </row>
    <row r="4188" spans="1:3" x14ac:dyDescent="0.25">
      <c r="A4188" s="946" t="s">
        <v>6921</v>
      </c>
      <c r="B4188" s="947" t="s">
        <v>2607</v>
      </c>
      <c r="C4188" s="948">
        <v>60</v>
      </c>
    </row>
    <row r="4189" spans="1:3" x14ac:dyDescent="0.25">
      <c r="A4189" s="946" t="s">
        <v>5963</v>
      </c>
      <c r="B4189" s="947" t="s">
        <v>3312</v>
      </c>
      <c r="C4189" s="948">
        <v>90</v>
      </c>
    </row>
    <row r="4190" spans="1:3" x14ac:dyDescent="0.25">
      <c r="A4190" s="946" t="s">
        <v>5964</v>
      </c>
      <c r="B4190" s="947" t="s">
        <v>3314</v>
      </c>
      <c r="C4190" s="948">
        <v>90</v>
      </c>
    </row>
    <row r="4191" spans="1:3" x14ac:dyDescent="0.25">
      <c r="A4191" s="946" t="s">
        <v>6922</v>
      </c>
      <c r="B4191" s="947" t="s">
        <v>3316</v>
      </c>
      <c r="C4191" s="948">
        <v>90</v>
      </c>
    </row>
    <row r="4192" spans="1:3" x14ac:dyDescent="0.25">
      <c r="A4192" s="946" t="s">
        <v>5966</v>
      </c>
      <c r="B4192" s="947" t="s">
        <v>3318</v>
      </c>
      <c r="C4192" s="948">
        <v>60</v>
      </c>
    </row>
    <row r="4193" spans="1:3" x14ac:dyDescent="0.25">
      <c r="A4193" s="946" t="s">
        <v>5967</v>
      </c>
      <c r="B4193" s="947" t="s">
        <v>6858</v>
      </c>
      <c r="C4193" s="948">
        <v>90</v>
      </c>
    </row>
    <row r="4194" spans="1:3" x14ac:dyDescent="0.25">
      <c r="A4194" s="946" t="s">
        <v>5968</v>
      </c>
      <c r="B4194" s="947" t="s">
        <v>3322</v>
      </c>
      <c r="C4194" s="948">
        <v>60</v>
      </c>
    </row>
    <row r="4195" spans="1:3" x14ac:dyDescent="0.25">
      <c r="A4195" s="946" t="s">
        <v>5969</v>
      </c>
      <c r="B4195" s="947" t="s">
        <v>3324</v>
      </c>
      <c r="C4195" s="948">
        <v>60</v>
      </c>
    </row>
    <row r="4196" spans="1:3" x14ac:dyDescent="0.25">
      <c r="A4196" s="946" t="s">
        <v>5970</v>
      </c>
      <c r="B4196" s="947" t="s">
        <v>3326</v>
      </c>
      <c r="C4196" s="948">
        <v>90</v>
      </c>
    </row>
    <row r="4197" spans="1:3" x14ac:dyDescent="0.25">
      <c r="A4197" s="946" t="s">
        <v>6923</v>
      </c>
      <c r="B4197" s="947" t="s">
        <v>817</v>
      </c>
      <c r="C4197" s="948">
        <v>270</v>
      </c>
    </row>
    <row r="4198" spans="1:3" x14ac:dyDescent="0.25">
      <c r="A4198" s="946" t="s">
        <v>6380</v>
      </c>
      <c r="B4198" s="422" t="s">
        <v>6791</v>
      </c>
      <c r="C4198" s="434">
        <v>75</v>
      </c>
    </row>
    <row r="4199" spans="1:3" x14ac:dyDescent="0.25">
      <c r="A4199" s="946" t="s">
        <v>6381</v>
      </c>
      <c r="B4199" s="422" t="s">
        <v>2386</v>
      </c>
      <c r="C4199" s="434">
        <v>30</v>
      </c>
    </row>
    <row r="4200" spans="1:3" x14ac:dyDescent="0.25">
      <c r="A4200" s="946" t="s">
        <v>6382</v>
      </c>
      <c r="B4200" s="422" t="s">
        <v>2388</v>
      </c>
      <c r="C4200" s="434">
        <v>60</v>
      </c>
    </row>
    <row r="4201" spans="1:3" x14ac:dyDescent="0.25">
      <c r="A4201" s="946" t="s">
        <v>6383</v>
      </c>
      <c r="B4201" s="422" t="s">
        <v>6785</v>
      </c>
      <c r="C4201" s="434">
        <v>75</v>
      </c>
    </row>
    <row r="4202" spans="1:3" x14ac:dyDescent="0.25">
      <c r="A4202" s="946" t="s">
        <v>6384</v>
      </c>
      <c r="B4202" s="422" t="s">
        <v>836</v>
      </c>
      <c r="C4202" s="434">
        <v>75</v>
      </c>
    </row>
    <row r="4203" spans="1:3" x14ac:dyDescent="0.25">
      <c r="A4203" s="946" t="s">
        <v>6385</v>
      </c>
      <c r="B4203" s="422" t="s">
        <v>835</v>
      </c>
      <c r="C4203" s="434">
        <v>120</v>
      </c>
    </row>
    <row r="4204" spans="1:3" x14ac:dyDescent="0.25">
      <c r="A4204" s="946" t="s">
        <v>6386</v>
      </c>
      <c r="B4204" s="422" t="s">
        <v>3337</v>
      </c>
      <c r="C4204" s="434">
        <v>30</v>
      </c>
    </row>
    <row r="4205" spans="1:3" x14ac:dyDescent="0.25">
      <c r="A4205" s="946" t="s">
        <v>6387</v>
      </c>
      <c r="B4205" s="422" t="s">
        <v>3339</v>
      </c>
      <c r="C4205" s="434">
        <v>30</v>
      </c>
    </row>
    <row r="4206" spans="1:3" x14ac:dyDescent="0.25">
      <c r="A4206" s="946" t="s">
        <v>10312</v>
      </c>
      <c r="B4206" s="422" t="s">
        <v>6859</v>
      </c>
      <c r="C4206" s="434">
        <v>45</v>
      </c>
    </row>
    <row r="4207" spans="1:3" x14ac:dyDescent="0.25">
      <c r="A4207" s="946" t="s">
        <v>6389</v>
      </c>
      <c r="B4207" s="422" t="s">
        <v>3155</v>
      </c>
      <c r="C4207" s="434">
        <v>45</v>
      </c>
    </row>
    <row r="4208" spans="1:3" x14ac:dyDescent="0.25">
      <c r="A4208" s="946" t="s">
        <v>6390</v>
      </c>
      <c r="B4208" s="422" t="s">
        <v>3386</v>
      </c>
      <c r="C4208" s="434">
        <v>45</v>
      </c>
    </row>
    <row r="4209" spans="1:3" x14ac:dyDescent="0.25">
      <c r="A4209" s="946" t="s">
        <v>6391</v>
      </c>
      <c r="B4209" s="422" t="s">
        <v>2400</v>
      </c>
      <c r="C4209" s="434">
        <v>30</v>
      </c>
    </row>
    <row r="4210" spans="1:3" x14ac:dyDescent="0.25">
      <c r="A4210" s="946" t="s">
        <v>6392</v>
      </c>
      <c r="B4210" s="422" t="s">
        <v>3343</v>
      </c>
      <c r="C4210" s="434">
        <v>180</v>
      </c>
    </row>
    <row r="4211" spans="1:3" x14ac:dyDescent="0.25">
      <c r="A4211" s="946" t="s">
        <v>6924</v>
      </c>
      <c r="B4211" s="422" t="s">
        <v>6860</v>
      </c>
      <c r="C4211" s="434">
        <v>45</v>
      </c>
    </row>
    <row r="4212" spans="1:3" x14ac:dyDescent="0.25">
      <c r="A4212" s="946" t="s">
        <v>6925</v>
      </c>
      <c r="B4212" s="422" t="s">
        <v>6861</v>
      </c>
      <c r="C4212" s="434">
        <v>45</v>
      </c>
    </row>
    <row r="4213" spans="1:3" x14ac:dyDescent="0.25">
      <c r="A4213" s="946" t="s">
        <v>6395</v>
      </c>
      <c r="B4213" s="422" t="s">
        <v>2529</v>
      </c>
      <c r="C4213" s="434">
        <v>45</v>
      </c>
    </row>
    <row r="4214" spans="1:3" x14ac:dyDescent="0.25">
      <c r="A4214" s="946" t="s">
        <v>6926</v>
      </c>
      <c r="B4214" s="422" t="s">
        <v>3349</v>
      </c>
      <c r="C4214" s="434">
        <v>45</v>
      </c>
    </row>
    <row r="4215" spans="1:3" x14ac:dyDescent="0.25">
      <c r="A4215" s="946" t="s">
        <v>6397</v>
      </c>
      <c r="B4215" s="422" t="s">
        <v>6862</v>
      </c>
      <c r="C4215" s="434">
        <v>180</v>
      </c>
    </row>
    <row r="4216" spans="1:3" x14ac:dyDescent="0.25">
      <c r="A4216" s="946" t="s">
        <v>6927</v>
      </c>
      <c r="B4216" s="422" t="s">
        <v>3345</v>
      </c>
      <c r="C4216" s="434">
        <v>60</v>
      </c>
    </row>
    <row r="4217" spans="1:3" x14ac:dyDescent="0.25">
      <c r="A4217" s="946" t="s">
        <v>6399</v>
      </c>
      <c r="B4217" s="422" t="s">
        <v>7211</v>
      </c>
      <c r="C4217" s="434">
        <v>150</v>
      </c>
    </row>
    <row r="4218" spans="1:3" x14ac:dyDescent="0.25">
      <c r="A4218" s="946" t="s">
        <v>6928</v>
      </c>
      <c r="B4218" s="422" t="s">
        <v>7212</v>
      </c>
      <c r="C4218" s="434">
        <v>120</v>
      </c>
    </row>
    <row r="4219" spans="1:3" x14ac:dyDescent="0.25">
      <c r="A4219" s="946" t="s">
        <v>6401</v>
      </c>
      <c r="B4219" s="422" t="s">
        <v>3352</v>
      </c>
      <c r="C4219" s="434">
        <v>30</v>
      </c>
    </row>
    <row r="4220" spans="1:3" x14ac:dyDescent="0.25">
      <c r="A4220" s="946" t="s">
        <v>6402</v>
      </c>
      <c r="B4220" s="422" t="s">
        <v>6863</v>
      </c>
      <c r="C4220" s="434">
        <v>180</v>
      </c>
    </row>
    <row r="4221" spans="1:3" x14ac:dyDescent="0.25">
      <c r="A4221" s="946" t="s">
        <v>6929</v>
      </c>
      <c r="B4221" s="422" t="s">
        <v>3356</v>
      </c>
      <c r="C4221" s="434">
        <v>30</v>
      </c>
    </row>
    <row r="4222" spans="1:3" x14ac:dyDescent="0.25">
      <c r="A4222" s="946" t="s">
        <v>6930</v>
      </c>
      <c r="B4222" s="422" t="s">
        <v>3358</v>
      </c>
      <c r="C4222" s="434">
        <v>30</v>
      </c>
    </row>
    <row r="4223" spans="1:3" x14ac:dyDescent="0.25">
      <c r="A4223" s="946" t="s">
        <v>6931</v>
      </c>
      <c r="B4223" s="422" t="s">
        <v>3360</v>
      </c>
      <c r="C4223" s="434">
        <v>60</v>
      </c>
    </row>
    <row r="4224" spans="1:3" x14ac:dyDescent="0.25">
      <c r="A4224" s="946" t="s">
        <v>6406</v>
      </c>
      <c r="B4224" s="422" t="s">
        <v>6864</v>
      </c>
      <c r="C4224" s="434">
        <v>45</v>
      </c>
    </row>
    <row r="4225" spans="1:3" x14ac:dyDescent="0.25">
      <c r="A4225" s="946" t="s">
        <v>6932</v>
      </c>
      <c r="B4225" s="422" t="s">
        <v>3405</v>
      </c>
      <c r="C4225" s="434">
        <v>180</v>
      </c>
    </row>
    <row r="4226" spans="1:3" x14ac:dyDescent="0.25">
      <c r="A4226" s="946" t="s">
        <v>6408</v>
      </c>
      <c r="B4226" s="422" t="s">
        <v>6865</v>
      </c>
      <c r="C4226" s="434">
        <v>45</v>
      </c>
    </row>
    <row r="4227" spans="1:3" x14ac:dyDescent="0.25">
      <c r="A4227" s="946" t="s">
        <v>6409</v>
      </c>
      <c r="B4227" s="422" t="s">
        <v>3365</v>
      </c>
      <c r="C4227" s="434">
        <v>45</v>
      </c>
    </row>
    <row r="4228" spans="1:3" x14ac:dyDescent="0.25">
      <c r="A4228" s="946" t="s">
        <v>6410</v>
      </c>
      <c r="B4228" s="422" t="s">
        <v>6866</v>
      </c>
      <c r="C4228" s="434">
        <v>45</v>
      </c>
    </row>
    <row r="4229" spans="1:3" ht="31.5" x14ac:dyDescent="0.25">
      <c r="A4229" s="946" t="s">
        <v>6933</v>
      </c>
      <c r="B4229" s="422" t="s">
        <v>6867</v>
      </c>
      <c r="C4229" s="434">
        <v>60</v>
      </c>
    </row>
    <row r="4230" spans="1:3" x14ac:dyDescent="0.25">
      <c r="A4230" s="946" t="s">
        <v>6934</v>
      </c>
      <c r="B4230" s="422" t="s">
        <v>3371</v>
      </c>
      <c r="C4230" s="434">
        <v>45</v>
      </c>
    </row>
    <row r="4231" spans="1:3" x14ac:dyDescent="0.25">
      <c r="A4231" s="946" t="s">
        <v>6935</v>
      </c>
      <c r="B4231" s="422" t="s">
        <v>3373</v>
      </c>
      <c r="C4231" s="434">
        <v>90</v>
      </c>
    </row>
    <row r="4232" spans="1:3" x14ac:dyDescent="0.25">
      <c r="A4232" s="946" t="s">
        <v>6936</v>
      </c>
      <c r="B4232" s="422" t="s">
        <v>6868</v>
      </c>
      <c r="C4232" s="434">
        <v>90</v>
      </c>
    </row>
    <row r="4233" spans="1:3" x14ac:dyDescent="0.25">
      <c r="A4233" s="946" t="s">
        <v>6937</v>
      </c>
      <c r="B4233" s="422" t="s">
        <v>6869</v>
      </c>
      <c r="C4233" s="434">
        <v>60</v>
      </c>
    </row>
    <row r="4234" spans="1:3" x14ac:dyDescent="0.25">
      <c r="A4234" s="946" t="s">
        <v>6938</v>
      </c>
      <c r="B4234" s="422" t="s">
        <v>817</v>
      </c>
      <c r="C4234" s="434">
        <v>180</v>
      </c>
    </row>
    <row r="4235" spans="1:3" x14ac:dyDescent="0.25">
      <c r="A4235" s="946" t="s">
        <v>5971</v>
      </c>
      <c r="B4235" s="422" t="s">
        <v>6791</v>
      </c>
      <c r="C4235" s="434">
        <v>30</v>
      </c>
    </row>
    <row r="4236" spans="1:3" x14ac:dyDescent="0.25">
      <c r="A4236" s="946" t="s">
        <v>5972</v>
      </c>
      <c r="B4236" s="422" t="s">
        <v>2386</v>
      </c>
      <c r="C4236" s="434">
        <v>15</v>
      </c>
    </row>
    <row r="4237" spans="1:3" x14ac:dyDescent="0.25">
      <c r="A4237" s="946" t="s">
        <v>5973</v>
      </c>
      <c r="B4237" s="422" t="s">
        <v>2388</v>
      </c>
      <c r="C4237" s="434">
        <v>30</v>
      </c>
    </row>
    <row r="4238" spans="1:3" x14ac:dyDescent="0.25">
      <c r="A4238" s="946" t="s">
        <v>5974</v>
      </c>
      <c r="B4238" s="422" t="s">
        <v>6785</v>
      </c>
      <c r="C4238" s="434">
        <v>45</v>
      </c>
    </row>
    <row r="4239" spans="1:3" x14ac:dyDescent="0.25">
      <c r="A4239" s="946" t="s">
        <v>5975</v>
      </c>
      <c r="B4239" s="422" t="s">
        <v>836</v>
      </c>
      <c r="C4239" s="434">
        <v>45</v>
      </c>
    </row>
    <row r="4240" spans="1:3" x14ac:dyDescent="0.25">
      <c r="A4240" s="946" t="s">
        <v>5976</v>
      </c>
      <c r="B4240" s="422" t="s">
        <v>835</v>
      </c>
      <c r="C4240" s="434">
        <v>90</v>
      </c>
    </row>
    <row r="4241" spans="1:3" x14ac:dyDescent="0.25">
      <c r="A4241" s="946" t="s">
        <v>5977</v>
      </c>
      <c r="B4241" s="422" t="s">
        <v>3337</v>
      </c>
      <c r="C4241" s="434">
        <v>30</v>
      </c>
    </row>
    <row r="4242" spans="1:3" x14ac:dyDescent="0.25">
      <c r="A4242" s="946" t="s">
        <v>5978</v>
      </c>
      <c r="B4242" s="422" t="s">
        <v>3339</v>
      </c>
      <c r="C4242" s="434">
        <v>30</v>
      </c>
    </row>
    <row r="4243" spans="1:3" x14ac:dyDescent="0.25">
      <c r="A4243" s="946" t="s">
        <v>10313</v>
      </c>
      <c r="B4243" s="422" t="s">
        <v>3340</v>
      </c>
      <c r="C4243" s="434">
        <v>30</v>
      </c>
    </row>
    <row r="4244" spans="1:3" x14ac:dyDescent="0.25">
      <c r="A4244" s="946" t="s">
        <v>5980</v>
      </c>
      <c r="B4244" s="422" t="s">
        <v>3155</v>
      </c>
      <c r="C4244" s="434">
        <v>30</v>
      </c>
    </row>
    <row r="4245" spans="1:3" x14ac:dyDescent="0.25">
      <c r="A4245" s="946" t="s">
        <v>5981</v>
      </c>
      <c r="B4245" s="422" t="s">
        <v>2400</v>
      </c>
      <c r="C4245" s="434">
        <v>30</v>
      </c>
    </row>
    <row r="4246" spans="1:3" x14ac:dyDescent="0.25">
      <c r="A4246" s="946" t="s">
        <v>5982</v>
      </c>
      <c r="B4246" s="422" t="s">
        <v>3343</v>
      </c>
      <c r="C4246" s="434">
        <v>120</v>
      </c>
    </row>
    <row r="4247" spans="1:3" x14ac:dyDescent="0.25">
      <c r="A4247" s="946" t="s">
        <v>6939</v>
      </c>
      <c r="B4247" s="422" t="s">
        <v>3386</v>
      </c>
      <c r="C4247" s="434">
        <v>45</v>
      </c>
    </row>
    <row r="4248" spans="1:3" x14ac:dyDescent="0.25">
      <c r="A4248" s="946" t="s">
        <v>6940</v>
      </c>
      <c r="B4248" s="422" t="s">
        <v>6860</v>
      </c>
      <c r="C4248" s="434">
        <v>45</v>
      </c>
    </row>
    <row r="4249" spans="1:3" x14ac:dyDescent="0.25">
      <c r="A4249" s="946" t="s">
        <v>5985</v>
      </c>
      <c r="B4249" s="422" t="s">
        <v>3349</v>
      </c>
      <c r="C4249" s="434">
        <v>30</v>
      </c>
    </row>
    <row r="4250" spans="1:3" x14ac:dyDescent="0.25">
      <c r="A4250" s="946" t="s">
        <v>5986</v>
      </c>
      <c r="B4250" s="422" t="s">
        <v>3347</v>
      </c>
      <c r="C4250" s="434">
        <v>120</v>
      </c>
    </row>
    <row r="4251" spans="1:3" x14ac:dyDescent="0.25">
      <c r="A4251" s="946" t="s">
        <v>6941</v>
      </c>
      <c r="B4251" s="422" t="s">
        <v>3345</v>
      </c>
      <c r="C4251" s="434">
        <v>60</v>
      </c>
    </row>
    <row r="4252" spans="1:3" x14ac:dyDescent="0.25">
      <c r="A4252" s="946" t="s">
        <v>5988</v>
      </c>
      <c r="B4252" s="422" t="s">
        <v>3157</v>
      </c>
      <c r="C4252" s="434">
        <v>120</v>
      </c>
    </row>
    <row r="4253" spans="1:3" x14ac:dyDescent="0.25">
      <c r="A4253" s="946" t="s">
        <v>5989</v>
      </c>
      <c r="B4253" s="422" t="s">
        <v>3352</v>
      </c>
      <c r="C4253" s="434">
        <v>30</v>
      </c>
    </row>
    <row r="4254" spans="1:3" x14ac:dyDescent="0.25">
      <c r="A4254" s="946" t="s">
        <v>6942</v>
      </c>
      <c r="B4254" s="422" t="s">
        <v>6863</v>
      </c>
      <c r="C4254" s="434">
        <v>180</v>
      </c>
    </row>
    <row r="4255" spans="1:3" x14ac:dyDescent="0.25">
      <c r="A4255" s="946" t="s">
        <v>6943</v>
      </c>
      <c r="B4255" s="422" t="s">
        <v>3356</v>
      </c>
      <c r="C4255" s="434">
        <v>30</v>
      </c>
    </row>
    <row r="4256" spans="1:3" x14ac:dyDescent="0.25">
      <c r="A4256" s="946" t="s">
        <v>6944</v>
      </c>
      <c r="B4256" s="422" t="s">
        <v>3358</v>
      </c>
      <c r="C4256" s="434">
        <v>30</v>
      </c>
    </row>
    <row r="4257" spans="1:3" x14ac:dyDescent="0.25">
      <c r="A4257" s="946" t="s">
        <v>6945</v>
      </c>
      <c r="B4257" s="422" t="s">
        <v>3360</v>
      </c>
      <c r="C4257" s="434">
        <v>60</v>
      </c>
    </row>
    <row r="4258" spans="1:3" x14ac:dyDescent="0.25">
      <c r="A4258" s="946" t="s">
        <v>6946</v>
      </c>
      <c r="B4258" s="422" t="s">
        <v>7210</v>
      </c>
      <c r="C4258" s="434">
        <v>90</v>
      </c>
    </row>
    <row r="4259" spans="1:3" x14ac:dyDescent="0.25">
      <c r="A4259" s="946" t="s">
        <v>5995</v>
      </c>
      <c r="B4259" s="422" t="s">
        <v>3365</v>
      </c>
      <c r="C4259" s="434">
        <v>30</v>
      </c>
    </row>
    <row r="4260" spans="1:3" x14ac:dyDescent="0.25">
      <c r="A4260" s="946" t="s">
        <v>5996</v>
      </c>
      <c r="B4260" s="422" t="s">
        <v>6866</v>
      </c>
      <c r="C4260" s="434">
        <v>30</v>
      </c>
    </row>
    <row r="4261" spans="1:3" ht="31.5" x14ac:dyDescent="0.25">
      <c r="A4261" s="946" t="s">
        <v>5997</v>
      </c>
      <c r="B4261" s="422" t="s">
        <v>7218</v>
      </c>
      <c r="C4261" s="434">
        <v>30</v>
      </c>
    </row>
    <row r="4262" spans="1:3" x14ac:dyDescent="0.25">
      <c r="A4262" s="946" t="s">
        <v>5998</v>
      </c>
      <c r="B4262" s="422" t="s">
        <v>3371</v>
      </c>
      <c r="C4262" s="434">
        <v>30</v>
      </c>
    </row>
    <row r="4263" spans="1:3" x14ac:dyDescent="0.25">
      <c r="A4263" s="946" t="s">
        <v>6947</v>
      </c>
      <c r="B4263" s="422" t="s">
        <v>3373</v>
      </c>
      <c r="C4263" s="434">
        <v>75</v>
      </c>
    </row>
    <row r="4264" spans="1:3" x14ac:dyDescent="0.25">
      <c r="A4264" s="946" t="s">
        <v>6948</v>
      </c>
      <c r="B4264" s="422" t="s">
        <v>6869</v>
      </c>
      <c r="C4264" s="434">
        <v>60</v>
      </c>
    </row>
    <row r="4265" spans="1:3" x14ac:dyDescent="0.25">
      <c r="A4265" s="946" t="s">
        <v>6949</v>
      </c>
      <c r="B4265" s="422" t="s">
        <v>6868</v>
      </c>
      <c r="C4265" s="434">
        <v>120</v>
      </c>
    </row>
    <row r="4266" spans="1:3" x14ac:dyDescent="0.25">
      <c r="A4266" s="946" t="s">
        <v>6950</v>
      </c>
      <c r="B4266" s="422" t="s">
        <v>6865</v>
      </c>
      <c r="C4266" s="434">
        <v>45</v>
      </c>
    </row>
    <row r="4267" spans="1:3" x14ac:dyDescent="0.25">
      <c r="A4267" s="946" t="s">
        <v>6951</v>
      </c>
      <c r="B4267" s="422" t="s">
        <v>817</v>
      </c>
      <c r="C4267" s="434">
        <v>135</v>
      </c>
    </row>
    <row r="4268" spans="1:3" x14ac:dyDescent="0.25">
      <c r="A4268" s="946" t="s">
        <v>6412</v>
      </c>
      <c r="B4268" s="947" t="s">
        <v>6791</v>
      </c>
      <c r="C4268" s="963">
        <v>75</v>
      </c>
    </row>
    <row r="4269" spans="1:3" x14ac:dyDescent="0.25">
      <c r="A4269" s="946" t="s">
        <v>6413</v>
      </c>
      <c r="B4269" s="947" t="s">
        <v>2386</v>
      </c>
      <c r="C4269" s="963">
        <v>30</v>
      </c>
    </row>
    <row r="4270" spans="1:3" x14ac:dyDescent="0.25">
      <c r="A4270" s="946" t="s">
        <v>6414</v>
      </c>
      <c r="B4270" s="947" t="s">
        <v>2388</v>
      </c>
      <c r="C4270" s="963">
        <v>60</v>
      </c>
    </row>
    <row r="4271" spans="1:3" x14ac:dyDescent="0.25">
      <c r="A4271" s="946" t="s">
        <v>6415</v>
      </c>
      <c r="B4271" s="947" t="s">
        <v>3487</v>
      </c>
      <c r="C4271" s="963">
        <v>75</v>
      </c>
    </row>
    <row r="4272" spans="1:3" x14ac:dyDescent="0.25">
      <c r="A4272" s="946" t="s">
        <v>6416</v>
      </c>
      <c r="B4272" s="947" t="s">
        <v>836</v>
      </c>
      <c r="C4272" s="963">
        <v>75</v>
      </c>
    </row>
    <row r="4273" spans="1:3" x14ac:dyDescent="0.25">
      <c r="A4273" s="946" t="s">
        <v>6417</v>
      </c>
      <c r="B4273" s="947" t="s">
        <v>6803</v>
      </c>
      <c r="C4273" s="963">
        <v>120</v>
      </c>
    </row>
    <row r="4274" spans="1:3" x14ac:dyDescent="0.25">
      <c r="A4274" s="946" t="s">
        <v>6418</v>
      </c>
      <c r="B4274" s="422" t="s">
        <v>2400</v>
      </c>
      <c r="C4274" s="963">
        <v>30</v>
      </c>
    </row>
    <row r="4275" spans="1:3" x14ac:dyDescent="0.25">
      <c r="A4275" s="946" t="s">
        <v>6419</v>
      </c>
      <c r="B4275" s="422" t="s">
        <v>6828</v>
      </c>
      <c r="C4275" s="963">
        <v>45</v>
      </c>
    </row>
    <row r="4276" spans="1:3" x14ac:dyDescent="0.25">
      <c r="A4276" s="946" t="s">
        <v>10314</v>
      </c>
      <c r="B4276" s="422" t="s">
        <v>3190</v>
      </c>
      <c r="C4276" s="963">
        <v>60</v>
      </c>
    </row>
    <row r="4277" spans="1:3" x14ac:dyDescent="0.25">
      <c r="A4277" s="946" t="s">
        <v>6952</v>
      </c>
      <c r="B4277" s="422" t="s">
        <v>6870</v>
      </c>
      <c r="C4277" s="963">
        <v>45</v>
      </c>
    </row>
    <row r="4278" spans="1:3" x14ac:dyDescent="0.25">
      <c r="A4278" s="946" t="s">
        <v>6953</v>
      </c>
      <c r="B4278" s="422" t="s">
        <v>3343</v>
      </c>
      <c r="C4278" s="963">
        <v>90</v>
      </c>
    </row>
    <row r="4279" spans="1:3" x14ac:dyDescent="0.25">
      <c r="A4279" s="946" t="s">
        <v>6954</v>
      </c>
      <c r="B4279" s="422" t="s">
        <v>3316</v>
      </c>
      <c r="C4279" s="963">
        <v>90</v>
      </c>
    </row>
    <row r="4280" spans="1:3" x14ac:dyDescent="0.25">
      <c r="A4280" s="946" t="s">
        <v>6424</v>
      </c>
      <c r="B4280" s="422" t="s">
        <v>3430</v>
      </c>
      <c r="C4280" s="959">
        <v>60</v>
      </c>
    </row>
    <row r="4281" spans="1:3" x14ac:dyDescent="0.25">
      <c r="A4281" s="946" t="s">
        <v>6425</v>
      </c>
      <c r="B4281" s="422" t="s">
        <v>6871</v>
      </c>
      <c r="C4281" s="959">
        <v>90</v>
      </c>
    </row>
    <row r="4282" spans="1:3" x14ac:dyDescent="0.25">
      <c r="A4282" s="946" t="s">
        <v>6426</v>
      </c>
      <c r="B4282" s="422" t="s">
        <v>3446</v>
      </c>
      <c r="C4282" s="959">
        <v>90</v>
      </c>
    </row>
    <row r="4283" spans="1:3" x14ac:dyDescent="0.25">
      <c r="A4283" s="946" t="s">
        <v>6427</v>
      </c>
      <c r="B4283" s="422" t="s">
        <v>6872</v>
      </c>
      <c r="C4283" s="959">
        <v>60</v>
      </c>
    </row>
    <row r="4284" spans="1:3" x14ac:dyDescent="0.25">
      <c r="A4284" s="946" t="s">
        <v>6428</v>
      </c>
      <c r="B4284" s="422" t="s">
        <v>3432</v>
      </c>
      <c r="C4284" s="959">
        <v>120</v>
      </c>
    </row>
    <row r="4285" spans="1:3" x14ac:dyDescent="0.25">
      <c r="A4285" s="946" t="s">
        <v>6429</v>
      </c>
      <c r="B4285" s="422" t="s">
        <v>6873</v>
      </c>
      <c r="C4285" s="959">
        <v>90</v>
      </c>
    </row>
    <row r="4286" spans="1:3" x14ac:dyDescent="0.25">
      <c r="A4286" s="946" t="s">
        <v>6430</v>
      </c>
      <c r="B4286" s="422" t="s">
        <v>6874</v>
      </c>
      <c r="C4286" s="959">
        <v>90</v>
      </c>
    </row>
    <row r="4287" spans="1:3" x14ac:dyDescent="0.25">
      <c r="A4287" s="946" t="s">
        <v>6431</v>
      </c>
      <c r="B4287" s="422" t="s">
        <v>3438</v>
      </c>
      <c r="C4287" s="959">
        <v>60</v>
      </c>
    </row>
    <row r="4288" spans="1:3" x14ac:dyDescent="0.25">
      <c r="A4288" s="946" t="s">
        <v>6432</v>
      </c>
      <c r="B4288" s="422" t="s">
        <v>6875</v>
      </c>
      <c r="C4288" s="959">
        <v>60</v>
      </c>
    </row>
    <row r="4289" spans="1:3" x14ac:dyDescent="0.25">
      <c r="A4289" s="946" t="s">
        <v>6433</v>
      </c>
      <c r="B4289" s="422" t="s">
        <v>3440</v>
      </c>
      <c r="C4289" s="959">
        <v>90</v>
      </c>
    </row>
    <row r="4290" spans="1:3" x14ac:dyDescent="0.25">
      <c r="A4290" s="946" t="s">
        <v>6434</v>
      </c>
      <c r="B4290" s="422" t="s">
        <v>3442</v>
      </c>
      <c r="C4290" s="959">
        <v>90</v>
      </c>
    </row>
    <row r="4291" spans="1:3" x14ac:dyDescent="0.25">
      <c r="A4291" s="946" t="s">
        <v>6435</v>
      </c>
      <c r="B4291" s="422" t="s">
        <v>6876</v>
      </c>
      <c r="C4291" s="963">
        <v>180</v>
      </c>
    </row>
    <row r="4292" spans="1:3" x14ac:dyDescent="0.25">
      <c r="A4292" s="946" t="s">
        <v>6436</v>
      </c>
      <c r="B4292" s="422" t="s">
        <v>6877</v>
      </c>
      <c r="C4292" s="963">
        <v>60</v>
      </c>
    </row>
    <row r="4293" spans="1:3" x14ac:dyDescent="0.25">
      <c r="A4293" s="946" t="s">
        <v>6437</v>
      </c>
      <c r="B4293" s="422" t="s">
        <v>3444</v>
      </c>
      <c r="C4293" s="963">
        <v>60</v>
      </c>
    </row>
    <row r="4294" spans="1:3" x14ac:dyDescent="0.25">
      <c r="A4294" s="946" t="s">
        <v>6438</v>
      </c>
      <c r="B4294" s="947" t="s">
        <v>3472</v>
      </c>
      <c r="C4294" s="963">
        <v>90</v>
      </c>
    </row>
    <row r="4295" spans="1:3" x14ac:dyDescent="0.25">
      <c r="A4295" s="946" t="s">
        <v>6955</v>
      </c>
      <c r="B4295" s="947" t="s">
        <v>3474</v>
      </c>
      <c r="C4295" s="963">
        <v>90</v>
      </c>
    </row>
    <row r="4296" spans="1:3" x14ac:dyDescent="0.25">
      <c r="A4296" s="946" t="s">
        <v>6956</v>
      </c>
      <c r="B4296" s="947" t="s">
        <v>3476</v>
      </c>
      <c r="C4296" s="963">
        <v>90</v>
      </c>
    </row>
    <row r="4297" spans="1:3" x14ac:dyDescent="0.25">
      <c r="A4297" s="946" t="s">
        <v>6957</v>
      </c>
      <c r="B4297" s="422" t="s">
        <v>3448</v>
      </c>
      <c r="C4297" s="959">
        <v>270</v>
      </c>
    </row>
    <row r="4298" spans="1:3" x14ac:dyDescent="0.25">
      <c r="A4298" s="946" t="s">
        <v>6000</v>
      </c>
      <c r="B4298" s="947" t="s">
        <v>2384</v>
      </c>
      <c r="C4298" s="963">
        <v>30</v>
      </c>
    </row>
    <row r="4299" spans="1:3" x14ac:dyDescent="0.25">
      <c r="A4299" s="946" t="s">
        <v>6001</v>
      </c>
      <c r="B4299" s="947" t="s">
        <v>2386</v>
      </c>
      <c r="C4299" s="963">
        <v>15</v>
      </c>
    </row>
    <row r="4300" spans="1:3" x14ac:dyDescent="0.25">
      <c r="A4300" s="946" t="s">
        <v>6002</v>
      </c>
      <c r="B4300" s="947" t="s">
        <v>2388</v>
      </c>
      <c r="C4300" s="963">
        <v>30</v>
      </c>
    </row>
    <row r="4301" spans="1:3" x14ac:dyDescent="0.25">
      <c r="A4301" s="946" t="s">
        <v>6003</v>
      </c>
      <c r="B4301" s="947" t="s">
        <v>3420</v>
      </c>
      <c r="C4301" s="963">
        <v>45</v>
      </c>
    </row>
    <row r="4302" spans="1:3" x14ac:dyDescent="0.25">
      <c r="A4302" s="946" t="s">
        <v>6004</v>
      </c>
      <c r="B4302" s="947" t="s">
        <v>836</v>
      </c>
      <c r="C4302" s="963">
        <v>45</v>
      </c>
    </row>
    <row r="4303" spans="1:3" x14ac:dyDescent="0.25">
      <c r="A4303" s="946" t="s">
        <v>6005</v>
      </c>
      <c r="B4303" s="947" t="s">
        <v>6878</v>
      </c>
      <c r="C4303" s="963">
        <v>90</v>
      </c>
    </row>
    <row r="4304" spans="1:3" x14ac:dyDescent="0.25">
      <c r="A4304" s="946" t="s">
        <v>6006</v>
      </c>
      <c r="B4304" s="422" t="s">
        <v>2400</v>
      </c>
      <c r="C4304" s="963">
        <v>30</v>
      </c>
    </row>
    <row r="4305" spans="1:3" x14ac:dyDescent="0.25">
      <c r="A4305" s="946" t="s">
        <v>6007</v>
      </c>
      <c r="B4305" s="422" t="s">
        <v>6828</v>
      </c>
      <c r="C4305" s="963">
        <v>45</v>
      </c>
    </row>
    <row r="4306" spans="1:3" x14ac:dyDescent="0.25">
      <c r="A4306" s="946" t="s">
        <v>10315</v>
      </c>
      <c r="B4306" s="422" t="s">
        <v>3190</v>
      </c>
      <c r="C4306" s="963">
        <v>60</v>
      </c>
    </row>
    <row r="4307" spans="1:3" x14ac:dyDescent="0.25">
      <c r="A4307" s="946" t="s">
        <v>6958</v>
      </c>
      <c r="B4307" s="422" t="s">
        <v>6870</v>
      </c>
      <c r="C4307" s="963">
        <v>45</v>
      </c>
    </row>
    <row r="4308" spans="1:3" x14ac:dyDescent="0.25">
      <c r="A4308" s="946" t="s">
        <v>6959</v>
      </c>
      <c r="B4308" s="422" t="s">
        <v>3343</v>
      </c>
      <c r="C4308" s="963">
        <v>90</v>
      </c>
    </row>
    <row r="4309" spans="1:3" x14ac:dyDescent="0.25">
      <c r="A4309" s="946" t="s">
        <v>6960</v>
      </c>
      <c r="B4309" s="422" t="s">
        <v>3316</v>
      </c>
      <c r="C4309" s="963">
        <v>90</v>
      </c>
    </row>
    <row r="4310" spans="1:3" x14ac:dyDescent="0.25">
      <c r="A4310" s="946" t="s">
        <v>6012</v>
      </c>
      <c r="B4310" s="422" t="s">
        <v>3430</v>
      </c>
      <c r="C4310" s="959">
        <v>60</v>
      </c>
    </row>
    <row r="4311" spans="1:3" x14ac:dyDescent="0.25">
      <c r="A4311" s="946" t="s">
        <v>6013</v>
      </c>
      <c r="B4311" s="422" t="s">
        <v>6871</v>
      </c>
      <c r="C4311" s="959">
        <v>90</v>
      </c>
    </row>
    <row r="4312" spans="1:3" x14ac:dyDescent="0.25">
      <c r="A4312" s="946" t="s">
        <v>6014</v>
      </c>
      <c r="B4312" s="422" t="s">
        <v>3446</v>
      </c>
      <c r="C4312" s="959">
        <v>90</v>
      </c>
    </row>
    <row r="4313" spans="1:3" x14ac:dyDescent="0.25">
      <c r="A4313" s="946" t="s">
        <v>6015</v>
      </c>
      <c r="B4313" s="422" t="s">
        <v>6872</v>
      </c>
      <c r="C4313" s="959">
        <v>60</v>
      </c>
    </row>
    <row r="4314" spans="1:3" x14ac:dyDescent="0.25">
      <c r="A4314" s="946" t="s">
        <v>6016</v>
      </c>
      <c r="B4314" s="422" t="s">
        <v>6879</v>
      </c>
      <c r="C4314" s="959">
        <v>120</v>
      </c>
    </row>
    <row r="4315" spans="1:3" x14ac:dyDescent="0.25">
      <c r="A4315" s="946" t="s">
        <v>6017</v>
      </c>
      <c r="B4315" s="422" t="s">
        <v>6873</v>
      </c>
      <c r="C4315" s="959">
        <v>90</v>
      </c>
    </row>
    <row r="4316" spans="1:3" x14ac:dyDescent="0.25">
      <c r="A4316" s="946" t="s">
        <v>6018</v>
      </c>
      <c r="B4316" s="422" t="s">
        <v>6874</v>
      </c>
      <c r="C4316" s="959">
        <v>90</v>
      </c>
    </row>
    <row r="4317" spans="1:3" x14ac:dyDescent="0.25">
      <c r="A4317" s="946" t="s">
        <v>6019</v>
      </c>
      <c r="B4317" s="422" t="s">
        <v>3438</v>
      </c>
      <c r="C4317" s="959">
        <v>60</v>
      </c>
    </row>
    <row r="4318" spans="1:3" x14ac:dyDescent="0.25">
      <c r="A4318" s="946" t="s">
        <v>6020</v>
      </c>
      <c r="B4318" s="422" t="s">
        <v>6880</v>
      </c>
      <c r="C4318" s="959">
        <v>60</v>
      </c>
    </row>
    <row r="4319" spans="1:3" x14ac:dyDescent="0.25">
      <c r="A4319" s="946" t="s">
        <v>6961</v>
      </c>
      <c r="B4319" s="422" t="s">
        <v>3440</v>
      </c>
      <c r="C4319" s="959">
        <v>90</v>
      </c>
    </row>
    <row r="4320" spans="1:3" x14ac:dyDescent="0.25">
      <c r="A4320" s="946" t="s">
        <v>6962</v>
      </c>
      <c r="B4320" s="422" t="s">
        <v>3442</v>
      </c>
      <c r="C4320" s="959">
        <v>90</v>
      </c>
    </row>
    <row r="4321" spans="1:3" x14ac:dyDescent="0.25">
      <c r="A4321" s="946" t="s">
        <v>6963</v>
      </c>
      <c r="B4321" s="422" t="s">
        <v>6877</v>
      </c>
      <c r="C4321" s="963">
        <v>60</v>
      </c>
    </row>
    <row r="4322" spans="1:3" x14ac:dyDescent="0.25">
      <c r="A4322" s="946" t="s">
        <v>6964</v>
      </c>
      <c r="B4322" s="422" t="s">
        <v>3444</v>
      </c>
      <c r="C4322" s="963">
        <v>60</v>
      </c>
    </row>
    <row r="4323" spans="1:3" x14ac:dyDescent="0.25">
      <c r="A4323" s="946" t="s">
        <v>6965</v>
      </c>
      <c r="B4323" s="422" t="s">
        <v>3448</v>
      </c>
      <c r="C4323" s="959">
        <v>270</v>
      </c>
    </row>
    <row r="4324" spans="1:3" x14ac:dyDescent="0.25">
      <c r="A4324" s="946" t="s">
        <v>6021</v>
      </c>
      <c r="B4324" s="957" t="s">
        <v>2384</v>
      </c>
      <c r="C4324" s="948">
        <v>30</v>
      </c>
    </row>
    <row r="4325" spans="1:3" x14ac:dyDescent="0.25">
      <c r="A4325" s="946" t="s">
        <v>6022</v>
      </c>
      <c r="B4325" s="957" t="s">
        <v>2386</v>
      </c>
      <c r="C4325" s="948">
        <v>15</v>
      </c>
    </row>
    <row r="4326" spans="1:3" x14ac:dyDescent="0.25">
      <c r="A4326" s="946" t="s">
        <v>6023</v>
      </c>
      <c r="B4326" s="957" t="s">
        <v>2388</v>
      </c>
      <c r="C4326" s="948">
        <v>30</v>
      </c>
    </row>
    <row r="4327" spans="1:3" x14ac:dyDescent="0.25">
      <c r="A4327" s="946" t="s">
        <v>6024</v>
      </c>
      <c r="B4327" s="957" t="s">
        <v>6785</v>
      </c>
      <c r="C4327" s="948">
        <v>45</v>
      </c>
    </row>
    <row r="4328" spans="1:3" x14ac:dyDescent="0.25">
      <c r="A4328" s="946" t="s">
        <v>6025</v>
      </c>
      <c r="B4328" s="957" t="s">
        <v>836</v>
      </c>
      <c r="C4328" s="948">
        <v>45</v>
      </c>
    </row>
    <row r="4329" spans="1:3" x14ac:dyDescent="0.25">
      <c r="A4329" s="946" t="s">
        <v>6026</v>
      </c>
      <c r="B4329" s="957" t="s">
        <v>7195</v>
      </c>
      <c r="C4329" s="948">
        <v>90</v>
      </c>
    </row>
    <row r="4330" spans="1:3" x14ac:dyDescent="0.25">
      <c r="A4330" s="946" t="s">
        <v>6027</v>
      </c>
      <c r="B4330" s="962" t="s">
        <v>3491</v>
      </c>
      <c r="C4330" s="958">
        <v>30</v>
      </c>
    </row>
    <row r="4331" spans="1:3" x14ac:dyDescent="0.25">
      <c r="A4331" s="946" t="s">
        <v>6028</v>
      </c>
      <c r="B4331" s="962" t="s">
        <v>6828</v>
      </c>
      <c r="C4331" s="958">
        <v>45</v>
      </c>
    </row>
    <row r="4332" spans="1:3" x14ac:dyDescent="0.25">
      <c r="A4332" s="946" t="s">
        <v>10316</v>
      </c>
      <c r="B4332" s="962" t="s">
        <v>6881</v>
      </c>
      <c r="C4332" s="958">
        <v>45</v>
      </c>
    </row>
    <row r="4333" spans="1:3" x14ac:dyDescent="0.25">
      <c r="A4333" s="946" t="s">
        <v>6030</v>
      </c>
      <c r="B4333" s="962" t="s">
        <v>3190</v>
      </c>
      <c r="C4333" s="958">
        <v>60</v>
      </c>
    </row>
    <row r="4334" spans="1:3" x14ac:dyDescent="0.25">
      <c r="A4334" s="946" t="s">
        <v>6966</v>
      </c>
      <c r="B4334" s="962" t="s">
        <v>3343</v>
      </c>
      <c r="C4334" s="958">
        <v>60</v>
      </c>
    </row>
    <row r="4335" spans="1:3" x14ac:dyDescent="0.25">
      <c r="A4335" s="946" t="s">
        <v>6590</v>
      </c>
      <c r="B4335" s="962" t="s">
        <v>3309</v>
      </c>
      <c r="C4335" s="958">
        <v>45</v>
      </c>
    </row>
    <row r="4336" spans="1:3" x14ac:dyDescent="0.25">
      <c r="A4336" s="946" t="s">
        <v>6033</v>
      </c>
      <c r="B4336" s="962" t="s">
        <v>3496</v>
      </c>
      <c r="C4336" s="958">
        <v>30</v>
      </c>
    </row>
    <row r="4337" spans="1:3" x14ac:dyDescent="0.25">
      <c r="A4337" s="946" t="s">
        <v>6967</v>
      </c>
      <c r="B4337" s="962" t="s">
        <v>3316</v>
      </c>
      <c r="C4337" s="958">
        <v>90</v>
      </c>
    </row>
    <row r="4338" spans="1:3" x14ac:dyDescent="0.25">
      <c r="A4338" s="946" t="s">
        <v>6035</v>
      </c>
      <c r="B4338" s="962" t="s">
        <v>2437</v>
      </c>
      <c r="C4338" s="958">
        <v>90</v>
      </c>
    </row>
    <row r="4339" spans="1:3" x14ac:dyDescent="0.25">
      <c r="A4339" s="946" t="s">
        <v>6036</v>
      </c>
      <c r="B4339" s="962" t="s">
        <v>3501</v>
      </c>
      <c r="C4339" s="958">
        <v>60</v>
      </c>
    </row>
    <row r="4340" spans="1:3" x14ac:dyDescent="0.25">
      <c r="A4340" s="946" t="s">
        <v>6037</v>
      </c>
      <c r="B4340" s="962" t="s">
        <v>3519</v>
      </c>
      <c r="C4340" s="958">
        <v>90</v>
      </c>
    </row>
    <row r="4341" spans="1:3" x14ac:dyDescent="0.25">
      <c r="A4341" s="946" t="s">
        <v>6038</v>
      </c>
      <c r="B4341" s="962" t="s">
        <v>3524</v>
      </c>
      <c r="C4341" s="958">
        <v>60</v>
      </c>
    </row>
    <row r="4342" spans="1:3" x14ac:dyDescent="0.25">
      <c r="A4342" s="946" t="s">
        <v>6039</v>
      </c>
      <c r="B4342" s="962" t="s">
        <v>3312</v>
      </c>
      <c r="C4342" s="958">
        <v>120</v>
      </c>
    </row>
    <row r="4343" spans="1:3" x14ac:dyDescent="0.25">
      <c r="A4343" s="946" t="s">
        <v>6040</v>
      </c>
      <c r="B4343" s="962" t="s">
        <v>3322</v>
      </c>
      <c r="C4343" s="958">
        <v>60</v>
      </c>
    </row>
    <row r="4344" spans="1:3" x14ac:dyDescent="0.25">
      <c r="A4344" s="946" t="s">
        <v>6041</v>
      </c>
      <c r="B4344" s="962" t="s">
        <v>3504</v>
      </c>
      <c r="C4344" s="958">
        <v>60</v>
      </c>
    </row>
    <row r="4345" spans="1:3" x14ac:dyDescent="0.25">
      <c r="A4345" s="946" t="s">
        <v>6042</v>
      </c>
      <c r="B4345" s="962" t="s">
        <v>3507</v>
      </c>
      <c r="C4345" s="958">
        <v>90</v>
      </c>
    </row>
    <row r="4346" spans="1:3" x14ac:dyDescent="0.25">
      <c r="A4346" s="946" t="s">
        <v>6043</v>
      </c>
      <c r="B4346" s="962" t="s">
        <v>3509</v>
      </c>
      <c r="C4346" s="958">
        <v>60</v>
      </c>
    </row>
    <row r="4347" spans="1:3" x14ac:dyDescent="0.25">
      <c r="A4347" s="946" t="s">
        <v>6968</v>
      </c>
      <c r="B4347" s="962" t="s">
        <v>3511</v>
      </c>
      <c r="C4347" s="958">
        <v>60</v>
      </c>
    </row>
    <row r="4348" spans="1:3" x14ac:dyDescent="0.25">
      <c r="A4348" s="946" t="s">
        <v>6969</v>
      </c>
      <c r="B4348" s="962" t="s">
        <v>3513</v>
      </c>
      <c r="C4348" s="958">
        <v>60</v>
      </c>
    </row>
    <row r="4349" spans="1:3" x14ac:dyDescent="0.25">
      <c r="A4349" s="946" t="s">
        <v>6970</v>
      </c>
      <c r="B4349" s="962" t="s">
        <v>817</v>
      </c>
      <c r="C4349" s="958">
        <v>270</v>
      </c>
    </row>
    <row r="4350" spans="1:3" x14ac:dyDescent="0.25">
      <c r="A4350" s="946" t="s">
        <v>6439</v>
      </c>
      <c r="B4350" s="957" t="s">
        <v>2384</v>
      </c>
      <c r="C4350" s="948">
        <v>75</v>
      </c>
    </row>
    <row r="4351" spans="1:3" x14ac:dyDescent="0.25">
      <c r="A4351" s="946" t="s">
        <v>6440</v>
      </c>
      <c r="B4351" s="957" t="s">
        <v>2386</v>
      </c>
      <c r="C4351" s="948">
        <v>30</v>
      </c>
    </row>
    <row r="4352" spans="1:3" x14ac:dyDescent="0.25">
      <c r="A4352" s="946" t="s">
        <v>6441</v>
      </c>
      <c r="B4352" s="957" t="s">
        <v>2388</v>
      </c>
      <c r="C4352" s="948">
        <v>60</v>
      </c>
    </row>
    <row r="4353" spans="1:3" x14ac:dyDescent="0.25">
      <c r="A4353" s="946" t="s">
        <v>6442</v>
      </c>
      <c r="B4353" s="957" t="s">
        <v>6785</v>
      </c>
      <c r="C4353" s="948">
        <v>75</v>
      </c>
    </row>
    <row r="4354" spans="1:3" x14ac:dyDescent="0.25">
      <c r="A4354" s="946" t="s">
        <v>6443</v>
      </c>
      <c r="B4354" s="957" t="s">
        <v>836</v>
      </c>
      <c r="C4354" s="948">
        <v>75</v>
      </c>
    </row>
    <row r="4355" spans="1:3" x14ac:dyDescent="0.25">
      <c r="A4355" s="946" t="s">
        <v>6444</v>
      </c>
      <c r="B4355" s="957" t="s">
        <v>7195</v>
      </c>
      <c r="C4355" s="948">
        <v>120</v>
      </c>
    </row>
    <row r="4356" spans="1:3" x14ac:dyDescent="0.25">
      <c r="A4356" s="946" t="s">
        <v>6445</v>
      </c>
      <c r="B4356" s="962" t="s">
        <v>3491</v>
      </c>
      <c r="C4356" s="958">
        <v>30</v>
      </c>
    </row>
    <row r="4357" spans="1:3" x14ac:dyDescent="0.25">
      <c r="A4357" s="946" t="s">
        <v>6446</v>
      </c>
      <c r="B4357" s="962" t="s">
        <v>6828</v>
      </c>
      <c r="C4357" s="958">
        <v>45</v>
      </c>
    </row>
    <row r="4358" spans="1:3" x14ac:dyDescent="0.25">
      <c r="A4358" s="946" t="s">
        <v>10317</v>
      </c>
      <c r="B4358" s="962" t="s">
        <v>6881</v>
      </c>
      <c r="C4358" s="958">
        <v>45</v>
      </c>
    </row>
    <row r="4359" spans="1:3" x14ac:dyDescent="0.25">
      <c r="A4359" s="946" t="s">
        <v>6971</v>
      </c>
      <c r="B4359" s="962" t="s">
        <v>3190</v>
      </c>
      <c r="C4359" s="958">
        <v>60</v>
      </c>
    </row>
    <row r="4360" spans="1:3" x14ac:dyDescent="0.25">
      <c r="A4360" s="946" t="s">
        <v>6972</v>
      </c>
      <c r="B4360" s="962" t="s">
        <v>3343</v>
      </c>
      <c r="C4360" s="958">
        <v>90</v>
      </c>
    </row>
    <row r="4361" spans="1:3" x14ac:dyDescent="0.25">
      <c r="A4361" s="946" t="s">
        <v>6973</v>
      </c>
      <c r="B4361" s="962" t="s">
        <v>3309</v>
      </c>
      <c r="C4361" s="958">
        <v>45</v>
      </c>
    </row>
    <row r="4362" spans="1:3" x14ac:dyDescent="0.25">
      <c r="A4362" s="946" t="s">
        <v>6451</v>
      </c>
      <c r="B4362" s="962" t="s">
        <v>3496</v>
      </c>
      <c r="C4362" s="958">
        <v>30</v>
      </c>
    </row>
    <row r="4363" spans="1:3" x14ac:dyDescent="0.25">
      <c r="A4363" s="946" t="s">
        <v>6974</v>
      </c>
      <c r="B4363" s="962" t="s">
        <v>3316</v>
      </c>
      <c r="C4363" s="958">
        <v>90</v>
      </c>
    </row>
    <row r="4364" spans="1:3" x14ac:dyDescent="0.25">
      <c r="A4364" s="946" t="s">
        <v>6453</v>
      </c>
      <c r="B4364" s="962" t="s">
        <v>2437</v>
      </c>
      <c r="C4364" s="958">
        <v>90</v>
      </c>
    </row>
    <row r="4365" spans="1:3" x14ac:dyDescent="0.25">
      <c r="A4365" s="946" t="s">
        <v>6975</v>
      </c>
      <c r="B4365" s="962" t="s">
        <v>3499</v>
      </c>
      <c r="C4365" s="958">
        <v>60</v>
      </c>
    </row>
    <row r="4366" spans="1:3" x14ac:dyDescent="0.25">
      <c r="A4366" s="946" t="s">
        <v>6455</v>
      </c>
      <c r="B4366" s="962" t="s">
        <v>3501</v>
      </c>
      <c r="C4366" s="958">
        <v>60</v>
      </c>
    </row>
    <row r="4367" spans="1:3" x14ac:dyDescent="0.25">
      <c r="A4367" s="946" t="s">
        <v>6456</v>
      </c>
      <c r="B4367" s="962" t="s">
        <v>3519</v>
      </c>
      <c r="C4367" s="958">
        <v>90</v>
      </c>
    </row>
    <row r="4368" spans="1:3" x14ac:dyDescent="0.25">
      <c r="A4368" s="946" t="s">
        <v>6457</v>
      </c>
      <c r="B4368" s="962" t="s">
        <v>3466</v>
      </c>
      <c r="C4368" s="958">
        <v>90</v>
      </c>
    </row>
    <row r="4369" spans="1:3" x14ac:dyDescent="0.25">
      <c r="A4369" s="946" t="s">
        <v>6458</v>
      </c>
      <c r="B4369" s="962" t="s">
        <v>3524</v>
      </c>
      <c r="C4369" s="958">
        <v>60</v>
      </c>
    </row>
    <row r="4370" spans="1:3" x14ac:dyDescent="0.25">
      <c r="A4370" s="946" t="s">
        <v>6459</v>
      </c>
      <c r="B4370" s="962" t="s">
        <v>3312</v>
      </c>
      <c r="C4370" s="958">
        <v>120</v>
      </c>
    </row>
    <row r="4371" spans="1:3" x14ac:dyDescent="0.25">
      <c r="A4371" s="946" t="s">
        <v>6460</v>
      </c>
      <c r="B4371" s="962" t="s">
        <v>3322</v>
      </c>
      <c r="C4371" s="958">
        <v>90</v>
      </c>
    </row>
    <row r="4372" spans="1:3" x14ac:dyDescent="0.25">
      <c r="A4372" s="946" t="s">
        <v>6461</v>
      </c>
      <c r="B4372" s="962" t="s">
        <v>3504</v>
      </c>
      <c r="C4372" s="958">
        <v>60</v>
      </c>
    </row>
    <row r="4373" spans="1:3" x14ac:dyDescent="0.25">
      <c r="A4373" s="946" t="s">
        <v>6462</v>
      </c>
      <c r="B4373" s="962" t="s">
        <v>3507</v>
      </c>
      <c r="C4373" s="958">
        <v>90</v>
      </c>
    </row>
    <row r="4374" spans="1:3" x14ac:dyDescent="0.25">
      <c r="A4374" s="946" t="s">
        <v>6463</v>
      </c>
      <c r="B4374" s="962" t="s">
        <v>3509</v>
      </c>
      <c r="C4374" s="958">
        <v>60</v>
      </c>
    </row>
    <row r="4375" spans="1:3" x14ac:dyDescent="0.25">
      <c r="A4375" s="946" t="s">
        <v>6464</v>
      </c>
      <c r="B4375" s="962" t="s">
        <v>3511</v>
      </c>
      <c r="C4375" s="958">
        <v>60</v>
      </c>
    </row>
    <row r="4376" spans="1:3" x14ac:dyDescent="0.25">
      <c r="A4376" s="946" t="s">
        <v>6465</v>
      </c>
      <c r="B4376" s="962" t="s">
        <v>3513</v>
      </c>
      <c r="C4376" s="958">
        <v>60</v>
      </c>
    </row>
    <row r="4377" spans="1:3" x14ac:dyDescent="0.25">
      <c r="A4377" s="946" t="s">
        <v>6466</v>
      </c>
      <c r="B4377" s="962" t="s">
        <v>3515</v>
      </c>
      <c r="C4377" s="958">
        <v>180</v>
      </c>
    </row>
    <row r="4378" spans="1:3" x14ac:dyDescent="0.25">
      <c r="A4378" s="946" t="s">
        <v>6976</v>
      </c>
      <c r="B4378" s="962" t="s">
        <v>3517</v>
      </c>
      <c r="C4378" s="958">
        <v>90</v>
      </c>
    </row>
    <row r="4379" spans="1:3" x14ac:dyDescent="0.25">
      <c r="A4379" s="946" t="s">
        <v>6977</v>
      </c>
      <c r="B4379" s="962" t="s">
        <v>3521</v>
      </c>
      <c r="C4379" s="958">
        <v>60</v>
      </c>
    </row>
    <row r="4380" spans="1:3" x14ac:dyDescent="0.25">
      <c r="A4380" s="946" t="s">
        <v>6978</v>
      </c>
      <c r="B4380" s="962" t="s">
        <v>817</v>
      </c>
      <c r="C4380" s="958">
        <v>270</v>
      </c>
    </row>
    <row r="4381" spans="1:3" x14ac:dyDescent="0.25">
      <c r="A4381" s="946" t="s">
        <v>6467</v>
      </c>
      <c r="B4381" s="957" t="s">
        <v>6791</v>
      </c>
      <c r="C4381" s="948">
        <v>75</v>
      </c>
    </row>
    <row r="4382" spans="1:3" x14ac:dyDescent="0.25">
      <c r="A4382" s="946" t="s">
        <v>6468</v>
      </c>
      <c r="B4382" s="957" t="s">
        <v>2386</v>
      </c>
      <c r="C4382" s="948">
        <v>30</v>
      </c>
    </row>
    <row r="4383" spans="1:3" x14ac:dyDescent="0.25">
      <c r="A4383" s="946" t="s">
        <v>6469</v>
      </c>
      <c r="B4383" s="957" t="s">
        <v>2388</v>
      </c>
      <c r="C4383" s="948">
        <v>60</v>
      </c>
    </row>
    <row r="4384" spans="1:3" x14ac:dyDescent="0.25">
      <c r="A4384" s="946" t="s">
        <v>6470</v>
      </c>
      <c r="B4384" s="957" t="s">
        <v>3487</v>
      </c>
      <c r="C4384" s="948">
        <v>75</v>
      </c>
    </row>
    <row r="4385" spans="1:3" x14ac:dyDescent="0.25">
      <c r="A4385" s="946" t="s">
        <v>6471</v>
      </c>
      <c r="B4385" s="957" t="s">
        <v>836</v>
      </c>
      <c r="C4385" s="948">
        <v>75</v>
      </c>
    </row>
    <row r="4386" spans="1:3" x14ac:dyDescent="0.25">
      <c r="A4386" s="946" t="s">
        <v>6472</v>
      </c>
      <c r="B4386" s="957" t="s">
        <v>6803</v>
      </c>
      <c r="C4386" s="948">
        <v>120</v>
      </c>
    </row>
    <row r="4387" spans="1:3" x14ac:dyDescent="0.25">
      <c r="A4387" s="946" t="s">
        <v>6473</v>
      </c>
      <c r="B4387" s="962" t="s">
        <v>2400</v>
      </c>
      <c r="C4387" s="958">
        <v>30</v>
      </c>
    </row>
    <row r="4388" spans="1:3" x14ac:dyDescent="0.25">
      <c r="A4388" s="946" t="s">
        <v>6979</v>
      </c>
      <c r="B4388" s="962" t="s">
        <v>6828</v>
      </c>
      <c r="C4388" s="958">
        <v>45</v>
      </c>
    </row>
    <row r="4389" spans="1:3" x14ac:dyDescent="0.25">
      <c r="A4389" s="946" t="s">
        <v>10318</v>
      </c>
      <c r="B4389" s="962" t="s">
        <v>6881</v>
      </c>
      <c r="C4389" s="958">
        <v>45</v>
      </c>
    </row>
    <row r="4390" spans="1:3" x14ac:dyDescent="0.25">
      <c r="A4390" s="946" t="s">
        <v>6980</v>
      </c>
      <c r="B4390" s="962" t="s">
        <v>3343</v>
      </c>
      <c r="C4390" s="958">
        <v>90</v>
      </c>
    </row>
    <row r="4391" spans="1:3" x14ac:dyDescent="0.25">
      <c r="A4391" s="946" t="s">
        <v>6477</v>
      </c>
      <c r="B4391" s="962" t="s">
        <v>3309</v>
      </c>
      <c r="C4391" s="958">
        <v>45</v>
      </c>
    </row>
    <row r="4392" spans="1:3" x14ac:dyDescent="0.25">
      <c r="A4392" s="946" t="s">
        <v>6981</v>
      </c>
      <c r="B4392" s="962" t="s">
        <v>3316</v>
      </c>
      <c r="C4392" s="958">
        <v>90</v>
      </c>
    </row>
    <row r="4393" spans="1:3" x14ac:dyDescent="0.25">
      <c r="A4393" s="946" t="s">
        <v>6479</v>
      </c>
      <c r="B4393" s="962" t="s">
        <v>3190</v>
      </c>
      <c r="C4393" s="958">
        <v>60</v>
      </c>
    </row>
    <row r="4394" spans="1:3" x14ac:dyDescent="0.25">
      <c r="A4394" s="946" t="s">
        <v>6982</v>
      </c>
      <c r="B4394" s="962" t="s">
        <v>3312</v>
      </c>
      <c r="C4394" s="958">
        <v>90</v>
      </c>
    </row>
    <row r="4395" spans="1:3" x14ac:dyDescent="0.25">
      <c r="A4395" s="946" t="s">
        <v>7069</v>
      </c>
      <c r="B4395" s="962" t="s">
        <v>3322</v>
      </c>
      <c r="C4395" s="958">
        <v>90</v>
      </c>
    </row>
    <row r="4396" spans="1:3" x14ac:dyDescent="0.25">
      <c r="A4396" s="946" t="s">
        <v>7070</v>
      </c>
      <c r="B4396" s="962" t="s">
        <v>6882</v>
      </c>
      <c r="C4396" s="958">
        <v>60</v>
      </c>
    </row>
    <row r="4397" spans="1:3" x14ac:dyDescent="0.25">
      <c r="A4397" s="946" t="s">
        <v>7071</v>
      </c>
      <c r="B4397" s="962" t="s">
        <v>3670</v>
      </c>
      <c r="C4397" s="958">
        <v>60</v>
      </c>
    </row>
    <row r="4398" spans="1:3" x14ac:dyDescent="0.25">
      <c r="A4398" s="946" t="s">
        <v>6484</v>
      </c>
      <c r="B4398" s="962" t="s">
        <v>3568</v>
      </c>
      <c r="C4398" s="958">
        <v>90</v>
      </c>
    </row>
    <row r="4399" spans="1:3" x14ac:dyDescent="0.25">
      <c r="A4399" s="946" t="s">
        <v>6485</v>
      </c>
      <c r="B4399" s="962" t="s">
        <v>3570</v>
      </c>
      <c r="C4399" s="958">
        <v>90</v>
      </c>
    </row>
    <row r="4400" spans="1:3" x14ac:dyDescent="0.25">
      <c r="A4400" s="946" t="s">
        <v>6486</v>
      </c>
      <c r="B4400" s="962" t="s">
        <v>3572</v>
      </c>
      <c r="C4400" s="958">
        <v>90</v>
      </c>
    </row>
    <row r="4401" spans="1:3" x14ac:dyDescent="0.25">
      <c r="A4401" s="946" t="s">
        <v>6487</v>
      </c>
      <c r="B4401" s="962" t="s">
        <v>3574</v>
      </c>
      <c r="C4401" s="958">
        <v>60</v>
      </c>
    </row>
    <row r="4402" spans="1:3" x14ac:dyDescent="0.25">
      <c r="A4402" s="946" t="s">
        <v>6488</v>
      </c>
      <c r="B4402" s="962" t="s">
        <v>3521</v>
      </c>
      <c r="C4402" s="958">
        <v>90</v>
      </c>
    </row>
    <row r="4403" spans="1:3" x14ac:dyDescent="0.25">
      <c r="A4403" s="946" t="s">
        <v>6489</v>
      </c>
      <c r="B4403" s="962" t="s">
        <v>3326</v>
      </c>
      <c r="C4403" s="958">
        <v>90</v>
      </c>
    </row>
    <row r="4404" spans="1:3" x14ac:dyDescent="0.25">
      <c r="A4404" s="946" t="s">
        <v>6490</v>
      </c>
      <c r="B4404" s="962" t="s">
        <v>3577</v>
      </c>
      <c r="C4404" s="958">
        <v>90</v>
      </c>
    </row>
    <row r="4405" spans="1:3" x14ac:dyDescent="0.25">
      <c r="A4405" s="946" t="s">
        <v>6491</v>
      </c>
      <c r="B4405" s="962" t="s">
        <v>3601</v>
      </c>
      <c r="C4405" s="958">
        <v>180</v>
      </c>
    </row>
    <row r="4406" spans="1:3" x14ac:dyDescent="0.25">
      <c r="A4406" s="946" t="s">
        <v>6492</v>
      </c>
      <c r="B4406" s="962" t="s">
        <v>3607</v>
      </c>
      <c r="C4406" s="958">
        <v>60</v>
      </c>
    </row>
    <row r="4407" spans="1:3" x14ac:dyDescent="0.25">
      <c r="A4407" s="946" t="s">
        <v>6493</v>
      </c>
      <c r="B4407" s="962" t="s">
        <v>3609</v>
      </c>
      <c r="C4407" s="958">
        <v>60</v>
      </c>
    </row>
    <row r="4408" spans="1:3" x14ac:dyDescent="0.25">
      <c r="A4408" s="946" t="s">
        <v>6494</v>
      </c>
      <c r="B4408" s="962" t="s">
        <v>3611</v>
      </c>
      <c r="C4408" s="958">
        <v>60</v>
      </c>
    </row>
    <row r="4409" spans="1:3" x14ac:dyDescent="0.25">
      <c r="A4409" s="946" t="s">
        <v>6495</v>
      </c>
      <c r="B4409" s="962" t="s">
        <v>817</v>
      </c>
      <c r="C4409" s="958">
        <v>270</v>
      </c>
    </row>
    <row r="4410" spans="1:3" x14ac:dyDescent="0.25">
      <c r="A4410" s="946" t="s">
        <v>6044</v>
      </c>
      <c r="B4410" s="957" t="s">
        <v>2384</v>
      </c>
      <c r="C4410" s="948">
        <v>30</v>
      </c>
    </row>
    <row r="4411" spans="1:3" x14ac:dyDescent="0.25">
      <c r="A4411" s="946" t="s">
        <v>6045</v>
      </c>
      <c r="B4411" s="957" t="s">
        <v>2386</v>
      </c>
      <c r="C4411" s="948">
        <v>15</v>
      </c>
    </row>
    <row r="4412" spans="1:3" x14ac:dyDescent="0.25">
      <c r="A4412" s="946" t="s">
        <v>6046</v>
      </c>
      <c r="B4412" s="957" t="s">
        <v>2388</v>
      </c>
      <c r="C4412" s="948">
        <v>30</v>
      </c>
    </row>
    <row r="4413" spans="1:3" x14ac:dyDescent="0.25">
      <c r="A4413" s="946" t="s">
        <v>6047</v>
      </c>
      <c r="B4413" s="957" t="s">
        <v>6785</v>
      </c>
      <c r="C4413" s="948">
        <v>45</v>
      </c>
    </row>
    <row r="4414" spans="1:3" x14ac:dyDescent="0.25">
      <c r="A4414" s="946" t="s">
        <v>6048</v>
      </c>
      <c r="B4414" s="957" t="s">
        <v>836</v>
      </c>
      <c r="C4414" s="948">
        <v>45</v>
      </c>
    </row>
    <row r="4415" spans="1:3" x14ac:dyDescent="0.25">
      <c r="A4415" s="946" t="s">
        <v>6049</v>
      </c>
      <c r="B4415" s="957" t="s">
        <v>2393</v>
      </c>
      <c r="C4415" s="948">
        <v>90</v>
      </c>
    </row>
    <row r="4416" spans="1:3" x14ac:dyDescent="0.25">
      <c r="A4416" s="946" t="s">
        <v>6050</v>
      </c>
      <c r="B4416" s="962" t="s">
        <v>2400</v>
      </c>
      <c r="C4416" s="958">
        <v>30</v>
      </c>
    </row>
    <row r="4417" spans="1:3" x14ac:dyDescent="0.25">
      <c r="A4417" s="946" t="s">
        <v>6983</v>
      </c>
      <c r="B4417" s="962" t="s">
        <v>6828</v>
      </c>
      <c r="C4417" s="958">
        <v>45</v>
      </c>
    </row>
    <row r="4418" spans="1:3" x14ac:dyDescent="0.25">
      <c r="A4418" s="946" t="s">
        <v>10319</v>
      </c>
      <c r="B4418" s="962" t="s">
        <v>6881</v>
      </c>
      <c r="C4418" s="958">
        <v>45</v>
      </c>
    </row>
    <row r="4419" spans="1:3" x14ac:dyDescent="0.25">
      <c r="A4419" s="946" t="s">
        <v>6984</v>
      </c>
      <c r="B4419" s="962" t="s">
        <v>3343</v>
      </c>
      <c r="C4419" s="958">
        <v>90</v>
      </c>
    </row>
    <row r="4420" spans="1:3" x14ac:dyDescent="0.25">
      <c r="A4420" s="946" t="s">
        <v>6054</v>
      </c>
      <c r="B4420" s="962" t="s">
        <v>3309</v>
      </c>
      <c r="C4420" s="958">
        <v>45</v>
      </c>
    </row>
    <row r="4421" spans="1:3" x14ac:dyDescent="0.25">
      <c r="A4421" s="946" t="s">
        <v>6985</v>
      </c>
      <c r="B4421" s="962" t="s">
        <v>3316</v>
      </c>
      <c r="C4421" s="958">
        <v>90</v>
      </c>
    </row>
    <row r="4422" spans="1:3" x14ac:dyDescent="0.25">
      <c r="A4422" s="946" t="s">
        <v>6056</v>
      </c>
      <c r="B4422" s="962" t="s">
        <v>3190</v>
      </c>
      <c r="C4422" s="958">
        <v>60</v>
      </c>
    </row>
    <row r="4423" spans="1:3" x14ac:dyDescent="0.25">
      <c r="A4423" s="946" t="s">
        <v>6986</v>
      </c>
      <c r="B4423" s="962" t="s">
        <v>3312</v>
      </c>
      <c r="C4423" s="958">
        <v>90</v>
      </c>
    </row>
    <row r="4424" spans="1:3" x14ac:dyDescent="0.25">
      <c r="A4424" s="946" t="s">
        <v>7072</v>
      </c>
      <c r="B4424" s="962" t="s">
        <v>3322</v>
      </c>
      <c r="C4424" s="958">
        <v>90</v>
      </c>
    </row>
    <row r="4425" spans="1:3" x14ac:dyDescent="0.25">
      <c r="A4425" s="946" t="s">
        <v>6059</v>
      </c>
      <c r="B4425" s="962" t="s">
        <v>3568</v>
      </c>
      <c r="C4425" s="958">
        <v>90</v>
      </c>
    </row>
    <row r="4426" spans="1:3" x14ac:dyDescent="0.25">
      <c r="A4426" s="946" t="s">
        <v>6060</v>
      </c>
      <c r="B4426" s="962" t="s">
        <v>3570</v>
      </c>
      <c r="C4426" s="958">
        <v>90</v>
      </c>
    </row>
    <row r="4427" spans="1:3" x14ac:dyDescent="0.25">
      <c r="A4427" s="946" t="s">
        <v>6061</v>
      </c>
      <c r="B4427" s="962" t="s">
        <v>3572</v>
      </c>
      <c r="C4427" s="958">
        <v>90</v>
      </c>
    </row>
    <row r="4428" spans="1:3" x14ac:dyDescent="0.25">
      <c r="A4428" s="946" t="s">
        <v>6062</v>
      </c>
      <c r="B4428" s="962" t="s">
        <v>3574</v>
      </c>
      <c r="C4428" s="958">
        <v>60</v>
      </c>
    </row>
    <row r="4429" spans="1:3" x14ac:dyDescent="0.25">
      <c r="A4429" s="946" t="s">
        <v>6063</v>
      </c>
      <c r="B4429" s="962" t="s">
        <v>3326</v>
      </c>
      <c r="C4429" s="958">
        <v>90</v>
      </c>
    </row>
    <row r="4430" spans="1:3" x14ac:dyDescent="0.25">
      <c r="A4430" s="946" t="s">
        <v>6064</v>
      </c>
      <c r="B4430" s="962" t="s">
        <v>3577</v>
      </c>
      <c r="C4430" s="958">
        <v>90</v>
      </c>
    </row>
    <row r="4431" spans="1:3" x14ac:dyDescent="0.25">
      <c r="A4431" s="946" t="s">
        <v>6065</v>
      </c>
      <c r="B4431" s="962" t="s">
        <v>3607</v>
      </c>
      <c r="C4431" s="958">
        <v>60</v>
      </c>
    </row>
    <row r="4432" spans="1:3" x14ac:dyDescent="0.25">
      <c r="A4432" s="946" t="s">
        <v>6066</v>
      </c>
      <c r="B4432" s="962" t="s">
        <v>3611</v>
      </c>
      <c r="C4432" s="958">
        <v>60</v>
      </c>
    </row>
    <row r="4433" spans="1:3" x14ac:dyDescent="0.25">
      <c r="A4433" s="946" t="s">
        <v>6987</v>
      </c>
      <c r="B4433" s="962" t="s">
        <v>817</v>
      </c>
      <c r="C4433" s="958">
        <v>270</v>
      </c>
    </row>
    <row r="4434" spans="1:3" x14ac:dyDescent="0.25">
      <c r="A4434" s="946" t="s">
        <v>6092</v>
      </c>
      <c r="B4434" s="422" t="s">
        <v>2384</v>
      </c>
      <c r="C4434" s="434">
        <v>30</v>
      </c>
    </row>
    <row r="4435" spans="1:3" x14ac:dyDescent="0.25">
      <c r="A4435" s="946" t="s">
        <v>6093</v>
      </c>
      <c r="B4435" s="422" t="s">
        <v>2386</v>
      </c>
      <c r="C4435" s="434">
        <v>15</v>
      </c>
    </row>
    <row r="4436" spans="1:3" x14ac:dyDescent="0.25">
      <c r="A4436" s="946" t="s">
        <v>6094</v>
      </c>
      <c r="B4436" s="422" t="s">
        <v>2388</v>
      </c>
      <c r="C4436" s="434">
        <v>30</v>
      </c>
    </row>
    <row r="4437" spans="1:3" x14ac:dyDescent="0.25">
      <c r="A4437" s="946" t="s">
        <v>6095</v>
      </c>
      <c r="B4437" s="422" t="s">
        <v>2390</v>
      </c>
      <c r="C4437" s="434">
        <v>45</v>
      </c>
    </row>
    <row r="4438" spans="1:3" x14ac:dyDescent="0.25">
      <c r="A4438" s="946" t="s">
        <v>6096</v>
      </c>
      <c r="B4438" s="422" t="s">
        <v>836</v>
      </c>
      <c r="C4438" s="434">
        <v>45</v>
      </c>
    </row>
    <row r="4439" spans="1:3" x14ac:dyDescent="0.25">
      <c r="A4439" s="946" t="s">
        <v>6097</v>
      </c>
      <c r="B4439" s="422" t="s">
        <v>2393</v>
      </c>
      <c r="C4439" s="434">
        <v>90</v>
      </c>
    </row>
    <row r="4440" spans="1:3" x14ac:dyDescent="0.25">
      <c r="A4440" s="946" t="s">
        <v>6098</v>
      </c>
      <c r="B4440" s="422" t="s">
        <v>3139</v>
      </c>
      <c r="C4440" s="434">
        <v>30</v>
      </c>
    </row>
    <row r="4441" spans="1:3" x14ac:dyDescent="0.25">
      <c r="A4441" s="946" t="s">
        <v>6099</v>
      </c>
      <c r="B4441" s="422" t="s">
        <v>3141</v>
      </c>
      <c r="C4441" s="434">
        <v>30</v>
      </c>
    </row>
    <row r="4442" spans="1:3" x14ac:dyDescent="0.25">
      <c r="A4442" s="946" t="s">
        <v>10320</v>
      </c>
      <c r="B4442" s="422" t="s">
        <v>6851</v>
      </c>
      <c r="C4442" s="434">
        <v>45</v>
      </c>
    </row>
    <row r="4443" spans="1:3" x14ac:dyDescent="0.25">
      <c r="A4443" s="946" t="s">
        <v>6101</v>
      </c>
      <c r="B4443" s="422" t="s">
        <v>3157</v>
      </c>
      <c r="C4443" s="434">
        <v>45</v>
      </c>
    </row>
    <row r="4444" spans="1:3" x14ac:dyDescent="0.25">
      <c r="A4444" s="946" t="s">
        <v>6102</v>
      </c>
      <c r="B4444" s="422" t="s">
        <v>3148</v>
      </c>
      <c r="C4444" s="434">
        <v>60</v>
      </c>
    </row>
    <row r="4445" spans="1:3" x14ac:dyDescent="0.25">
      <c r="A4445" s="946" t="s">
        <v>6103</v>
      </c>
      <c r="B4445" s="422" t="s">
        <v>3144</v>
      </c>
      <c r="C4445" s="434">
        <v>45</v>
      </c>
    </row>
    <row r="4446" spans="1:3" x14ac:dyDescent="0.25">
      <c r="A4446" s="946" t="s">
        <v>6104</v>
      </c>
      <c r="B4446" s="422" t="s">
        <v>3142</v>
      </c>
      <c r="C4446" s="434">
        <v>60</v>
      </c>
    </row>
    <row r="4447" spans="1:3" x14ac:dyDescent="0.25">
      <c r="A4447" s="946" t="s">
        <v>6105</v>
      </c>
      <c r="B4447" s="422" t="s">
        <v>3163</v>
      </c>
      <c r="C4447" s="434">
        <v>60</v>
      </c>
    </row>
    <row r="4448" spans="1:3" x14ac:dyDescent="0.25">
      <c r="A4448" s="946" t="s">
        <v>6106</v>
      </c>
      <c r="B4448" s="422" t="s">
        <v>3159</v>
      </c>
      <c r="C4448" s="434">
        <v>60</v>
      </c>
    </row>
    <row r="4449" spans="1:3" x14ac:dyDescent="0.25">
      <c r="A4449" s="946" t="s">
        <v>6759</v>
      </c>
      <c r="B4449" s="422" t="s">
        <v>3167</v>
      </c>
      <c r="C4449" s="434">
        <v>75</v>
      </c>
    </row>
    <row r="4450" spans="1:3" x14ac:dyDescent="0.25">
      <c r="A4450" s="946" t="s">
        <v>6760</v>
      </c>
      <c r="B4450" s="422" t="s">
        <v>3700</v>
      </c>
      <c r="C4450" s="434">
        <v>120</v>
      </c>
    </row>
    <row r="4451" spans="1:3" x14ac:dyDescent="0.25">
      <c r="A4451" s="946" t="s">
        <v>6762</v>
      </c>
      <c r="B4451" s="422" t="s">
        <v>3702</v>
      </c>
      <c r="C4451" s="434">
        <v>120</v>
      </c>
    </row>
    <row r="4452" spans="1:3" x14ac:dyDescent="0.25">
      <c r="A4452" s="946" t="s">
        <v>6764</v>
      </c>
      <c r="B4452" s="422" t="s">
        <v>3704</v>
      </c>
      <c r="C4452" s="434">
        <v>150</v>
      </c>
    </row>
    <row r="4453" spans="1:3" x14ac:dyDescent="0.25">
      <c r="A4453" s="946" t="s">
        <v>6766</v>
      </c>
      <c r="B4453" s="422" t="s">
        <v>3228</v>
      </c>
      <c r="C4453" s="434">
        <v>60</v>
      </c>
    </row>
    <row r="4454" spans="1:3" x14ac:dyDescent="0.25">
      <c r="A4454" s="946" t="s">
        <v>6768</v>
      </c>
      <c r="B4454" s="422" t="s">
        <v>3708</v>
      </c>
      <c r="C4454" s="434">
        <v>120</v>
      </c>
    </row>
    <row r="4455" spans="1:3" x14ac:dyDescent="0.25">
      <c r="A4455" s="946" t="s">
        <v>6113</v>
      </c>
      <c r="B4455" s="422" t="s">
        <v>3710</v>
      </c>
      <c r="C4455" s="434">
        <v>90</v>
      </c>
    </row>
    <row r="4456" spans="1:3" x14ac:dyDescent="0.25">
      <c r="A4456" s="946" t="s">
        <v>6771</v>
      </c>
      <c r="B4456" s="422" t="s">
        <v>3233</v>
      </c>
      <c r="C4456" s="434">
        <v>60</v>
      </c>
    </row>
    <row r="4457" spans="1:3" x14ac:dyDescent="0.25">
      <c r="A4457" s="946" t="s">
        <v>6115</v>
      </c>
      <c r="B4457" s="422" t="s">
        <v>3177</v>
      </c>
      <c r="C4457" s="434">
        <v>120</v>
      </c>
    </row>
    <row r="4458" spans="1:3" x14ac:dyDescent="0.25">
      <c r="A4458" s="946" t="s">
        <v>6116</v>
      </c>
      <c r="B4458" s="422" t="s">
        <v>3181</v>
      </c>
      <c r="C4458" s="434">
        <v>30</v>
      </c>
    </row>
    <row r="4459" spans="1:3" x14ac:dyDescent="0.25">
      <c r="A4459" s="946" t="s">
        <v>6773</v>
      </c>
      <c r="B4459" s="422" t="s">
        <v>3179</v>
      </c>
      <c r="C4459" s="434">
        <v>60</v>
      </c>
    </row>
    <row r="4460" spans="1:3" x14ac:dyDescent="0.25">
      <c r="A4460" s="946" t="s">
        <v>6774</v>
      </c>
      <c r="B4460" s="422" t="s">
        <v>3717</v>
      </c>
      <c r="C4460" s="434">
        <v>60</v>
      </c>
    </row>
    <row r="4461" spans="1:3" x14ac:dyDescent="0.25">
      <c r="A4461" s="946" t="s">
        <v>6775</v>
      </c>
      <c r="B4461" s="422" t="s">
        <v>817</v>
      </c>
      <c r="C4461" s="434">
        <v>225</v>
      </c>
    </row>
    <row r="4462" spans="1:3" x14ac:dyDescent="0.25">
      <c r="A4462" s="946" t="s">
        <v>6497</v>
      </c>
      <c r="B4462" s="947" t="s">
        <v>2384</v>
      </c>
      <c r="C4462" s="948">
        <v>75</v>
      </c>
    </row>
    <row r="4463" spans="1:3" x14ac:dyDescent="0.25">
      <c r="A4463" s="946" t="s">
        <v>6498</v>
      </c>
      <c r="B4463" s="947" t="s">
        <v>2386</v>
      </c>
      <c r="C4463" s="948">
        <v>30</v>
      </c>
    </row>
    <row r="4464" spans="1:3" x14ac:dyDescent="0.25">
      <c r="A4464" s="946" t="s">
        <v>6499</v>
      </c>
      <c r="B4464" s="947" t="s">
        <v>2388</v>
      </c>
      <c r="C4464" s="948">
        <v>60</v>
      </c>
    </row>
    <row r="4465" spans="1:3" x14ac:dyDescent="0.25">
      <c r="A4465" s="946" t="s">
        <v>6500</v>
      </c>
      <c r="B4465" s="947" t="s">
        <v>6785</v>
      </c>
      <c r="C4465" s="948">
        <v>75</v>
      </c>
    </row>
    <row r="4466" spans="1:3" x14ac:dyDescent="0.25">
      <c r="A4466" s="946" t="s">
        <v>6501</v>
      </c>
      <c r="B4466" s="947" t="s">
        <v>836</v>
      </c>
      <c r="C4466" s="948">
        <v>75</v>
      </c>
    </row>
    <row r="4467" spans="1:3" x14ac:dyDescent="0.25">
      <c r="A4467" s="946" t="s">
        <v>6502</v>
      </c>
      <c r="B4467" s="947" t="s">
        <v>7195</v>
      </c>
      <c r="C4467" s="948">
        <v>120</v>
      </c>
    </row>
    <row r="4468" spans="1:3" x14ac:dyDescent="0.25">
      <c r="A4468" s="946" t="s">
        <v>6503</v>
      </c>
      <c r="B4468" s="962" t="s">
        <v>2400</v>
      </c>
      <c r="C4468" s="951">
        <v>30</v>
      </c>
    </row>
    <row r="4469" spans="1:3" x14ac:dyDescent="0.25">
      <c r="A4469" s="946" t="s">
        <v>6988</v>
      </c>
      <c r="B4469" s="950" t="s">
        <v>6828</v>
      </c>
      <c r="C4469" s="951">
        <v>45</v>
      </c>
    </row>
    <row r="4470" spans="1:3" x14ac:dyDescent="0.25">
      <c r="A4470" s="946" t="s">
        <v>10321</v>
      </c>
      <c r="B4470" s="962" t="s">
        <v>3635</v>
      </c>
      <c r="C4470" s="951">
        <v>45</v>
      </c>
    </row>
    <row r="4471" spans="1:3" x14ac:dyDescent="0.25">
      <c r="A4471" s="946" t="s">
        <v>6989</v>
      </c>
      <c r="B4471" s="950" t="s">
        <v>6883</v>
      </c>
      <c r="C4471" s="951">
        <v>90</v>
      </c>
    </row>
    <row r="4472" spans="1:3" x14ac:dyDescent="0.25">
      <c r="A4472" s="946" t="s">
        <v>6507</v>
      </c>
      <c r="B4472" s="962" t="s">
        <v>3307</v>
      </c>
      <c r="C4472" s="951">
        <v>60</v>
      </c>
    </row>
    <row r="4473" spans="1:3" x14ac:dyDescent="0.25">
      <c r="A4473" s="946" t="s">
        <v>6508</v>
      </c>
      <c r="B4473" s="962" t="s">
        <v>3627</v>
      </c>
      <c r="C4473" s="951">
        <v>90</v>
      </c>
    </row>
    <row r="4474" spans="1:3" x14ac:dyDescent="0.25">
      <c r="A4474" s="946" t="s">
        <v>6509</v>
      </c>
      <c r="B4474" s="962" t="s">
        <v>3629</v>
      </c>
      <c r="C4474" s="951">
        <v>90</v>
      </c>
    </row>
    <row r="4475" spans="1:3" x14ac:dyDescent="0.25">
      <c r="A4475" s="946" t="s">
        <v>6510</v>
      </c>
      <c r="B4475" s="962" t="s">
        <v>6884</v>
      </c>
      <c r="C4475" s="951">
        <v>90</v>
      </c>
    </row>
    <row r="4476" spans="1:3" x14ac:dyDescent="0.25">
      <c r="A4476" s="946" t="s">
        <v>6990</v>
      </c>
      <c r="B4476" s="962" t="s">
        <v>3632</v>
      </c>
      <c r="C4476" s="951">
        <v>60</v>
      </c>
    </row>
    <row r="4477" spans="1:3" x14ac:dyDescent="0.25">
      <c r="A4477" s="946" t="s">
        <v>6512</v>
      </c>
      <c r="B4477" s="962" t="s">
        <v>6885</v>
      </c>
      <c r="C4477" s="951">
        <v>60</v>
      </c>
    </row>
    <row r="4478" spans="1:3" x14ac:dyDescent="0.25">
      <c r="A4478" s="946" t="s">
        <v>6513</v>
      </c>
      <c r="B4478" s="962" t="s">
        <v>3309</v>
      </c>
      <c r="C4478" s="951">
        <v>45</v>
      </c>
    </row>
    <row r="4479" spans="1:3" x14ac:dyDescent="0.25">
      <c r="A4479" s="946" t="s">
        <v>6991</v>
      </c>
      <c r="B4479" s="962" t="s">
        <v>3312</v>
      </c>
      <c r="C4479" s="951">
        <v>90</v>
      </c>
    </row>
    <row r="4480" spans="1:3" x14ac:dyDescent="0.25">
      <c r="A4480" s="946" t="s">
        <v>6992</v>
      </c>
      <c r="B4480" s="962" t="s">
        <v>3670</v>
      </c>
      <c r="C4480" s="951">
        <v>60</v>
      </c>
    </row>
    <row r="4481" spans="1:3" x14ac:dyDescent="0.25">
      <c r="A4481" s="946" t="s">
        <v>6993</v>
      </c>
      <c r="B4481" s="962" t="s">
        <v>2607</v>
      </c>
      <c r="C4481" s="951">
        <v>90</v>
      </c>
    </row>
    <row r="4482" spans="1:3" x14ac:dyDescent="0.25">
      <c r="A4482" s="946" t="s">
        <v>6517</v>
      </c>
      <c r="B4482" s="950" t="s">
        <v>3570</v>
      </c>
      <c r="C4482" s="951">
        <v>90</v>
      </c>
    </row>
    <row r="4483" spans="1:3" x14ac:dyDescent="0.25">
      <c r="A4483" s="946" t="s">
        <v>6518</v>
      </c>
      <c r="B4483" s="962" t="s">
        <v>3640</v>
      </c>
      <c r="C4483" s="958">
        <v>60</v>
      </c>
    </row>
    <row r="4484" spans="1:3" x14ac:dyDescent="0.25">
      <c r="A4484" s="946" t="s">
        <v>6519</v>
      </c>
      <c r="B4484" s="962" t="s">
        <v>3642</v>
      </c>
      <c r="C4484" s="951">
        <v>60</v>
      </c>
    </row>
    <row r="4485" spans="1:3" x14ac:dyDescent="0.25">
      <c r="A4485" s="946" t="s">
        <v>6520</v>
      </c>
      <c r="B4485" s="962" t="s">
        <v>3638</v>
      </c>
      <c r="C4485" s="958">
        <v>120</v>
      </c>
    </row>
    <row r="4486" spans="1:3" x14ac:dyDescent="0.25">
      <c r="A4486" s="946" t="s">
        <v>6521</v>
      </c>
      <c r="B4486" s="962" t="s">
        <v>3676</v>
      </c>
      <c r="C4486" s="958">
        <v>120</v>
      </c>
    </row>
    <row r="4487" spans="1:3" x14ac:dyDescent="0.25">
      <c r="A4487" s="946" t="s">
        <v>6522</v>
      </c>
      <c r="B4487" s="962" t="s">
        <v>3515</v>
      </c>
      <c r="C4487" s="958">
        <v>180</v>
      </c>
    </row>
    <row r="4488" spans="1:3" x14ac:dyDescent="0.25">
      <c r="A4488" s="946" t="s">
        <v>6994</v>
      </c>
      <c r="B4488" s="962" t="s">
        <v>3646</v>
      </c>
      <c r="C4488" s="958">
        <v>120</v>
      </c>
    </row>
    <row r="4489" spans="1:3" x14ac:dyDescent="0.25">
      <c r="A4489" s="946" t="s">
        <v>6524</v>
      </c>
      <c r="B4489" s="962" t="s">
        <v>3521</v>
      </c>
      <c r="C4489" s="958">
        <v>120</v>
      </c>
    </row>
    <row r="4490" spans="1:3" x14ac:dyDescent="0.25">
      <c r="A4490" s="946" t="s">
        <v>6995</v>
      </c>
      <c r="B4490" s="962" t="s">
        <v>3681</v>
      </c>
      <c r="C4490" s="958">
        <v>120</v>
      </c>
    </row>
    <row r="4491" spans="1:3" x14ac:dyDescent="0.25">
      <c r="A4491" s="946" t="s">
        <v>6996</v>
      </c>
      <c r="B4491" s="962" t="s">
        <v>3685</v>
      </c>
      <c r="C4491" s="958">
        <v>270</v>
      </c>
    </row>
    <row r="4492" spans="1:3" x14ac:dyDescent="0.25">
      <c r="A4492" s="946" t="s">
        <v>6067</v>
      </c>
      <c r="B4492" s="947" t="s">
        <v>2384</v>
      </c>
      <c r="C4492" s="948">
        <v>30</v>
      </c>
    </row>
    <row r="4493" spans="1:3" x14ac:dyDescent="0.25">
      <c r="A4493" s="946" t="s">
        <v>6068</v>
      </c>
      <c r="B4493" s="947" t="s">
        <v>2386</v>
      </c>
      <c r="C4493" s="948">
        <v>15</v>
      </c>
    </row>
    <row r="4494" spans="1:3" x14ac:dyDescent="0.25">
      <c r="A4494" s="946" t="s">
        <v>6069</v>
      </c>
      <c r="B4494" s="947" t="s">
        <v>2388</v>
      </c>
      <c r="C4494" s="948">
        <v>30</v>
      </c>
    </row>
    <row r="4495" spans="1:3" x14ac:dyDescent="0.25">
      <c r="A4495" s="946" t="s">
        <v>6070</v>
      </c>
      <c r="B4495" s="947" t="s">
        <v>2390</v>
      </c>
      <c r="C4495" s="948">
        <v>45</v>
      </c>
    </row>
    <row r="4496" spans="1:3" x14ac:dyDescent="0.25">
      <c r="A4496" s="946" t="s">
        <v>6071</v>
      </c>
      <c r="B4496" s="947" t="s">
        <v>836</v>
      </c>
      <c r="C4496" s="948">
        <v>45</v>
      </c>
    </row>
    <row r="4497" spans="1:3" x14ac:dyDescent="0.25">
      <c r="A4497" s="946" t="s">
        <v>6072</v>
      </c>
      <c r="B4497" s="947" t="s">
        <v>2393</v>
      </c>
      <c r="C4497" s="948">
        <v>90</v>
      </c>
    </row>
    <row r="4498" spans="1:3" x14ac:dyDescent="0.25">
      <c r="A4498" s="946" t="s">
        <v>6073</v>
      </c>
      <c r="B4498" s="962" t="s">
        <v>3622</v>
      </c>
      <c r="C4498" s="958">
        <v>30</v>
      </c>
    </row>
    <row r="4499" spans="1:3" x14ac:dyDescent="0.25">
      <c r="A4499" s="946" t="s">
        <v>6655</v>
      </c>
      <c r="B4499" s="962" t="s">
        <v>6828</v>
      </c>
      <c r="C4499" s="958">
        <v>45</v>
      </c>
    </row>
    <row r="4500" spans="1:3" x14ac:dyDescent="0.25">
      <c r="A4500" s="946" t="s">
        <v>10322</v>
      </c>
      <c r="B4500" s="962" t="s">
        <v>3635</v>
      </c>
      <c r="C4500" s="958">
        <v>45</v>
      </c>
    </row>
    <row r="4501" spans="1:3" x14ac:dyDescent="0.25">
      <c r="A4501" s="946" t="s">
        <v>6658</v>
      </c>
      <c r="B4501" s="950" t="s">
        <v>6883</v>
      </c>
      <c r="C4501" s="958">
        <v>60</v>
      </c>
    </row>
    <row r="4502" spans="1:3" x14ac:dyDescent="0.25">
      <c r="A4502" s="946" t="s">
        <v>6077</v>
      </c>
      <c r="B4502" s="962" t="s">
        <v>3307</v>
      </c>
      <c r="C4502" s="958">
        <v>60</v>
      </c>
    </row>
    <row r="4503" spans="1:3" x14ac:dyDescent="0.25">
      <c r="A4503" s="946" t="s">
        <v>6078</v>
      </c>
      <c r="B4503" s="962" t="s">
        <v>3627</v>
      </c>
      <c r="C4503" s="958">
        <v>90</v>
      </c>
    </row>
    <row r="4504" spans="1:3" x14ac:dyDescent="0.25">
      <c r="A4504" s="946" t="s">
        <v>6079</v>
      </c>
      <c r="B4504" s="962" t="s">
        <v>3629</v>
      </c>
      <c r="C4504" s="958">
        <v>60</v>
      </c>
    </row>
    <row r="4505" spans="1:3" x14ac:dyDescent="0.25">
      <c r="A4505" s="946" t="s">
        <v>6080</v>
      </c>
      <c r="B4505" s="962" t="s">
        <v>3564</v>
      </c>
      <c r="C4505" s="958">
        <v>60</v>
      </c>
    </row>
    <row r="4506" spans="1:3" x14ac:dyDescent="0.25">
      <c r="A4506" s="946" t="s">
        <v>6554</v>
      </c>
      <c r="B4506" s="962" t="s">
        <v>3632</v>
      </c>
      <c r="C4506" s="958">
        <v>60</v>
      </c>
    </row>
    <row r="4507" spans="1:3" x14ac:dyDescent="0.25">
      <c r="A4507" s="946" t="s">
        <v>6082</v>
      </c>
      <c r="B4507" s="962" t="s">
        <v>3649</v>
      </c>
      <c r="C4507" s="958">
        <v>60</v>
      </c>
    </row>
    <row r="4508" spans="1:3" x14ac:dyDescent="0.25">
      <c r="A4508" s="946" t="s">
        <v>6083</v>
      </c>
      <c r="B4508" s="962" t="s">
        <v>3309</v>
      </c>
      <c r="C4508" s="958">
        <v>45</v>
      </c>
    </row>
    <row r="4509" spans="1:3" x14ac:dyDescent="0.25">
      <c r="A4509" s="946" t="s">
        <v>6084</v>
      </c>
      <c r="B4509" s="962" t="s">
        <v>3633</v>
      </c>
      <c r="C4509" s="958">
        <v>90</v>
      </c>
    </row>
    <row r="4510" spans="1:3" x14ac:dyDescent="0.25">
      <c r="A4510" s="946" t="s">
        <v>6668</v>
      </c>
      <c r="B4510" s="962" t="s">
        <v>2607</v>
      </c>
      <c r="C4510" s="958">
        <v>45</v>
      </c>
    </row>
    <row r="4511" spans="1:3" x14ac:dyDescent="0.25">
      <c r="A4511" s="946" t="s">
        <v>6086</v>
      </c>
      <c r="B4511" s="962" t="s">
        <v>3570</v>
      </c>
      <c r="C4511" s="958">
        <v>90</v>
      </c>
    </row>
    <row r="4512" spans="1:3" x14ac:dyDescent="0.25">
      <c r="A4512" s="946" t="s">
        <v>6087</v>
      </c>
      <c r="B4512" s="962" t="s">
        <v>3638</v>
      </c>
      <c r="C4512" s="958">
        <v>120</v>
      </c>
    </row>
    <row r="4513" spans="1:3" x14ac:dyDescent="0.25">
      <c r="A4513" s="946" t="s">
        <v>6088</v>
      </c>
      <c r="B4513" s="962" t="s">
        <v>3640</v>
      </c>
      <c r="C4513" s="958">
        <v>60</v>
      </c>
    </row>
    <row r="4514" spans="1:3" x14ac:dyDescent="0.25">
      <c r="A4514" s="946" t="s">
        <v>6089</v>
      </c>
      <c r="B4514" s="962" t="s">
        <v>3642</v>
      </c>
      <c r="C4514" s="958">
        <v>60</v>
      </c>
    </row>
    <row r="4515" spans="1:3" x14ac:dyDescent="0.25">
      <c r="A4515" s="946" t="s">
        <v>6090</v>
      </c>
      <c r="B4515" s="962" t="s">
        <v>3644</v>
      </c>
      <c r="C4515" s="958">
        <v>120</v>
      </c>
    </row>
    <row r="4516" spans="1:3" x14ac:dyDescent="0.25">
      <c r="A4516" s="946" t="s">
        <v>6091</v>
      </c>
      <c r="B4516" s="962" t="s">
        <v>3646</v>
      </c>
      <c r="C4516" s="958">
        <v>120</v>
      </c>
    </row>
    <row r="4517" spans="1:3" x14ac:dyDescent="0.25">
      <c r="A4517" s="946" t="s">
        <v>6676</v>
      </c>
      <c r="B4517" s="962" t="s">
        <v>3521</v>
      </c>
      <c r="C4517" s="958">
        <v>60</v>
      </c>
    </row>
    <row r="4518" spans="1:3" x14ac:dyDescent="0.25">
      <c r="A4518" s="946" t="s">
        <v>6678</v>
      </c>
      <c r="B4518" s="962" t="s">
        <v>817</v>
      </c>
      <c r="C4518" s="958">
        <v>270</v>
      </c>
    </row>
    <row r="4519" spans="1:3" x14ac:dyDescent="0.25">
      <c r="A4519" s="964" t="s">
        <v>5681</v>
      </c>
      <c r="B4519" s="964" t="s">
        <v>6638</v>
      </c>
      <c r="C4519" s="404"/>
    </row>
    <row r="4520" spans="1:3" x14ac:dyDescent="0.25">
      <c r="A4520" s="964" t="s">
        <v>10297</v>
      </c>
      <c r="B4520" s="964" t="s">
        <v>6639</v>
      </c>
      <c r="C4520" s="404"/>
    </row>
    <row r="4521" spans="1:3" x14ac:dyDescent="0.25">
      <c r="A4521" s="964" t="s">
        <v>5683</v>
      </c>
      <c r="B4521" s="964" t="s">
        <v>6640</v>
      </c>
      <c r="C4521" s="404"/>
    </row>
    <row r="4522" spans="1:3" x14ac:dyDescent="0.25">
      <c r="A4522" s="964" t="s">
        <v>5684</v>
      </c>
      <c r="B4522" s="964" t="s">
        <v>6641</v>
      </c>
      <c r="C4522" s="404"/>
    </row>
    <row r="4523" spans="1:3" x14ac:dyDescent="0.25">
      <c r="A4523" s="964" t="s">
        <v>5685</v>
      </c>
      <c r="B4523" s="964" t="s">
        <v>6642</v>
      </c>
      <c r="C4523" s="404"/>
    </row>
    <row r="4524" spans="1:3" x14ac:dyDescent="0.25">
      <c r="A4524" s="964" t="s">
        <v>5686</v>
      </c>
      <c r="B4524" s="964" t="s">
        <v>6643</v>
      </c>
      <c r="C4524" s="404"/>
    </row>
    <row r="4525" spans="1:3" x14ac:dyDescent="0.25">
      <c r="A4525" s="964" t="s">
        <v>5687</v>
      </c>
      <c r="B4525" s="964" t="s">
        <v>6644</v>
      </c>
      <c r="C4525" s="404"/>
    </row>
    <row r="4526" spans="1:3" x14ac:dyDescent="0.25">
      <c r="A4526" s="964" t="s">
        <v>5688</v>
      </c>
      <c r="B4526" s="964" t="s">
        <v>3491</v>
      </c>
      <c r="C4526" s="404"/>
    </row>
    <row r="4527" spans="1:3" x14ac:dyDescent="0.25">
      <c r="A4527" s="964" t="s">
        <v>5689</v>
      </c>
      <c r="B4527" s="964" t="s">
        <v>6645</v>
      </c>
      <c r="C4527" s="404"/>
    </row>
    <row r="4528" spans="1:3" x14ac:dyDescent="0.25">
      <c r="A4528" s="964" t="s">
        <v>5690</v>
      </c>
      <c r="B4528" s="964" t="s">
        <v>6646</v>
      </c>
      <c r="C4528" s="404"/>
    </row>
    <row r="4529" spans="1:3" x14ac:dyDescent="0.25">
      <c r="A4529" s="964" t="s">
        <v>5691</v>
      </c>
      <c r="B4529" s="964" t="s">
        <v>6647</v>
      </c>
      <c r="C4529" s="404"/>
    </row>
    <row r="4530" spans="1:3" x14ac:dyDescent="0.25">
      <c r="A4530" s="964" t="s">
        <v>5692</v>
      </c>
      <c r="B4530" s="964" t="s">
        <v>6648</v>
      </c>
      <c r="C4530" s="404"/>
    </row>
    <row r="4531" spans="1:3" x14ac:dyDescent="0.25">
      <c r="A4531" s="964" t="s">
        <v>5693</v>
      </c>
      <c r="B4531" s="964" t="s">
        <v>6649</v>
      </c>
      <c r="C4531" s="404"/>
    </row>
    <row r="4532" spans="1:3" x14ac:dyDescent="0.25">
      <c r="A4532" s="964" t="s">
        <v>5694</v>
      </c>
      <c r="B4532" s="964" t="s">
        <v>6650</v>
      </c>
      <c r="C4532" s="404"/>
    </row>
    <row r="4533" spans="1:3" x14ac:dyDescent="0.25">
      <c r="A4533" s="964" t="s">
        <v>5695</v>
      </c>
      <c r="B4533" s="964" t="s">
        <v>6651</v>
      </c>
      <c r="C4533" s="404"/>
    </row>
    <row r="4534" spans="1:3" x14ac:dyDescent="0.25">
      <c r="A4534" s="964" t="s">
        <v>5696</v>
      </c>
      <c r="B4534" s="964" t="s">
        <v>6652</v>
      </c>
      <c r="C4534" s="404"/>
    </row>
    <row r="4535" spans="1:3" x14ac:dyDescent="0.25">
      <c r="A4535" s="964" t="s">
        <v>5697</v>
      </c>
      <c r="B4535" s="964" t="s">
        <v>7219</v>
      </c>
      <c r="C4535" s="404"/>
    </row>
    <row r="4536" spans="1:3" x14ac:dyDescent="0.25">
      <c r="A4536" s="964" t="s">
        <v>5698</v>
      </c>
      <c r="B4536" s="964" t="s">
        <v>6653</v>
      </c>
      <c r="C4536" s="404"/>
    </row>
    <row r="4537" spans="1:3" x14ac:dyDescent="0.25">
      <c r="A4537" s="964" t="s">
        <v>5699</v>
      </c>
      <c r="B4537" s="964" t="s">
        <v>7220</v>
      </c>
      <c r="C4537" s="404"/>
    </row>
    <row r="4538" spans="1:3" x14ac:dyDescent="0.25">
      <c r="A4538" s="964" t="s">
        <v>5700</v>
      </c>
      <c r="B4538" s="964" t="s">
        <v>6631</v>
      </c>
      <c r="C4538" s="404"/>
    </row>
    <row r="4539" spans="1:3" x14ac:dyDescent="0.25">
      <c r="A4539" s="964" t="s">
        <v>6067</v>
      </c>
      <c r="B4539" s="964" t="s">
        <v>3483</v>
      </c>
      <c r="C4539" s="404"/>
    </row>
    <row r="4540" spans="1:3" x14ac:dyDescent="0.25">
      <c r="A4540" s="964" t="s">
        <v>6068</v>
      </c>
      <c r="B4540" s="964" t="s">
        <v>6633</v>
      </c>
      <c r="C4540" s="404"/>
    </row>
    <row r="4541" spans="1:3" x14ac:dyDescent="0.25">
      <c r="A4541" s="964" t="s">
        <v>6069</v>
      </c>
      <c r="B4541" s="964" t="s">
        <v>6634</v>
      </c>
      <c r="C4541" s="404"/>
    </row>
    <row r="4542" spans="1:3" x14ac:dyDescent="0.25">
      <c r="A4542" s="964" t="s">
        <v>6070</v>
      </c>
      <c r="B4542" s="964" t="s">
        <v>6635</v>
      </c>
      <c r="C4542" s="404"/>
    </row>
    <row r="4543" spans="1:3" x14ac:dyDescent="0.25">
      <c r="A4543" s="964" t="s">
        <v>6071</v>
      </c>
      <c r="B4543" s="964" t="s">
        <v>6636</v>
      </c>
      <c r="C4543" s="404"/>
    </row>
    <row r="4544" spans="1:3" x14ac:dyDescent="0.25">
      <c r="A4544" s="964" t="s">
        <v>6072</v>
      </c>
      <c r="B4544" s="964" t="s">
        <v>6637</v>
      </c>
      <c r="C4544" s="404"/>
    </row>
    <row r="4545" spans="1:3" x14ac:dyDescent="0.25">
      <c r="A4545" s="964" t="s">
        <v>6073</v>
      </c>
      <c r="B4545" s="964" t="s">
        <v>6654</v>
      </c>
      <c r="C4545" s="404"/>
    </row>
    <row r="4546" spans="1:3" x14ac:dyDescent="0.25">
      <c r="A4546" s="964" t="s">
        <v>6655</v>
      </c>
      <c r="B4546" s="964" t="s">
        <v>6656</v>
      </c>
      <c r="C4546" s="404"/>
    </row>
    <row r="4547" spans="1:3" x14ac:dyDescent="0.25">
      <c r="A4547" s="964" t="s">
        <v>10322</v>
      </c>
      <c r="B4547" s="964" t="s">
        <v>6657</v>
      </c>
      <c r="C4547" s="404"/>
    </row>
    <row r="4548" spans="1:3" x14ac:dyDescent="0.25">
      <c r="A4548" s="964" t="s">
        <v>6658</v>
      </c>
      <c r="B4548" s="964" t="s">
        <v>6659</v>
      </c>
      <c r="C4548" s="404"/>
    </row>
    <row r="4549" spans="1:3" x14ac:dyDescent="0.25">
      <c r="A4549" s="964" t="s">
        <v>6077</v>
      </c>
      <c r="B4549" s="964" t="s">
        <v>6660</v>
      </c>
      <c r="C4549" s="404"/>
    </row>
    <row r="4550" spans="1:3" x14ac:dyDescent="0.25">
      <c r="A4550" s="964" t="s">
        <v>6078</v>
      </c>
      <c r="B4550" s="964" t="s">
        <v>6661</v>
      </c>
      <c r="C4550" s="404"/>
    </row>
    <row r="4551" spans="1:3" x14ac:dyDescent="0.25">
      <c r="A4551" s="964" t="s">
        <v>6079</v>
      </c>
      <c r="B4551" s="964" t="s">
        <v>6662</v>
      </c>
      <c r="C4551" s="404"/>
    </row>
    <row r="4552" spans="1:3" x14ac:dyDescent="0.25">
      <c r="A4552" s="964" t="s">
        <v>6080</v>
      </c>
      <c r="B4552" s="964" t="s">
        <v>6663</v>
      </c>
      <c r="C4552" s="404"/>
    </row>
    <row r="4553" spans="1:3" x14ac:dyDescent="0.25">
      <c r="A4553" s="964" t="s">
        <v>6554</v>
      </c>
      <c r="B4553" s="964" t="s">
        <v>6664</v>
      </c>
      <c r="C4553" s="404"/>
    </row>
    <row r="4554" spans="1:3" x14ac:dyDescent="0.25">
      <c r="A4554" s="964" t="s">
        <v>6082</v>
      </c>
      <c r="B4554" s="964" t="s">
        <v>6665</v>
      </c>
      <c r="C4554" s="404"/>
    </row>
    <row r="4555" spans="1:3" x14ac:dyDescent="0.25">
      <c r="A4555" s="964" t="s">
        <v>6083</v>
      </c>
      <c r="B4555" s="964" t="s">
        <v>6666</v>
      </c>
      <c r="C4555" s="404"/>
    </row>
    <row r="4556" spans="1:3" x14ac:dyDescent="0.25">
      <c r="A4556" s="964" t="s">
        <v>6084</v>
      </c>
      <c r="B4556" s="964" t="s">
        <v>6667</v>
      </c>
      <c r="C4556" s="404"/>
    </row>
    <row r="4557" spans="1:3" x14ac:dyDescent="0.25">
      <c r="A4557" s="964" t="s">
        <v>6668</v>
      </c>
      <c r="B4557" s="964" t="s">
        <v>6669</v>
      </c>
      <c r="C4557" s="404"/>
    </row>
    <row r="4558" spans="1:3" x14ac:dyDescent="0.25">
      <c r="A4558" s="964" t="s">
        <v>6086</v>
      </c>
      <c r="B4558" s="964" t="s">
        <v>6670</v>
      </c>
      <c r="C4558" s="404"/>
    </row>
    <row r="4559" spans="1:3" x14ac:dyDescent="0.25">
      <c r="A4559" s="964" t="s">
        <v>6087</v>
      </c>
      <c r="B4559" s="964" t="s">
        <v>6671</v>
      </c>
      <c r="C4559" s="404"/>
    </row>
    <row r="4560" spans="1:3" x14ac:dyDescent="0.25">
      <c r="A4560" s="964" t="s">
        <v>6088</v>
      </c>
      <c r="B4560" s="964" t="s">
        <v>6672</v>
      </c>
      <c r="C4560" s="404"/>
    </row>
    <row r="4561" spans="1:3" x14ac:dyDescent="0.25">
      <c r="A4561" s="964" t="s">
        <v>6089</v>
      </c>
      <c r="B4561" s="964" t="s">
        <v>6673</v>
      </c>
      <c r="C4561" s="404"/>
    </row>
    <row r="4562" spans="1:3" x14ac:dyDescent="0.25">
      <c r="A4562" s="964" t="s">
        <v>6090</v>
      </c>
      <c r="B4562" s="964" t="s">
        <v>6674</v>
      </c>
      <c r="C4562" s="404"/>
    </row>
    <row r="4563" spans="1:3" x14ac:dyDescent="0.25">
      <c r="A4563" s="964" t="s">
        <v>6091</v>
      </c>
      <c r="B4563" s="964" t="s">
        <v>6675</v>
      </c>
      <c r="C4563" s="404"/>
    </row>
    <row r="4564" spans="1:3" x14ac:dyDescent="0.25">
      <c r="A4564" s="964" t="s">
        <v>6676</v>
      </c>
      <c r="B4564" s="964" t="s">
        <v>6677</v>
      </c>
      <c r="C4564" s="404"/>
    </row>
    <row r="4565" spans="1:3" x14ac:dyDescent="0.25">
      <c r="A4565" s="964" t="s">
        <v>6678</v>
      </c>
      <c r="B4565" s="964" t="s">
        <v>6631</v>
      </c>
      <c r="C4565" s="404"/>
    </row>
    <row r="4566" spans="1:3" x14ac:dyDescent="0.25">
      <c r="A4566" s="395" t="s">
        <v>5724</v>
      </c>
      <c r="B4566" s="399" t="s">
        <v>6632</v>
      </c>
      <c r="C4566" s="404"/>
    </row>
    <row r="4567" spans="1:3" x14ac:dyDescent="0.25">
      <c r="A4567" s="395" t="s">
        <v>5725</v>
      </c>
      <c r="B4567" s="399" t="s">
        <v>6633</v>
      </c>
      <c r="C4567" s="404"/>
    </row>
    <row r="4568" spans="1:3" x14ac:dyDescent="0.25">
      <c r="A4568" s="395" t="s">
        <v>5726</v>
      </c>
      <c r="B4568" s="399" t="s">
        <v>6634</v>
      </c>
      <c r="C4568" s="404"/>
    </row>
    <row r="4569" spans="1:3" x14ac:dyDescent="0.25">
      <c r="A4569" s="395" t="s">
        <v>5727</v>
      </c>
      <c r="B4569" s="399" t="s">
        <v>6679</v>
      </c>
      <c r="C4569" s="404"/>
    </row>
    <row r="4570" spans="1:3" x14ac:dyDescent="0.25">
      <c r="A4570" s="395" t="s">
        <v>5728</v>
      </c>
      <c r="B4570" s="399" t="s">
        <v>6636</v>
      </c>
      <c r="C4570" s="404"/>
    </row>
    <row r="4571" spans="1:3" x14ac:dyDescent="0.25">
      <c r="A4571" s="395" t="s">
        <v>5729</v>
      </c>
      <c r="B4571" s="399" t="s">
        <v>6680</v>
      </c>
      <c r="C4571" s="404"/>
    </row>
    <row r="4572" spans="1:3" x14ac:dyDescent="0.25">
      <c r="A4572" s="395" t="s">
        <v>5730</v>
      </c>
      <c r="B4572" s="399" t="s">
        <v>3491</v>
      </c>
      <c r="C4572" s="404"/>
    </row>
    <row r="4573" spans="1:3" x14ac:dyDescent="0.25">
      <c r="A4573" s="395" t="s">
        <v>5731</v>
      </c>
      <c r="B4573" s="399" t="s">
        <v>6642</v>
      </c>
      <c r="C4573" s="404"/>
    </row>
    <row r="4574" spans="1:3" x14ac:dyDescent="0.25">
      <c r="A4574" s="395" t="s">
        <v>10301</v>
      </c>
      <c r="B4574" s="399" t="s">
        <v>6681</v>
      </c>
      <c r="C4574" s="404"/>
    </row>
    <row r="4575" spans="1:3" x14ac:dyDescent="0.25">
      <c r="A4575" s="395" t="s">
        <v>5733</v>
      </c>
      <c r="B4575" s="399" t="s">
        <v>6641</v>
      </c>
      <c r="C4575" s="404"/>
    </row>
    <row r="4576" spans="1:3" x14ac:dyDescent="0.25">
      <c r="A4576" s="395" t="s">
        <v>6748</v>
      </c>
      <c r="B4576" s="399" t="s">
        <v>6682</v>
      </c>
      <c r="C4576" s="404"/>
    </row>
    <row r="4577" spans="1:3" x14ac:dyDescent="0.25">
      <c r="A4577" s="395" t="s">
        <v>5735</v>
      </c>
      <c r="B4577" s="399" t="s">
        <v>6683</v>
      </c>
      <c r="C4577" s="404"/>
    </row>
    <row r="4578" spans="1:3" x14ac:dyDescent="0.25">
      <c r="A4578" s="395" t="s">
        <v>6749</v>
      </c>
      <c r="B4578" s="399" t="s">
        <v>6684</v>
      </c>
      <c r="C4578" s="404"/>
    </row>
    <row r="4579" spans="1:3" x14ac:dyDescent="0.25">
      <c r="A4579" s="395" t="s">
        <v>5737</v>
      </c>
      <c r="B4579" s="399" t="s">
        <v>6685</v>
      </c>
      <c r="C4579" s="404"/>
    </row>
    <row r="4580" spans="1:3" x14ac:dyDescent="0.25">
      <c r="A4580" s="395" t="s">
        <v>5738</v>
      </c>
      <c r="B4580" s="399" t="s">
        <v>6686</v>
      </c>
      <c r="C4580" s="404"/>
    </row>
    <row r="4581" spans="1:3" x14ac:dyDescent="0.25">
      <c r="A4581" s="395" t="s">
        <v>5739</v>
      </c>
      <c r="B4581" s="399" t="s">
        <v>6687</v>
      </c>
      <c r="C4581" s="404"/>
    </row>
    <row r="4582" spans="1:3" x14ac:dyDescent="0.25">
      <c r="A4582" s="395" t="s">
        <v>6750</v>
      </c>
      <c r="B4582" s="399" t="s">
        <v>6688</v>
      </c>
      <c r="C4582" s="404"/>
    </row>
    <row r="4583" spans="1:3" x14ac:dyDescent="0.25">
      <c r="A4583" s="395" t="s">
        <v>5741</v>
      </c>
      <c r="B4583" s="399" t="s">
        <v>6689</v>
      </c>
      <c r="C4583" s="404"/>
    </row>
    <row r="4584" spans="1:3" x14ac:dyDescent="0.25">
      <c r="A4584" s="395" t="s">
        <v>6751</v>
      </c>
      <c r="B4584" s="399" t="s">
        <v>6690</v>
      </c>
      <c r="C4584" s="404"/>
    </row>
    <row r="4585" spans="1:3" x14ac:dyDescent="0.25">
      <c r="A4585" s="395" t="s">
        <v>5743</v>
      </c>
      <c r="B4585" s="399" t="s">
        <v>6691</v>
      </c>
      <c r="C4585" s="404"/>
    </row>
    <row r="4586" spans="1:3" x14ac:dyDescent="0.25">
      <c r="A4586" s="395" t="s">
        <v>5744</v>
      </c>
      <c r="B4586" s="399" t="s">
        <v>6692</v>
      </c>
      <c r="C4586" s="404"/>
    </row>
    <row r="4587" spans="1:3" x14ac:dyDescent="0.25">
      <c r="A4587" s="395" t="s">
        <v>5745</v>
      </c>
      <c r="B4587" s="399" t="s">
        <v>6693</v>
      </c>
      <c r="C4587" s="404"/>
    </row>
    <row r="4588" spans="1:3" x14ac:dyDescent="0.25">
      <c r="A4588" s="395" t="s">
        <v>5746</v>
      </c>
      <c r="B4588" s="399" t="s">
        <v>6694</v>
      </c>
      <c r="C4588" s="404"/>
    </row>
    <row r="4589" spans="1:3" x14ac:dyDescent="0.25">
      <c r="A4589" s="395" t="s">
        <v>5747</v>
      </c>
      <c r="B4589" s="399" t="s">
        <v>6695</v>
      </c>
      <c r="C4589" s="404"/>
    </row>
    <row r="4590" spans="1:3" x14ac:dyDescent="0.25">
      <c r="A4590" s="395" t="s">
        <v>5748</v>
      </c>
      <c r="B4590" s="399" t="s">
        <v>6631</v>
      </c>
      <c r="C4590" s="404"/>
    </row>
    <row r="4591" spans="1:3" x14ac:dyDescent="0.25">
      <c r="A4591" s="395" t="s">
        <v>5782</v>
      </c>
      <c r="B4591" s="399" t="s">
        <v>6715</v>
      </c>
      <c r="C4591" s="404"/>
    </row>
    <row r="4592" spans="1:3" x14ac:dyDescent="0.25">
      <c r="A4592" s="395" t="s">
        <v>5783</v>
      </c>
      <c r="B4592" s="399" t="s">
        <v>2419</v>
      </c>
      <c r="C4592" s="404"/>
    </row>
    <row r="4593" spans="1:3" x14ac:dyDescent="0.25">
      <c r="A4593" s="395" t="s">
        <v>5784</v>
      </c>
      <c r="B4593" s="399" t="s">
        <v>6716</v>
      </c>
      <c r="C4593" s="404"/>
    </row>
    <row r="4594" spans="1:3" x14ac:dyDescent="0.25">
      <c r="A4594" s="395" t="s">
        <v>5785</v>
      </c>
      <c r="B4594" s="399" t="s">
        <v>6717</v>
      </c>
      <c r="C4594" s="404"/>
    </row>
    <row r="4595" spans="1:3" x14ac:dyDescent="0.25">
      <c r="A4595" s="395" t="s">
        <v>5786</v>
      </c>
      <c r="B4595" s="399" t="s">
        <v>6636</v>
      </c>
      <c r="C4595" s="404"/>
    </row>
    <row r="4596" spans="1:3" x14ac:dyDescent="0.25">
      <c r="A4596" s="395" t="s">
        <v>5787</v>
      </c>
      <c r="B4596" s="399" t="s">
        <v>6718</v>
      </c>
      <c r="C4596" s="404"/>
    </row>
    <row r="4597" spans="1:3" x14ac:dyDescent="0.25">
      <c r="A4597" s="395" t="s">
        <v>5788</v>
      </c>
      <c r="B4597" s="399" t="s">
        <v>3491</v>
      </c>
      <c r="C4597" s="404"/>
    </row>
    <row r="4598" spans="1:3" x14ac:dyDescent="0.25">
      <c r="A4598" s="395" t="s">
        <v>5789</v>
      </c>
      <c r="B4598" s="399" t="s">
        <v>6719</v>
      </c>
      <c r="C4598" s="404"/>
    </row>
    <row r="4599" spans="1:3" x14ac:dyDescent="0.25">
      <c r="A4599" s="395" t="s">
        <v>10304</v>
      </c>
      <c r="B4599" s="399" t="s">
        <v>6640</v>
      </c>
      <c r="C4599" s="404"/>
    </row>
    <row r="4600" spans="1:3" x14ac:dyDescent="0.25">
      <c r="A4600" s="395" t="s">
        <v>5791</v>
      </c>
      <c r="B4600" s="399" t="s">
        <v>6696</v>
      </c>
      <c r="C4600" s="404"/>
    </row>
    <row r="4601" spans="1:3" x14ac:dyDescent="0.25">
      <c r="A4601" s="395" t="s">
        <v>5792</v>
      </c>
      <c r="B4601" s="399" t="s">
        <v>6697</v>
      </c>
      <c r="C4601" s="404"/>
    </row>
    <row r="4602" spans="1:3" x14ac:dyDescent="0.25">
      <c r="A4602" s="395" t="s">
        <v>5793</v>
      </c>
      <c r="B4602" s="399" t="s">
        <v>6698</v>
      </c>
      <c r="C4602" s="404"/>
    </row>
    <row r="4603" spans="1:3" x14ac:dyDescent="0.25">
      <c r="A4603" s="395" t="s">
        <v>5794</v>
      </c>
      <c r="B4603" s="399" t="s">
        <v>6642</v>
      </c>
      <c r="C4603" s="404"/>
    </row>
    <row r="4604" spans="1:3" x14ac:dyDescent="0.25">
      <c r="A4604" s="395" t="s">
        <v>5795</v>
      </c>
      <c r="B4604" s="399" t="s">
        <v>6699</v>
      </c>
      <c r="C4604" s="404"/>
    </row>
    <row r="4605" spans="1:3" x14ac:dyDescent="0.25">
      <c r="A4605" s="395" t="s">
        <v>5796</v>
      </c>
      <c r="B4605" s="399" t="s">
        <v>6700</v>
      </c>
      <c r="C4605" s="404"/>
    </row>
    <row r="4606" spans="1:3" x14ac:dyDescent="0.25">
      <c r="A4606" s="395" t="s">
        <v>5797</v>
      </c>
      <c r="B4606" s="399" t="s">
        <v>6701</v>
      </c>
      <c r="C4606" s="404"/>
    </row>
    <row r="4607" spans="1:3" x14ac:dyDescent="0.25">
      <c r="A4607" s="395" t="s">
        <v>5798</v>
      </c>
      <c r="B4607" s="399" t="s">
        <v>6702</v>
      </c>
      <c r="C4607" s="404"/>
    </row>
    <row r="4608" spans="1:3" x14ac:dyDescent="0.25">
      <c r="A4608" s="395" t="s">
        <v>5799</v>
      </c>
      <c r="B4608" s="399" t="s">
        <v>6703</v>
      </c>
      <c r="C4608" s="404"/>
    </row>
    <row r="4609" spans="1:3" x14ac:dyDescent="0.25">
      <c r="A4609" s="395" t="s">
        <v>5800</v>
      </c>
      <c r="B4609" s="399" t="s">
        <v>6704</v>
      </c>
      <c r="C4609" s="404"/>
    </row>
    <row r="4610" spans="1:3" x14ac:dyDescent="0.25">
      <c r="A4610" s="395" t="s">
        <v>5801</v>
      </c>
      <c r="B4610" s="399" t="s">
        <v>6705</v>
      </c>
      <c r="C4610" s="404"/>
    </row>
    <row r="4611" spans="1:3" x14ac:dyDescent="0.25">
      <c r="A4611" s="395" t="s">
        <v>5802</v>
      </c>
      <c r="B4611" s="399" t="s">
        <v>6706</v>
      </c>
      <c r="C4611" s="404"/>
    </row>
    <row r="4612" spans="1:3" x14ac:dyDescent="0.25">
      <c r="A4612" s="395" t="s">
        <v>5803</v>
      </c>
      <c r="B4612" s="399" t="s">
        <v>6707</v>
      </c>
      <c r="C4612" s="404"/>
    </row>
    <row r="4613" spans="1:3" x14ac:dyDescent="0.25">
      <c r="A4613" s="395" t="s">
        <v>5804</v>
      </c>
      <c r="B4613" s="399" t="s">
        <v>6708</v>
      </c>
      <c r="C4613" s="404"/>
    </row>
    <row r="4614" spans="1:3" x14ac:dyDescent="0.25">
      <c r="A4614" s="395" t="s">
        <v>5805</v>
      </c>
      <c r="B4614" s="399" t="s">
        <v>6709</v>
      </c>
      <c r="C4614" s="404"/>
    </row>
    <row r="4615" spans="1:3" x14ac:dyDescent="0.25">
      <c r="A4615" s="395" t="s">
        <v>5806</v>
      </c>
      <c r="B4615" s="399" t="s">
        <v>6710</v>
      </c>
      <c r="C4615" s="404"/>
    </row>
    <row r="4616" spans="1:3" x14ac:dyDescent="0.25">
      <c r="A4616" s="395" t="s">
        <v>6752</v>
      </c>
      <c r="B4616" s="399" t="s">
        <v>6711</v>
      </c>
      <c r="C4616" s="404"/>
    </row>
    <row r="4617" spans="1:3" x14ac:dyDescent="0.25">
      <c r="A4617" s="395" t="s">
        <v>6753</v>
      </c>
      <c r="B4617" s="399" t="s">
        <v>6712</v>
      </c>
      <c r="C4617" s="404"/>
    </row>
    <row r="4618" spans="1:3" x14ac:dyDescent="0.25">
      <c r="A4618" s="395" t="s">
        <v>6754</v>
      </c>
      <c r="B4618" s="399" t="s">
        <v>7221</v>
      </c>
      <c r="C4618" s="404"/>
    </row>
    <row r="4619" spans="1:3" x14ac:dyDescent="0.25">
      <c r="A4619" s="395" t="s">
        <v>6755</v>
      </c>
      <c r="B4619" s="399" t="s">
        <v>6713</v>
      </c>
      <c r="C4619" s="404"/>
    </row>
    <row r="4620" spans="1:3" x14ac:dyDescent="0.25">
      <c r="A4620" s="395" t="s">
        <v>6756</v>
      </c>
      <c r="B4620" s="399" t="s">
        <v>6714</v>
      </c>
      <c r="C4620" s="404"/>
    </row>
    <row r="4621" spans="1:3" x14ac:dyDescent="0.25">
      <c r="A4621" s="395" t="s">
        <v>5885</v>
      </c>
      <c r="B4621" s="399" t="s">
        <v>3483</v>
      </c>
      <c r="C4621" s="404"/>
    </row>
    <row r="4622" spans="1:3" x14ac:dyDescent="0.25">
      <c r="A4622" s="395" t="s">
        <v>5886</v>
      </c>
      <c r="B4622" s="399" t="s">
        <v>6633</v>
      </c>
      <c r="C4622" s="404"/>
    </row>
    <row r="4623" spans="1:3" x14ac:dyDescent="0.25">
      <c r="A4623" s="395" t="s">
        <v>5887</v>
      </c>
      <c r="B4623" s="399" t="s">
        <v>6634</v>
      </c>
      <c r="C4623" s="404"/>
    </row>
    <row r="4624" spans="1:3" x14ac:dyDescent="0.25">
      <c r="A4624" s="395" t="s">
        <v>5888</v>
      </c>
      <c r="B4624" s="399" t="s">
        <v>6720</v>
      </c>
      <c r="C4624" s="404"/>
    </row>
    <row r="4625" spans="1:3" x14ac:dyDescent="0.25">
      <c r="A4625" s="395" t="s">
        <v>5889</v>
      </c>
      <c r="B4625" s="399" t="s">
        <v>6636</v>
      </c>
      <c r="C4625" s="404"/>
    </row>
    <row r="4626" spans="1:3" x14ac:dyDescent="0.25">
      <c r="A4626" s="395" t="s">
        <v>5890</v>
      </c>
      <c r="B4626" s="399" t="s">
        <v>6637</v>
      </c>
      <c r="C4626" s="404"/>
    </row>
    <row r="4627" spans="1:3" x14ac:dyDescent="0.25">
      <c r="A4627" s="395" t="s">
        <v>6743</v>
      </c>
      <c r="B4627" s="399" t="s">
        <v>6721</v>
      </c>
      <c r="C4627" s="404"/>
    </row>
    <row r="4628" spans="1:3" x14ac:dyDescent="0.25">
      <c r="A4628" s="395" t="s">
        <v>5892</v>
      </c>
      <c r="B4628" s="399" t="s">
        <v>6722</v>
      </c>
      <c r="C4628" s="404"/>
    </row>
    <row r="4629" spans="1:3" x14ac:dyDescent="0.25">
      <c r="A4629" s="395" t="s">
        <v>10311</v>
      </c>
      <c r="B4629" s="399" t="s">
        <v>6723</v>
      </c>
      <c r="C4629" s="404"/>
    </row>
    <row r="4630" spans="1:3" x14ac:dyDescent="0.25">
      <c r="A4630" s="395" t="s">
        <v>5894</v>
      </c>
      <c r="B4630" s="399" t="s">
        <v>6724</v>
      </c>
      <c r="C4630" s="404"/>
    </row>
    <row r="4631" spans="1:3" x14ac:dyDescent="0.25">
      <c r="A4631" s="395" t="s">
        <v>5895</v>
      </c>
      <c r="B4631" s="399" t="s">
        <v>6725</v>
      </c>
      <c r="C4631" s="404"/>
    </row>
    <row r="4632" spans="1:3" x14ac:dyDescent="0.25">
      <c r="A4632" s="395" t="s">
        <v>5896</v>
      </c>
      <c r="B4632" s="399" t="s">
        <v>6726</v>
      </c>
      <c r="C4632" s="404"/>
    </row>
    <row r="4633" spans="1:3" x14ac:dyDescent="0.25">
      <c r="A4633" s="395" t="s">
        <v>5897</v>
      </c>
      <c r="B4633" s="399" t="s">
        <v>6727</v>
      </c>
      <c r="C4633" s="404"/>
    </row>
    <row r="4634" spans="1:3" x14ac:dyDescent="0.25">
      <c r="A4634" s="395" t="s">
        <v>5898</v>
      </c>
      <c r="B4634" s="399" t="s">
        <v>6728</v>
      </c>
      <c r="C4634" s="404"/>
    </row>
    <row r="4635" spans="1:3" x14ac:dyDescent="0.25">
      <c r="A4635" s="395" t="s">
        <v>5899</v>
      </c>
      <c r="B4635" s="399" t="s">
        <v>6729</v>
      </c>
      <c r="C4635" s="404"/>
    </row>
    <row r="4636" spans="1:3" x14ac:dyDescent="0.25">
      <c r="A4636" s="395" t="s">
        <v>5900</v>
      </c>
      <c r="B4636" s="399" t="s">
        <v>6730</v>
      </c>
      <c r="C4636" s="404"/>
    </row>
    <row r="4637" spans="1:3" x14ac:dyDescent="0.25">
      <c r="A4637" s="395" t="s">
        <v>5901</v>
      </c>
      <c r="B4637" s="399" t="s">
        <v>6731</v>
      </c>
      <c r="C4637" s="404"/>
    </row>
    <row r="4638" spans="1:3" x14ac:dyDescent="0.25">
      <c r="A4638" s="395" t="s">
        <v>5902</v>
      </c>
      <c r="B4638" s="399" t="s">
        <v>6732</v>
      </c>
      <c r="C4638" s="404"/>
    </row>
    <row r="4639" spans="1:3" x14ac:dyDescent="0.25">
      <c r="A4639" s="395" t="s">
        <v>5903</v>
      </c>
      <c r="B4639" s="399" t="s">
        <v>6733</v>
      </c>
      <c r="C4639" s="404"/>
    </row>
    <row r="4640" spans="1:3" x14ac:dyDescent="0.25">
      <c r="A4640" s="395" t="s">
        <v>5904</v>
      </c>
      <c r="B4640" s="399" t="s">
        <v>6734</v>
      </c>
      <c r="C4640" s="404"/>
    </row>
    <row r="4641" spans="1:3" x14ac:dyDescent="0.25">
      <c r="A4641" s="395" t="s">
        <v>5905</v>
      </c>
      <c r="B4641" s="399" t="s">
        <v>6735</v>
      </c>
      <c r="C4641" s="404"/>
    </row>
    <row r="4642" spans="1:3" x14ac:dyDescent="0.25">
      <c r="A4642" s="395" t="s">
        <v>6744</v>
      </c>
      <c r="B4642" s="399" t="s">
        <v>6736</v>
      </c>
      <c r="C4642" s="404"/>
    </row>
    <row r="4643" spans="1:3" x14ac:dyDescent="0.25">
      <c r="A4643" s="395" t="s">
        <v>5907</v>
      </c>
      <c r="B4643" s="399" t="s">
        <v>6737</v>
      </c>
      <c r="C4643" s="404"/>
    </row>
    <row r="4644" spans="1:3" x14ac:dyDescent="0.25">
      <c r="A4644" s="395" t="s">
        <v>5908</v>
      </c>
      <c r="B4644" s="399" t="s">
        <v>6738</v>
      </c>
      <c r="C4644" s="404"/>
    </row>
    <row r="4645" spans="1:3" x14ac:dyDescent="0.25">
      <c r="A4645" s="395" t="s">
        <v>5909</v>
      </c>
      <c r="B4645" s="399" t="s">
        <v>6739</v>
      </c>
      <c r="C4645" s="404"/>
    </row>
    <row r="4646" spans="1:3" x14ac:dyDescent="0.25">
      <c r="A4646" s="395" t="s">
        <v>5910</v>
      </c>
      <c r="B4646" s="399" t="s">
        <v>6740</v>
      </c>
      <c r="C4646" s="404"/>
    </row>
    <row r="4647" spans="1:3" x14ac:dyDescent="0.25">
      <c r="A4647" s="395" t="s">
        <v>6745</v>
      </c>
      <c r="B4647" s="399" t="s">
        <v>6741</v>
      </c>
      <c r="C4647" s="404"/>
    </row>
    <row r="4648" spans="1:3" x14ac:dyDescent="0.25">
      <c r="A4648" s="395" t="s">
        <v>6746</v>
      </c>
      <c r="B4648" s="399" t="s">
        <v>6742</v>
      </c>
      <c r="C4648" s="404"/>
    </row>
    <row r="4649" spans="1:3" x14ac:dyDescent="0.25">
      <c r="A4649" s="395" t="s">
        <v>6747</v>
      </c>
      <c r="B4649" s="399" t="s">
        <v>6631</v>
      </c>
      <c r="C4649" s="404"/>
    </row>
    <row r="4650" spans="1:3" x14ac:dyDescent="0.25">
      <c r="A4650" s="395" t="s">
        <v>6092</v>
      </c>
      <c r="B4650" s="399" t="s">
        <v>3483</v>
      </c>
      <c r="C4650" s="964">
        <v>30</v>
      </c>
    </row>
    <row r="4651" spans="1:3" x14ac:dyDescent="0.25">
      <c r="A4651" s="395" t="s">
        <v>6093</v>
      </c>
      <c r="B4651" s="399" t="s">
        <v>6633</v>
      </c>
      <c r="C4651" s="964">
        <v>15</v>
      </c>
    </row>
    <row r="4652" spans="1:3" x14ac:dyDescent="0.25">
      <c r="A4652" s="395" t="s">
        <v>6094</v>
      </c>
      <c r="B4652" s="399" t="s">
        <v>6634</v>
      </c>
      <c r="C4652" s="964">
        <v>30</v>
      </c>
    </row>
    <row r="4653" spans="1:3" x14ac:dyDescent="0.25">
      <c r="A4653" s="395" t="s">
        <v>6095</v>
      </c>
      <c r="B4653" s="399" t="s">
        <v>6635</v>
      </c>
      <c r="C4653" s="964">
        <v>45</v>
      </c>
    </row>
    <row r="4654" spans="1:3" x14ac:dyDescent="0.25">
      <c r="A4654" s="395" t="s">
        <v>6096</v>
      </c>
      <c r="B4654" s="399" t="s">
        <v>6636</v>
      </c>
      <c r="C4654" s="964">
        <v>45</v>
      </c>
    </row>
    <row r="4655" spans="1:3" x14ac:dyDescent="0.25">
      <c r="A4655" s="395" t="s">
        <v>6097</v>
      </c>
      <c r="B4655" s="399" t="s">
        <v>6637</v>
      </c>
      <c r="C4655" s="964">
        <v>90</v>
      </c>
    </row>
    <row r="4656" spans="1:3" x14ac:dyDescent="0.25">
      <c r="A4656" s="395" t="s">
        <v>6098</v>
      </c>
      <c r="B4656" s="399" t="s">
        <v>6757</v>
      </c>
      <c r="C4656" s="964">
        <v>30</v>
      </c>
    </row>
    <row r="4657" spans="1:3" x14ac:dyDescent="0.25">
      <c r="A4657" s="395" t="s">
        <v>6099</v>
      </c>
      <c r="B4657" s="399" t="s">
        <v>6758</v>
      </c>
      <c r="C4657" s="964">
        <v>30</v>
      </c>
    </row>
    <row r="4658" spans="1:3" x14ac:dyDescent="0.25">
      <c r="A4658" s="395" t="s">
        <v>10320</v>
      </c>
      <c r="B4658" s="399" t="s">
        <v>6726</v>
      </c>
      <c r="C4658" s="964">
        <v>45</v>
      </c>
    </row>
    <row r="4659" spans="1:3" x14ac:dyDescent="0.25">
      <c r="A4659" s="395" t="s">
        <v>6101</v>
      </c>
      <c r="B4659" s="399" t="s">
        <v>6721</v>
      </c>
      <c r="C4659" s="964">
        <v>45</v>
      </c>
    </row>
    <row r="4660" spans="1:3" x14ac:dyDescent="0.25">
      <c r="A4660" s="395" t="s">
        <v>6102</v>
      </c>
      <c r="B4660" s="399" t="s">
        <v>6725</v>
      </c>
      <c r="C4660" s="964">
        <v>60</v>
      </c>
    </row>
    <row r="4661" spans="1:3" x14ac:dyDescent="0.25">
      <c r="A4661" s="395" t="s">
        <v>6103</v>
      </c>
      <c r="B4661" s="399" t="s">
        <v>6723</v>
      </c>
      <c r="C4661" s="964">
        <v>45</v>
      </c>
    </row>
    <row r="4662" spans="1:3" x14ac:dyDescent="0.25">
      <c r="A4662" s="395" t="s">
        <v>6104</v>
      </c>
      <c r="B4662" s="399" t="s">
        <v>6722</v>
      </c>
      <c r="C4662" s="964">
        <v>60</v>
      </c>
    </row>
    <row r="4663" spans="1:3" x14ac:dyDescent="0.25">
      <c r="A4663" s="395" t="s">
        <v>6105</v>
      </c>
      <c r="B4663" s="399" t="s">
        <v>6733</v>
      </c>
      <c r="C4663" s="964">
        <v>60</v>
      </c>
    </row>
    <row r="4664" spans="1:3" x14ac:dyDescent="0.25">
      <c r="A4664" s="395" t="s">
        <v>6106</v>
      </c>
      <c r="B4664" s="399" t="s">
        <v>6730</v>
      </c>
      <c r="C4664" s="964">
        <v>60</v>
      </c>
    </row>
    <row r="4665" spans="1:3" x14ac:dyDescent="0.25">
      <c r="A4665" s="395" t="s">
        <v>6759</v>
      </c>
      <c r="B4665" s="399" t="s">
        <v>6735</v>
      </c>
      <c r="C4665" s="964">
        <v>75</v>
      </c>
    </row>
    <row r="4666" spans="1:3" x14ac:dyDescent="0.25">
      <c r="A4666" s="395" t="s">
        <v>6108</v>
      </c>
      <c r="B4666" s="399" t="s">
        <v>6761</v>
      </c>
      <c r="C4666" s="964">
        <v>120</v>
      </c>
    </row>
    <row r="4667" spans="1:3" x14ac:dyDescent="0.25">
      <c r="A4667" s="395" t="s">
        <v>6109</v>
      </c>
      <c r="B4667" s="399" t="s">
        <v>6763</v>
      </c>
      <c r="C4667" s="964">
        <v>120</v>
      </c>
    </row>
    <row r="4668" spans="1:3" x14ac:dyDescent="0.25">
      <c r="A4668" s="395" t="s">
        <v>6110</v>
      </c>
      <c r="B4668" s="399" t="s">
        <v>6765</v>
      </c>
      <c r="C4668" s="964">
        <v>150</v>
      </c>
    </row>
    <row r="4669" spans="1:3" x14ac:dyDescent="0.25">
      <c r="A4669" s="395" t="s">
        <v>6766</v>
      </c>
      <c r="B4669" s="399" t="s">
        <v>6767</v>
      </c>
      <c r="C4669" s="964">
        <v>60</v>
      </c>
    </row>
    <row r="4670" spans="1:3" x14ac:dyDescent="0.25">
      <c r="A4670" s="395" t="s">
        <v>6112</v>
      </c>
      <c r="B4670" s="399" t="s">
        <v>6769</v>
      </c>
      <c r="C4670" s="964">
        <v>120</v>
      </c>
    </row>
    <row r="4671" spans="1:3" x14ac:dyDescent="0.25">
      <c r="A4671" s="395" t="s">
        <v>7073</v>
      </c>
      <c r="B4671" s="399" t="s">
        <v>6770</v>
      </c>
      <c r="C4671" s="964">
        <v>90</v>
      </c>
    </row>
    <row r="4672" spans="1:3" x14ac:dyDescent="0.25">
      <c r="A4672" s="395" t="s">
        <v>6771</v>
      </c>
      <c r="B4672" s="399" t="s">
        <v>6772</v>
      </c>
      <c r="C4672" s="964">
        <v>60</v>
      </c>
    </row>
    <row r="4673" spans="1:3" x14ac:dyDescent="0.25">
      <c r="A4673" s="395" t="s">
        <v>7074</v>
      </c>
      <c r="B4673" s="399" t="s">
        <v>6739</v>
      </c>
      <c r="C4673" s="964">
        <v>120</v>
      </c>
    </row>
    <row r="4674" spans="1:3" x14ac:dyDescent="0.25">
      <c r="A4674" s="395" t="s">
        <v>6116</v>
      </c>
      <c r="B4674" s="399" t="s">
        <v>6742</v>
      </c>
      <c r="C4674" s="964">
        <v>30</v>
      </c>
    </row>
    <row r="4675" spans="1:3" x14ac:dyDescent="0.25">
      <c r="A4675" s="395" t="s">
        <v>6773</v>
      </c>
      <c r="B4675" s="399" t="s">
        <v>6740</v>
      </c>
      <c r="C4675" s="964">
        <v>60</v>
      </c>
    </row>
    <row r="4676" spans="1:3" x14ac:dyDescent="0.25">
      <c r="A4676" s="395" t="s">
        <v>6774</v>
      </c>
      <c r="B4676" s="399" t="s">
        <v>6741</v>
      </c>
      <c r="C4676" s="964">
        <v>60</v>
      </c>
    </row>
    <row r="4677" spans="1:3" x14ac:dyDescent="0.25">
      <c r="A4677" s="395" t="s">
        <v>6775</v>
      </c>
      <c r="B4677" s="399" t="s">
        <v>6631</v>
      </c>
      <c r="C4677" s="964">
        <v>225</v>
      </c>
    </row>
    <row r="4678" spans="1:3" ht="16.5" thickBot="1" x14ac:dyDescent="0.3">
      <c r="A4678" s="946" t="s">
        <v>7108</v>
      </c>
      <c r="B4678" s="965" t="s">
        <v>6791</v>
      </c>
      <c r="C4678" s="966">
        <v>45</v>
      </c>
    </row>
    <row r="4679" spans="1:3" ht="16.5" thickBot="1" x14ac:dyDescent="0.3">
      <c r="A4679" s="946" t="s">
        <v>7121</v>
      </c>
      <c r="B4679" s="965" t="s">
        <v>2386</v>
      </c>
      <c r="C4679" s="966">
        <v>15</v>
      </c>
    </row>
    <row r="4680" spans="1:3" ht="16.5" thickBot="1" x14ac:dyDescent="0.3">
      <c r="A4680" s="946" t="s">
        <v>7122</v>
      </c>
      <c r="B4680" s="965" t="s">
        <v>2388</v>
      </c>
      <c r="C4680" s="966">
        <v>30</v>
      </c>
    </row>
    <row r="4681" spans="1:3" ht="16.5" thickBot="1" x14ac:dyDescent="0.3">
      <c r="A4681" s="946" t="s">
        <v>7123</v>
      </c>
      <c r="B4681" s="967" t="s">
        <v>3487</v>
      </c>
      <c r="C4681" s="966">
        <v>30</v>
      </c>
    </row>
    <row r="4682" spans="1:3" ht="16.5" thickBot="1" x14ac:dyDescent="0.3">
      <c r="A4682" s="946" t="s">
        <v>7124</v>
      </c>
      <c r="B4682" s="965" t="s">
        <v>836</v>
      </c>
      <c r="C4682" s="966">
        <v>30</v>
      </c>
    </row>
    <row r="4683" spans="1:3" x14ac:dyDescent="0.25">
      <c r="A4683" s="946" t="s">
        <v>7125</v>
      </c>
      <c r="B4683" s="968" t="s">
        <v>6793</v>
      </c>
      <c r="C4683" s="969">
        <v>30</v>
      </c>
    </row>
    <row r="4684" spans="1:3" ht="16.5" thickBot="1" x14ac:dyDescent="0.3">
      <c r="A4684" s="946" t="s">
        <v>7126</v>
      </c>
      <c r="B4684" s="970" t="s">
        <v>2529</v>
      </c>
      <c r="C4684" s="966">
        <v>45</v>
      </c>
    </row>
    <row r="4685" spans="1:3" ht="16.5" thickBot="1" x14ac:dyDescent="0.3">
      <c r="A4685" s="946" t="s">
        <v>7120</v>
      </c>
      <c r="B4685" s="965" t="s">
        <v>848</v>
      </c>
      <c r="C4685" s="966">
        <v>30</v>
      </c>
    </row>
    <row r="4686" spans="1:3" ht="16.5" thickBot="1" x14ac:dyDescent="0.3">
      <c r="A4686" s="946" t="s">
        <v>7151</v>
      </c>
      <c r="B4686" s="965" t="s">
        <v>508</v>
      </c>
      <c r="C4686" s="971">
        <v>60</v>
      </c>
    </row>
    <row r="4687" spans="1:3" ht="16.5" thickBot="1" x14ac:dyDescent="0.3">
      <c r="A4687" s="946" t="s">
        <v>7152</v>
      </c>
      <c r="B4687" s="965" t="s">
        <v>6799</v>
      </c>
      <c r="C4687" s="966">
        <v>60</v>
      </c>
    </row>
    <row r="4688" spans="1:3" ht="16.5" thickBot="1" x14ac:dyDescent="0.3">
      <c r="A4688" s="946" t="s">
        <v>7127</v>
      </c>
      <c r="B4688" s="965" t="s">
        <v>2523</v>
      </c>
      <c r="C4688" s="966">
        <v>45</v>
      </c>
    </row>
    <row r="4689" spans="1:3" ht="16.5" thickBot="1" x14ac:dyDescent="0.3">
      <c r="A4689" s="946" t="s">
        <v>7153</v>
      </c>
      <c r="B4689" s="965" t="s">
        <v>513</v>
      </c>
      <c r="C4689" s="966">
        <v>60</v>
      </c>
    </row>
    <row r="4690" spans="1:3" ht="16.5" thickBot="1" x14ac:dyDescent="0.3">
      <c r="A4690" s="946" t="s">
        <v>7154</v>
      </c>
      <c r="B4690" s="965" t="s">
        <v>7155</v>
      </c>
      <c r="C4690" s="966">
        <v>90</v>
      </c>
    </row>
    <row r="4691" spans="1:3" ht="16.5" thickBot="1" x14ac:dyDescent="0.3">
      <c r="A4691" s="946" t="s">
        <v>7156</v>
      </c>
      <c r="B4691" s="965" t="s">
        <v>2772</v>
      </c>
      <c r="C4691" s="966">
        <v>120</v>
      </c>
    </row>
    <row r="4692" spans="1:3" ht="16.5" thickBot="1" x14ac:dyDescent="0.3">
      <c r="A4692" s="946" t="s">
        <v>7157</v>
      </c>
      <c r="B4692" s="965" t="s">
        <v>6800</v>
      </c>
      <c r="C4692" s="971">
        <v>60</v>
      </c>
    </row>
    <row r="4693" spans="1:3" ht="16.5" thickBot="1" x14ac:dyDescent="0.3">
      <c r="A4693" s="946" t="s">
        <v>7158</v>
      </c>
      <c r="B4693" s="965" t="s">
        <v>2500</v>
      </c>
      <c r="C4693" s="966">
        <v>90</v>
      </c>
    </row>
    <row r="4694" spans="1:3" ht="16.5" thickBot="1" x14ac:dyDescent="0.3">
      <c r="A4694" s="946" t="s">
        <v>7159</v>
      </c>
      <c r="B4694" s="965" t="s">
        <v>2542</v>
      </c>
      <c r="C4694" s="966">
        <v>60</v>
      </c>
    </row>
    <row r="4695" spans="1:3" ht="16.5" thickBot="1" x14ac:dyDescent="0.3">
      <c r="A4695" s="946" t="s">
        <v>7160</v>
      </c>
      <c r="B4695" s="965" t="s">
        <v>6802</v>
      </c>
      <c r="C4695" s="966">
        <v>60</v>
      </c>
    </row>
    <row r="4696" spans="1:3" ht="16.5" thickBot="1" x14ac:dyDescent="0.3">
      <c r="A4696" s="946" t="s">
        <v>7128</v>
      </c>
      <c r="B4696" s="965" t="s">
        <v>2517</v>
      </c>
      <c r="C4696" s="966">
        <v>30</v>
      </c>
    </row>
    <row r="4697" spans="1:3" x14ac:dyDescent="0.25">
      <c r="A4697" s="946" t="s">
        <v>7161</v>
      </c>
      <c r="B4697" s="968" t="s">
        <v>817</v>
      </c>
      <c r="C4697" s="969">
        <v>90</v>
      </c>
    </row>
    <row r="4698" spans="1:3" x14ac:dyDescent="0.25">
      <c r="A4698" s="946" t="s">
        <v>5915</v>
      </c>
      <c r="B4698" s="946" t="s">
        <v>2384</v>
      </c>
      <c r="C4698" s="972">
        <v>90</v>
      </c>
    </row>
    <row r="4699" spans="1:3" x14ac:dyDescent="0.25">
      <c r="A4699" s="946" t="s">
        <v>5916</v>
      </c>
      <c r="B4699" s="946" t="s">
        <v>3247</v>
      </c>
      <c r="C4699" s="972">
        <v>30</v>
      </c>
    </row>
    <row r="4700" spans="1:3" x14ac:dyDescent="0.25">
      <c r="A4700" s="946" t="s">
        <v>5917</v>
      </c>
      <c r="B4700" s="946" t="s">
        <v>2388</v>
      </c>
      <c r="C4700" s="972">
        <v>60</v>
      </c>
    </row>
    <row r="4701" spans="1:3" x14ac:dyDescent="0.25">
      <c r="A4701" s="946" t="s">
        <v>5918</v>
      </c>
      <c r="B4701" s="946" t="s">
        <v>2472</v>
      </c>
      <c r="C4701" s="972">
        <v>45</v>
      </c>
    </row>
    <row r="4702" spans="1:3" x14ac:dyDescent="0.25">
      <c r="A4702" s="946" t="s">
        <v>5919</v>
      </c>
      <c r="B4702" s="946" t="s">
        <v>3244</v>
      </c>
      <c r="C4702" s="972">
        <v>45</v>
      </c>
    </row>
    <row r="4703" spans="1:3" x14ac:dyDescent="0.25">
      <c r="A4703" s="946" t="s">
        <v>5920</v>
      </c>
      <c r="B4703" s="946" t="s">
        <v>2680</v>
      </c>
      <c r="C4703" s="972">
        <v>90</v>
      </c>
    </row>
    <row r="4704" spans="1:3" x14ac:dyDescent="0.25">
      <c r="A4704" s="946" t="s">
        <v>5925</v>
      </c>
      <c r="B4704" s="946" t="s">
        <v>3022</v>
      </c>
      <c r="C4704" s="972">
        <v>75</v>
      </c>
    </row>
    <row r="4705" spans="1:3" x14ac:dyDescent="0.25">
      <c r="A4705" s="946" t="s">
        <v>5926</v>
      </c>
      <c r="B4705" s="946" t="s">
        <v>3254</v>
      </c>
      <c r="C4705" s="972">
        <v>75</v>
      </c>
    </row>
    <row r="4706" spans="1:3" x14ac:dyDescent="0.25">
      <c r="A4706" s="946" t="s">
        <v>5927</v>
      </c>
      <c r="B4706" s="946" t="s">
        <v>3256</v>
      </c>
      <c r="C4706" s="972">
        <v>60</v>
      </c>
    </row>
    <row r="4707" spans="1:3" x14ac:dyDescent="0.25">
      <c r="A4707" s="946" t="s">
        <v>5928</v>
      </c>
      <c r="B4707" s="946" t="s">
        <v>3258</v>
      </c>
      <c r="C4707" s="972">
        <v>60</v>
      </c>
    </row>
    <row r="4708" spans="1:3" x14ac:dyDescent="0.25">
      <c r="A4708" s="946" t="s">
        <v>5929</v>
      </c>
      <c r="B4708" s="946" t="s">
        <v>3260</v>
      </c>
      <c r="C4708" s="972">
        <v>75</v>
      </c>
    </row>
    <row r="4709" spans="1:3" x14ac:dyDescent="0.25">
      <c r="A4709" s="946" t="s">
        <v>5930</v>
      </c>
      <c r="B4709" s="946" t="s">
        <v>3262</v>
      </c>
      <c r="C4709" s="972">
        <v>60</v>
      </c>
    </row>
    <row r="4710" spans="1:3" x14ac:dyDescent="0.25">
      <c r="A4710" s="946" t="s">
        <v>5931</v>
      </c>
      <c r="B4710" s="946" t="s">
        <v>7209</v>
      </c>
      <c r="C4710" s="972">
        <v>30</v>
      </c>
    </row>
    <row r="4711" spans="1:3" x14ac:dyDescent="0.25">
      <c r="A4711" s="946" t="s">
        <v>5932</v>
      </c>
      <c r="B4711" s="946" t="s">
        <v>2428</v>
      </c>
      <c r="C4711" s="972">
        <v>30</v>
      </c>
    </row>
    <row r="4712" spans="1:3" x14ac:dyDescent="0.25">
      <c r="A4712" s="946" t="s">
        <v>5933</v>
      </c>
      <c r="B4712" s="946" t="s">
        <v>3267</v>
      </c>
      <c r="C4712" s="972">
        <v>30</v>
      </c>
    </row>
    <row r="4713" spans="1:3" x14ac:dyDescent="0.25">
      <c r="A4713" s="946" t="s">
        <v>5934</v>
      </c>
      <c r="B4713" s="946" t="s">
        <v>2400</v>
      </c>
      <c r="C4713" s="972">
        <v>30</v>
      </c>
    </row>
    <row r="4714" spans="1:3" x14ac:dyDescent="0.25">
      <c r="A4714" s="946" t="s">
        <v>5935</v>
      </c>
      <c r="B4714" s="946" t="s">
        <v>3270</v>
      </c>
      <c r="C4714" s="972">
        <v>90</v>
      </c>
    </row>
    <row r="4715" spans="1:3" x14ac:dyDescent="0.25">
      <c r="A4715" s="946" t="s">
        <v>5936</v>
      </c>
      <c r="B4715" s="946" t="s">
        <v>3272</v>
      </c>
      <c r="C4715" s="972">
        <v>90</v>
      </c>
    </row>
    <row r="4716" spans="1:3" x14ac:dyDescent="0.25">
      <c r="A4716" s="946" t="s">
        <v>5937</v>
      </c>
      <c r="B4716" s="946" t="s">
        <v>3274</v>
      </c>
      <c r="C4716" s="972">
        <v>90</v>
      </c>
    </row>
    <row r="4717" spans="1:3" x14ac:dyDescent="0.25">
      <c r="A4717" s="946" t="s">
        <v>5938</v>
      </c>
      <c r="B4717" s="946" t="s">
        <v>3276</v>
      </c>
      <c r="C4717" s="972">
        <v>120</v>
      </c>
    </row>
    <row r="4718" spans="1:3" x14ac:dyDescent="0.25">
      <c r="A4718" s="946" t="s">
        <v>5939</v>
      </c>
      <c r="B4718" s="946" t="s">
        <v>850</v>
      </c>
      <c r="C4718" s="972">
        <v>150</v>
      </c>
    </row>
    <row r="4719" spans="1:3" x14ac:dyDescent="0.25">
      <c r="A4719" s="946" t="s">
        <v>5940</v>
      </c>
      <c r="B4719" s="946" t="s">
        <v>3279</v>
      </c>
      <c r="C4719" s="972">
        <v>120</v>
      </c>
    </row>
    <row r="4720" spans="1:3" x14ac:dyDescent="0.25">
      <c r="A4720" s="946" t="s">
        <v>5941</v>
      </c>
      <c r="B4720" s="946" t="s">
        <v>2986</v>
      </c>
      <c r="C4720" s="972">
        <v>120</v>
      </c>
    </row>
    <row r="4721" spans="1:3" x14ac:dyDescent="0.25">
      <c r="A4721" s="946" t="s">
        <v>5942</v>
      </c>
      <c r="B4721" s="946" t="s">
        <v>3282</v>
      </c>
      <c r="C4721" s="972">
        <v>60</v>
      </c>
    </row>
    <row r="4722" spans="1:3" x14ac:dyDescent="0.25">
      <c r="A4722" s="946" t="s">
        <v>5943</v>
      </c>
      <c r="B4722" s="946" t="s">
        <v>3284</v>
      </c>
      <c r="C4722" s="972">
        <v>90</v>
      </c>
    </row>
    <row r="4723" spans="1:3" x14ac:dyDescent="0.25">
      <c r="A4723" s="946" t="s">
        <v>5944</v>
      </c>
      <c r="B4723" s="946" t="s">
        <v>3044</v>
      </c>
      <c r="C4723" s="972">
        <v>60</v>
      </c>
    </row>
    <row r="4724" spans="1:3" x14ac:dyDescent="0.25">
      <c r="A4724" s="946" t="s">
        <v>5945</v>
      </c>
      <c r="B4724" s="946" t="s">
        <v>3287</v>
      </c>
      <c r="C4724" s="972">
        <v>180</v>
      </c>
    </row>
    <row r="4725" spans="1:3" x14ac:dyDescent="0.25">
      <c r="A4725" s="946" t="s">
        <v>5946</v>
      </c>
      <c r="B4725" s="946" t="s">
        <v>817</v>
      </c>
      <c r="C4725" s="972">
        <v>180</v>
      </c>
    </row>
    <row r="4726" spans="1:3" x14ac:dyDescent="0.25">
      <c r="A4726" s="946" t="s">
        <v>7354</v>
      </c>
      <c r="B4726" s="947" t="s">
        <v>2384</v>
      </c>
      <c r="C4726" s="948">
        <v>30</v>
      </c>
    </row>
    <row r="4727" spans="1:3" x14ac:dyDescent="0.25">
      <c r="A4727" s="946" t="s">
        <v>7355</v>
      </c>
      <c r="B4727" s="947" t="s">
        <v>2386</v>
      </c>
      <c r="C4727" s="948">
        <v>15</v>
      </c>
    </row>
    <row r="4728" spans="1:3" x14ac:dyDescent="0.25">
      <c r="A4728" s="946" t="s">
        <v>7349</v>
      </c>
      <c r="B4728" s="947" t="s">
        <v>2388</v>
      </c>
      <c r="C4728" s="948">
        <v>30</v>
      </c>
    </row>
    <row r="4729" spans="1:3" x14ac:dyDescent="0.25">
      <c r="A4729" s="946" t="s">
        <v>7356</v>
      </c>
      <c r="B4729" s="947" t="s">
        <v>2390</v>
      </c>
      <c r="C4729" s="948">
        <v>45</v>
      </c>
    </row>
    <row r="4730" spans="1:3" x14ac:dyDescent="0.25">
      <c r="A4730" s="946" t="s">
        <v>7338</v>
      </c>
      <c r="B4730" s="947" t="s">
        <v>836</v>
      </c>
      <c r="C4730" s="948">
        <v>45</v>
      </c>
    </row>
    <row r="4731" spans="1:3" x14ac:dyDescent="0.25">
      <c r="A4731" s="946" t="s">
        <v>7357</v>
      </c>
      <c r="B4731" s="947" t="s">
        <v>2393</v>
      </c>
      <c r="C4731" s="948">
        <v>90</v>
      </c>
    </row>
    <row r="4732" spans="1:3" x14ac:dyDescent="0.25">
      <c r="A4732" s="946" t="s">
        <v>7353</v>
      </c>
      <c r="B4732" s="947" t="s">
        <v>2395</v>
      </c>
      <c r="C4732" s="948">
        <v>30</v>
      </c>
    </row>
    <row r="4733" spans="1:3" x14ac:dyDescent="0.25">
      <c r="A4733" s="946" t="s">
        <v>7358</v>
      </c>
      <c r="B4733" s="947" t="s">
        <v>2397</v>
      </c>
      <c r="C4733" s="948">
        <v>30</v>
      </c>
    </row>
    <row r="4734" spans="1:3" x14ac:dyDescent="0.25">
      <c r="A4734" s="946" t="s">
        <v>10323</v>
      </c>
      <c r="B4734" s="947" t="s">
        <v>2398</v>
      </c>
      <c r="C4734" s="948">
        <v>15</v>
      </c>
    </row>
    <row r="4735" spans="1:3" x14ac:dyDescent="0.25">
      <c r="A4735" s="946" t="s">
        <v>7360</v>
      </c>
      <c r="B4735" s="947" t="s">
        <v>2400</v>
      </c>
      <c r="C4735" s="948">
        <v>15</v>
      </c>
    </row>
    <row r="4736" spans="1:3" x14ac:dyDescent="0.25">
      <c r="A4736" s="946" t="s">
        <v>7361</v>
      </c>
      <c r="B4736" s="947" t="s">
        <v>6778</v>
      </c>
      <c r="C4736" s="948">
        <v>30</v>
      </c>
    </row>
    <row r="4737" spans="1:3" x14ac:dyDescent="0.25">
      <c r="A4737" s="946" t="s">
        <v>7362</v>
      </c>
      <c r="B4737" s="947" t="s">
        <v>6630</v>
      </c>
      <c r="C4737" s="948">
        <v>60</v>
      </c>
    </row>
    <row r="4738" spans="1:3" x14ac:dyDescent="0.25">
      <c r="A4738" s="946" t="s">
        <v>7363</v>
      </c>
      <c r="B4738" s="947" t="s">
        <v>6779</v>
      </c>
      <c r="C4738" s="948">
        <v>60</v>
      </c>
    </row>
    <row r="4739" spans="1:3" x14ac:dyDescent="0.25">
      <c r="A4739" s="946" t="s">
        <v>7364</v>
      </c>
      <c r="B4739" s="947" t="s">
        <v>6780</v>
      </c>
      <c r="C4739" s="948">
        <v>60</v>
      </c>
    </row>
    <row r="4740" spans="1:3" x14ac:dyDescent="0.25">
      <c r="A4740" s="946" t="s">
        <v>7365</v>
      </c>
      <c r="B4740" s="947" t="s">
        <v>6781</v>
      </c>
      <c r="C4740" s="948">
        <v>60</v>
      </c>
    </row>
    <row r="4741" spans="1:3" x14ac:dyDescent="0.25">
      <c r="A4741" s="946" t="s">
        <v>7366</v>
      </c>
      <c r="B4741" s="947" t="s">
        <v>2408</v>
      </c>
      <c r="C4741" s="948">
        <v>30</v>
      </c>
    </row>
    <row r="4742" spans="1:3" x14ac:dyDescent="0.25">
      <c r="A4742" s="946" t="s">
        <v>7367</v>
      </c>
      <c r="B4742" s="947" t="s">
        <v>6782</v>
      </c>
      <c r="C4742" s="948">
        <v>210</v>
      </c>
    </row>
    <row r="4743" spans="1:3" x14ac:dyDescent="0.25">
      <c r="A4743" s="946" t="s">
        <v>7368</v>
      </c>
      <c r="B4743" s="947" t="s">
        <v>2412</v>
      </c>
      <c r="C4743" s="948">
        <v>150</v>
      </c>
    </row>
    <row r="4744" spans="1:3" x14ac:dyDescent="0.25">
      <c r="A4744" s="946" t="s">
        <v>7369</v>
      </c>
      <c r="B4744" s="947" t="s">
        <v>6783</v>
      </c>
      <c r="C4744" s="948">
        <v>60</v>
      </c>
    </row>
    <row r="4745" spans="1:3" x14ac:dyDescent="0.25">
      <c r="A4745" s="946" t="s">
        <v>7370</v>
      </c>
      <c r="B4745" s="947" t="s">
        <v>6784</v>
      </c>
      <c r="C4745" s="948">
        <v>60</v>
      </c>
    </row>
    <row r="4746" spans="1:3" x14ac:dyDescent="0.25">
      <c r="A4746" s="946" t="s">
        <v>7371</v>
      </c>
      <c r="B4746" s="947" t="s">
        <v>817</v>
      </c>
      <c r="C4746" s="948">
        <v>180</v>
      </c>
    </row>
    <row r="4747" spans="1:3" x14ac:dyDescent="0.25">
      <c r="A4747" s="946" t="s">
        <v>7372</v>
      </c>
      <c r="B4747" s="949" t="s">
        <v>2384</v>
      </c>
      <c r="C4747" s="434">
        <v>75</v>
      </c>
    </row>
    <row r="4748" spans="1:3" x14ac:dyDescent="0.25">
      <c r="A4748" s="946" t="s">
        <v>7373</v>
      </c>
      <c r="B4748" s="949" t="s">
        <v>2386</v>
      </c>
      <c r="C4748" s="434">
        <v>30</v>
      </c>
    </row>
    <row r="4749" spans="1:3" x14ac:dyDescent="0.25">
      <c r="A4749" s="946" t="s">
        <v>7374</v>
      </c>
      <c r="B4749" s="949" t="s">
        <v>2388</v>
      </c>
      <c r="C4749" s="434">
        <v>60</v>
      </c>
    </row>
    <row r="4750" spans="1:3" x14ac:dyDescent="0.25">
      <c r="A4750" s="946" t="s">
        <v>7375</v>
      </c>
      <c r="B4750" s="949" t="s">
        <v>6785</v>
      </c>
      <c r="C4750" s="434">
        <v>75</v>
      </c>
    </row>
    <row r="4751" spans="1:3" x14ac:dyDescent="0.25">
      <c r="A4751" s="946" t="s">
        <v>7376</v>
      </c>
      <c r="B4751" s="949" t="s">
        <v>836</v>
      </c>
      <c r="C4751" s="434">
        <v>75</v>
      </c>
    </row>
    <row r="4752" spans="1:3" x14ac:dyDescent="0.25">
      <c r="A4752" s="946" t="s">
        <v>7377</v>
      </c>
      <c r="B4752" s="949" t="s">
        <v>7195</v>
      </c>
      <c r="C4752" s="434">
        <v>120</v>
      </c>
    </row>
    <row r="4753" spans="1:3" x14ac:dyDescent="0.25">
      <c r="A4753" s="946" t="s">
        <v>7378</v>
      </c>
      <c r="B4753" s="949" t="s">
        <v>2395</v>
      </c>
      <c r="C4753" s="948">
        <v>30</v>
      </c>
    </row>
    <row r="4754" spans="1:3" x14ac:dyDescent="0.25">
      <c r="A4754" s="946" t="s">
        <v>7379</v>
      </c>
      <c r="B4754" s="949" t="s">
        <v>2437</v>
      </c>
      <c r="C4754" s="434">
        <v>30</v>
      </c>
    </row>
    <row r="4755" spans="1:3" x14ac:dyDescent="0.25">
      <c r="A4755" s="946" t="s">
        <v>10324</v>
      </c>
      <c r="B4755" s="949" t="s">
        <v>2596</v>
      </c>
      <c r="C4755" s="434">
        <v>45</v>
      </c>
    </row>
    <row r="4756" spans="1:3" x14ac:dyDescent="0.25">
      <c r="A4756" s="946" t="s">
        <v>7381</v>
      </c>
      <c r="B4756" s="949" t="s">
        <v>2398</v>
      </c>
      <c r="C4756" s="948">
        <v>30</v>
      </c>
    </row>
    <row r="4757" spans="1:3" x14ac:dyDescent="0.25">
      <c r="A4757" s="946" t="s">
        <v>7382</v>
      </c>
      <c r="B4757" s="949" t="s">
        <v>2559</v>
      </c>
      <c r="C4757" s="434">
        <v>45</v>
      </c>
    </row>
    <row r="4758" spans="1:3" x14ac:dyDescent="0.25">
      <c r="A4758" s="946" t="s">
        <v>7383</v>
      </c>
      <c r="B4758" s="949" t="s">
        <v>2397</v>
      </c>
      <c r="C4758" s="948">
        <v>45</v>
      </c>
    </row>
    <row r="4759" spans="1:3" x14ac:dyDescent="0.25">
      <c r="A4759" s="946" t="s">
        <v>7384</v>
      </c>
      <c r="B4759" s="949" t="s">
        <v>6786</v>
      </c>
      <c r="C4759" s="434">
        <v>30</v>
      </c>
    </row>
    <row r="4760" spans="1:3" x14ac:dyDescent="0.25">
      <c r="A4760" s="946" t="s">
        <v>7385</v>
      </c>
      <c r="B4760" s="949" t="s">
        <v>2602</v>
      </c>
      <c r="C4760" s="434">
        <v>30</v>
      </c>
    </row>
    <row r="4761" spans="1:3" x14ac:dyDescent="0.25">
      <c r="A4761" s="946" t="s">
        <v>7386</v>
      </c>
      <c r="B4761" s="949" t="s">
        <v>2428</v>
      </c>
      <c r="C4761" s="434">
        <v>30</v>
      </c>
    </row>
    <row r="4762" spans="1:3" x14ac:dyDescent="0.25">
      <c r="A4762" s="946" t="s">
        <v>7387</v>
      </c>
      <c r="B4762" s="949" t="s">
        <v>6787</v>
      </c>
      <c r="C4762" s="434">
        <v>45</v>
      </c>
    </row>
    <row r="4763" spans="1:3" x14ac:dyDescent="0.25">
      <c r="A4763" s="946" t="s">
        <v>7388</v>
      </c>
      <c r="B4763" s="949" t="s">
        <v>2607</v>
      </c>
      <c r="C4763" s="434">
        <v>45</v>
      </c>
    </row>
    <row r="4764" spans="1:3" x14ac:dyDescent="0.25">
      <c r="A4764" s="946" t="s">
        <v>7389</v>
      </c>
      <c r="B4764" s="949" t="s">
        <v>2609</v>
      </c>
      <c r="C4764" s="434">
        <v>30</v>
      </c>
    </row>
    <row r="4765" spans="1:3" x14ac:dyDescent="0.25">
      <c r="A4765" s="946" t="s">
        <v>7390</v>
      </c>
      <c r="B4765" s="422" t="s">
        <v>2563</v>
      </c>
      <c r="C4765" s="434">
        <v>60</v>
      </c>
    </row>
    <row r="4766" spans="1:3" x14ac:dyDescent="0.25">
      <c r="A4766" s="946" t="s">
        <v>7391</v>
      </c>
      <c r="B4766" s="949" t="s">
        <v>2565</v>
      </c>
      <c r="C4766" s="434">
        <v>60</v>
      </c>
    </row>
    <row r="4767" spans="1:3" x14ac:dyDescent="0.25">
      <c r="A4767" s="946" t="s">
        <v>7392</v>
      </c>
      <c r="B4767" s="949" t="s">
        <v>2400</v>
      </c>
      <c r="C4767" s="434">
        <v>30</v>
      </c>
    </row>
    <row r="4768" spans="1:3" x14ac:dyDescent="0.25">
      <c r="A4768" s="946" t="s">
        <v>7393</v>
      </c>
      <c r="B4768" s="949" t="s">
        <v>2568</v>
      </c>
      <c r="C4768" s="434">
        <v>60</v>
      </c>
    </row>
    <row r="4769" spans="1:3" x14ac:dyDescent="0.25">
      <c r="A4769" s="946" t="s">
        <v>7394</v>
      </c>
      <c r="B4769" s="949" t="s">
        <v>2586</v>
      </c>
      <c r="C4769" s="434">
        <v>60</v>
      </c>
    </row>
    <row r="4770" spans="1:3" x14ac:dyDescent="0.25">
      <c r="A4770" s="946" t="s">
        <v>7395</v>
      </c>
      <c r="B4770" s="949" t="s">
        <v>2570</v>
      </c>
      <c r="C4770" s="434">
        <v>150</v>
      </c>
    </row>
    <row r="4771" spans="1:3" x14ac:dyDescent="0.25">
      <c r="A4771" s="946" t="s">
        <v>7396</v>
      </c>
      <c r="B4771" s="949" t="s">
        <v>2621</v>
      </c>
      <c r="C4771" s="434">
        <v>90</v>
      </c>
    </row>
    <row r="4772" spans="1:3" x14ac:dyDescent="0.25">
      <c r="A4772" s="946" t="s">
        <v>7397</v>
      </c>
      <c r="B4772" s="949" t="s">
        <v>2623</v>
      </c>
      <c r="C4772" s="434">
        <v>60</v>
      </c>
    </row>
    <row r="4773" spans="1:3" x14ac:dyDescent="0.25">
      <c r="A4773" s="946" t="s">
        <v>7398</v>
      </c>
      <c r="B4773" s="949" t="s">
        <v>2577</v>
      </c>
      <c r="C4773" s="434">
        <v>60</v>
      </c>
    </row>
    <row r="4774" spans="1:3" x14ac:dyDescent="0.25">
      <c r="A4774" s="946" t="s">
        <v>7399</v>
      </c>
      <c r="B4774" s="947" t="s">
        <v>6788</v>
      </c>
      <c r="C4774" s="434">
        <v>150</v>
      </c>
    </row>
    <row r="4775" spans="1:3" x14ac:dyDescent="0.25">
      <c r="A4775" s="946" t="s">
        <v>7400</v>
      </c>
      <c r="B4775" s="949" t="s">
        <v>2579</v>
      </c>
      <c r="C4775" s="434">
        <v>150</v>
      </c>
    </row>
    <row r="4776" spans="1:3" ht="31.5" x14ac:dyDescent="0.25">
      <c r="A4776" s="946" t="s">
        <v>7401</v>
      </c>
      <c r="B4776" s="949" t="s">
        <v>7214</v>
      </c>
      <c r="C4776" s="434">
        <v>120</v>
      </c>
    </row>
    <row r="4777" spans="1:3" ht="31.5" x14ac:dyDescent="0.25">
      <c r="A4777" s="946" t="s">
        <v>7402</v>
      </c>
      <c r="B4777" s="949" t="s">
        <v>6789</v>
      </c>
      <c r="C4777" s="434">
        <v>120</v>
      </c>
    </row>
    <row r="4778" spans="1:3" ht="31.5" x14ac:dyDescent="0.25">
      <c r="A4778" s="946" t="s">
        <v>7403</v>
      </c>
      <c r="B4778" s="422" t="s">
        <v>7196</v>
      </c>
      <c r="C4778" s="434">
        <v>75</v>
      </c>
    </row>
    <row r="4779" spans="1:3" ht="31.5" x14ac:dyDescent="0.25">
      <c r="A4779" s="946" t="s">
        <v>7404</v>
      </c>
      <c r="B4779" s="949" t="s">
        <v>6790</v>
      </c>
      <c r="C4779" s="434">
        <v>60</v>
      </c>
    </row>
    <row r="4780" spans="1:3" x14ac:dyDescent="0.25">
      <c r="A4780" s="946" t="s">
        <v>7405</v>
      </c>
      <c r="B4780" s="422" t="s">
        <v>7199</v>
      </c>
      <c r="C4780" s="434">
        <v>60</v>
      </c>
    </row>
    <row r="4781" spans="1:3" x14ac:dyDescent="0.25">
      <c r="A4781" s="946" t="s">
        <v>7406</v>
      </c>
      <c r="B4781" s="949" t="s">
        <v>2626</v>
      </c>
      <c r="C4781" s="434">
        <v>75</v>
      </c>
    </row>
    <row r="4782" spans="1:3" x14ac:dyDescent="0.25">
      <c r="A4782" s="946" t="s">
        <v>7407</v>
      </c>
      <c r="B4782" s="949" t="s">
        <v>2635</v>
      </c>
      <c r="C4782" s="434">
        <v>150</v>
      </c>
    </row>
    <row r="4783" spans="1:3" x14ac:dyDescent="0.25">
      <c r="A4783" s="946" t="s">
        <v>7408</v>
      </c>
      <c r="B4783" s="949" t="s">
        <v>2638</v>
      </c>
      <c r="C4783" s="434">
        <v>45</v>
      </c>
    </row>
    <row r="4784" spans="1:3" x14ac:dyDescent="0.25">
      <c r="A4784" s="946" t="s">
        <v>7409</v>
      </c>
      <c r="B4784" s="422" t="s">
        <v>817</v>
      </c>
      <c r="C4784" s="434">
        <v>675</v>
      </c>
    </row>
    <row r="4785" spans="1:3" x14ac:dyDescent="0.25">
      <c r="A4785" s="946" t="s">
        <v>7410</v>
      </c>
      <c r="B4785" s="422" t="s">
        <v>6791</v>
      </c>
      <c r="C4785" s="434">
        <v>30</v>
      </c>
    </row>
    <row r="4786" spans="1:3" x14ac:dyDescent="0.25">
      <c r="A4786" s="946" t="s">
        <v>7411</v>
      </c>
      <c r="B4786" s="422" t="s">
        <v>2386</v>
      </c>
      <c r="C4786" s="434">
        <v>15</v>
      </c>
    </row>
    <row r="4787" spans="1:3" x14ac:dyDescent="0.25">
      <c r="A4787" s="946" t="s">
        <v>7348</v>
      </c>
      <c r="B4787" s="422" t="s">
        <v>2388</v>
      </c>
      <c r="C4787" s="434">
        <v>30</v>
      </c>
    </row>
    <row r="4788" spans="1:3" x14ac:dyDescent="0.25">
      <c r="A4788" s="946" t="s">
        <v>7412</v>
      </c>
      <c r="B4788" s="422" t="s">
        <v>2390</v>
      </c>
      <c r="C4788" s="434">
        <v>45</v>
      </c>
    </row>
    <row r="4789" spans="1:3" x14ac:dyDescent="0.25">
      <c r="A4789" s="946" t="s">
        <v>7337</v>
      </c>
      <c r="B4789" s="422" t="s">
        <v>836</v>
      </c>
      <c r="C4789" s="434">
        <v>45</v>
      </c>
    </row>
    <row r="4790" spans="1:3" x14ac:dyDescent="0.25">
      <c r="A4790" s="946" t="s">
        <v>7413</v>
      </c>
      <c r="B4790" s="422" t="s">
        <v>2393</v>
      </c>
      <c r="C4790" s="434">
        <v>90</v>
      </c>
    </row>
    <row r="4791" spans="1:3" x14ac:dyDescent="0.25">
      <c r="A4791" s="946" t="s">
        <v>7352</v>
      </c>
      <c r="B4791" s="949" t="s">
        <v>2395</v>
      </c>
      <c r="C4791" s="434">
        <v>30</v>
      </c>
    </row>
    <row r="4792" spans="1:3" x14ac:dyDescent="0.25">
      <c r="A4792" s="946" t="s">
        <v>7414</v>
      </c>
      <c r="B4792" s="949" t="s">
        <v>2557</v>
      </c>
      <c r="C4792" s="434">
        <v>45</v>
      </c>
    </row>
    <row r="4793" spans="1:3" x14ac:dyDescent="0.25">
      <c r="A4793" s="946" t="s">
        <v>10325</v>
      </c>
      <c r="B4793" s="949" t="s">
        <v>2398</v>
      </c>
      <c r="C4793" s="434">
        <v>30</v>
      </c>
    </row>
    <row r="4794" spans="1:3" x14ac:dyDescent="0.25">
      <c r="A4794" s="946" t="s">
        <v>7416</v>
      </c>
      <c r="B4794" s="949" t="s">
        <v>2559</v>
      </c>
      <c r="C4794" s="434">
        <v>30</v>
      </c>
    </row>
    <row r="4795" spans="1:3" x14ac:dyDescent="0.25">
      <c r="A4795" s="946" t="s">
        <v>7417</v>
      </c>
      <c r="B4795" s="949" t="s">
        <v>2397</v>
      </c>
      <c r="C4795" s="434">
        <v>45</v>
      </c>
    </row>
    <row r="4796" spans="1:3" x14ac:dyDescent="0.25">
      <c r="A4796" s="946" t="s">
        <v>7418</v>
      </c>
      <c r="B4796" s="949" t="s">
        <v>2428</v>
      </c>
      <c r="C4796" s="434">
        <v>30</v>
      </c>
    </row>
    <row r="4797" spans="1:3" x14ac:dyDescent="0.25">
      <c r="A4797" s="946" t="s">
        <v>7419</v>
      </c>
      <c r="B4797" s="950" t="s">
        <v>2563</v>
      </c>
      <c r="C4797" s="951">
        <v>60</v>
      </c>
    </row>
    <row r="4798" spans="1:3" x14ac:dyDescent="0.25">
      <c r="A4798" s="946" t="s">
        <v>7420</v>
      </c>
      <c r="B4798" s="949" t="s">
        <v>2565</v>
      </c>
      <c r="C4798" s="434">
        <v>60</v>
      </c>
    </row>
    <row r="4799" spans="1:3" x14ac:dyDescent="0.25">
      <c r="A4799" s="946" t="s">
        <v>7421</v>
      </c>
      <c r="B4799" s="949" t="s">
        <v>2400</v>
      </c>
      <c r="C4799" s="434">
        <v>30</v>
      </c>
    </row>
    <row r="4800" spans="1:3" x14ac:dyDescent="0.25">
      <c r="A4800" s="946" t="s">
        <v>7422</v>
      </c>
      <c r="B4800" s="949" t="s">
        <v>2568</v>
      </c>
      <c r="C4800" s="434">
        <v>60</v>
      </c>
    </row>
    <row r="4801" spans="1:3" x14ac:dyDescent="0.25">
      <c r="A4801" s="946" t="s">
        <v>7423</v>
      </c>
      <c r="B4801" s="949" t="s">
        <v>2586</v>
      </c>
      <c r="C4801" s="434">
        <v>60</v>
      </c>
    </row>
    <row r="4802" spans="1:3" x14ac:dyDescent="0.25">
      <c r="A4802" s="946" t="s">
        <v>7424</v>
      </c>
      <c r="B4802" s="949" t="s">
        <v>2570</v>
      </c>
      <c r="C4802" s="434">
        <v>150</v>
      </c>
    </row>
    <row r="4803" spans="1:3" x14ac:dyDescent="0.25">
      <c r="A4803" s="946" t="s">
        <v>7425</v>
      </c>
      <c r="B4803" s="949" t="s">
        <v>1038</v>
      </c>
      <c r="C4803" s="434">
        <v>90</v>
      </c>
    </row>
    <row r="4804" spans="1:3" x14ac:dyDescent="0.25">
      <c r="A4804" s="946" t="s">
        <v>7426</v>
      </c>
      <c r="B4804" s="949" t="s">
        <v>2575</v>
      </c>
      <c r="C4804" s="434">
        <v>60</v>
      </c>
    </row>
    <row r="4805" spans="1:3" x14ac:dyDescent="0.25">
      <c r="A4805" s="946" t="s">
        <v>7427</v>
      </c>
      <c r="B4805" s="949" t="s">
        <v>2577</v>
      </c>
      <c r="C4805" s="434">
        <v>60</v>
      </c>
    </row>
    <row r="4806" spans="1:3" ht="31.5" x14ac:dyDescent="0.25">
      <c r="A4806" s="946" t="s">
        <v>7428</v>
      </c>
      <c r="B4806" s="422" t="s">
        <v>6792</v>
      </c>
      <c r="C4806" s="434">
        <v>150</v>
      </c>
    </row>
    <row r="4807" spans="1:3" x14ac:dyDescent="0.25">
      <c r="A4807" s="946" t="s">
        <v>7429</v>
      </c>
      <c r="B4807" s="949" t="s">
        <v>2579</v>
      </c>
      <c r="C4807" s="434">
        <v>150</v>
      </c>
    </row>
    <row r="4808" spans="1:3" ht="31.5" x14ac:dyDescent="0.25">
      <c r="A4808" s="946" t="s">
        <v>7430</v>
      </c>
      <c r="B4808" s="949" t="s">
        <v>7214</v>
      </c>
      <c r="C4808" s="434">
        <v>90</v>
      </c>
    </row>
    <row r="4809" spans="1:3" ht="31.5" x14ac:dyDescent="0.25">
      <c r="A4809" s="946" t="s">
        <v>7431</v>
      </c>
      <c r="B4809" s="949" t="s">
        <v>6789</v>
      </c>
      <c r="C4809" s="434">
        <v>90</v>
      </c>
    </row>
    <row r="4810" spans="1:3" ht="31.5" x14ac:dyDescent="0.25">
      <c r="A4810" s="946" t="s">
        <v>7432</v>
      </c>
      <c r="B4810" s="949" t="s">
        <v>7196</v>
      </c>
      <c r="C4810" s="434">
        <v>60</v>
      </c>
    </row>
    <row r="4811" spans="1:3" x14ac:dyDescent="0.25">
      <c r="A4811" s="946" t="s">
        <v>7433</v>
      </c>
      <c r="B4811" s="422" t="s">
        <v>817</v>
      </c>
      <c r="C4811" s="434">
        <v>270</v>
      </c>
    </row>
    <row r="4812" spans="1:3" x14ac:dyDescent="0.25">
      <c r="A4812" s="946" t="s">
        <v>7434</v>
      </c>
      <c r="B4812" s="952" t="s">
        <v>6791</v>
      </c>
      <c r="C4812" s="953">
        <v>75</v>
      </c>
    </row>
    <row r="4813" spans="1:3" x14ac:dyDescent="0.25">
      <c r="A4813" s="946" t="s">
        <v>7435</v>
      </c>
      <c r="B4813" s="952" t="s">
        <v>2386</v>
      </c>
      <c r="C4813" s="953">
        <v>30</v>
      </c>
    </row>
    <row r="4814" spans="1:3" x14ac:dyDescent="0.25">
      <c r="A4814" s="946" t="s">
        <v>7436</v>
      </c>
      <c r="B4814" s="952" t="s">
        <v>2388</v>
      </c>
      <c r="C4814" s="953">
        <v>60</v>
      </c>
    </row>
    <row r="4815" spans="1:3" x14ac:dyDescent="0.25">
      <c r="A4815" s="946" t="s">
        <v>7437</v>
      </c>
      <c r="B4815" s="952" t="s">
        <v>3487</v>
      </c>
      <c r="C4815" s="953">
        <v>75</v>
      </c>
    </row>
    <row r="4816" spans="1:3" x14ac:dyDescent="0.25">
      <c r="A4816" s="946" t="s">
        <v>7438</v>
      </c>
      <c r="B4816" s="952" t="s">
        <v>836</v>
      </c>
      <c r="C4816" s="953">
        <v>75</v>
      </c>
    </row>
    <row r="4817" spans="1:3" x14ac:dyDescent="0.25">
      <c r="A4817" s="946" t="s">
        <v>7439</v>
      </c>
      <c r="B4817" s="952" t="s">
        <v>6793</v>
      </c>
      <c r="C4817" s="954">
        <v>120</v>
      </c>
    </row>
    <row r="4818" spans="1:3" x14ac:dyDescent="0.25">
      <c r="A4818" s="946" t="s">
        <v>7440</v>
      </c>
      <c r="B4818" s="955" t="s">
        <v>2397</v>
      </c>
      <c r="C4818" s="953">
        <v>30</v>
      </c>
    </row>
    <row r="4819" spans="1:3" x14ac:dyDescent="0.25">
      <c r="A4819" s="946" t="s">
        <v>7441</v>
      </c>
      <c r="B4819" s="956" t="s">
        <v>2529</v>
      </c>
      <c r="C4819" s="954">
        <v>45</v>
      </c>
    </row>
    <row r="4820" spans="1:3" x14ac:dyDescent="0.25">
      <c r="A4820" s="946" t="s">
        <v>10326</v>
      </c>
      <c r="B4820" s="955" t="s">
        <v>2650</v>
      </c>
      <c r="C4820" s="953">
        <v>45</v>
      </c>
    </row>
    <row r="4821" spans="1:3" x14ac:dyDescent="0.25">
      <c r="A4821" s="946" t="s">
        <v>7443</v>
      </c>
      <c r="B4821" s="955" t="s">
        <v>6794</v>
      </c>
      <c r="C4821" s="948">
        <v>45</v>
      </c>
    </row>
    <row r="4822" spans="1:3" x14ac:dyDescent="0.25">
      <c r="A4822" s="946" t="s">
        <v>7444</v>
      </c>
      <c r="B4822" s="955" t="s">
        <v>2653</v>
      </c>
      <c r="C4822" s="953">
        <v>30</v>
      </c>
    </row>
    <row r="4823" spans="1:3" x14ac:dyDescent="0.25">
      <c r="A4823" s="946" t="s">
        <v>7445</v>
      </c>
      <c r="B4823" s="955" t="s">
        <v>2428</v>
      </c>
      <c r="C4823" s="953">
        <v>30</v>
      </c>
    </row>
    <row r="4824" spans="1:3" x14ac:dyDescent="0.25">
      <c r="A4824" s="946" t="s">
        <v>7446</v>
      </c>
      <c r="B4824" s="955" t="s">
        <v>2400</v>
      </c>
      <c r="C4824" s="953">
        <v>30</v>
      </c>
    </row>
    <row r="4825" spans="1:3" x14ac:dyDescent="0.25">
      <c r="A4825" s="946" t="s">
        <v>7447</v>
      </c>
      <c r="B4825" s="955" t="s">
        <v>6795</v>
      </c>
      <c r="C4825" s="953">
        <v>60</v>
      </c>
    </row>
    <row r="4826" spans="1:3" x14ac:dyDescent="0.25">
      <c r="A4826" s="946" t="s">
        <v>7448</v>
      </c>
      <c r="B4826" s="955" t="s">
        <v>2481</v>
      </c>
      <c r="C4826" s="954">
        <v>120</v>
      </c>
    </row>
    <row r="4827" spans="1:3" x14ac:dyDescent="0.25">
      <c r="A4827" s="946" t="s">
        <v>7449</v>
      </c>
      <c r="B4827" s="955" t="s">
        <v>2449</v>
      </c>
      <c r="C4827" s="954">
        <v>150</v>
      </c>
    </row>
    <row r="4828" spans="1:3" x14ac:dyDescent="0.25">
      <c r="A4828" s="946" t="s">
        <v>7450</v>
      </c>
      <c r="B4828" s="955" t="s">
        <v>2693</v>
      </c>
      <c r="C4828" s="954">
        <v>60</v>
      </c>
    </row>
    <row r="4829" spans="1:3" x14ac:dyDescent="0.25">
      <c r="A4829" s="946" t="s">
        <v>7451</v>
      </c>
      <c r="B4829" s="955" t="s">
        <v>2659</v>
      </c>
      <c r="C4829" s="954">
        <v>60</v>
      </c>
    </row>
    <row r="4830" spans="1:3" x14ac:dyDescent="0.25">
      <c r="A4830" s="946" t="s">
        <v>7452</v>
      </c>
      <c r="B4830" s="955" t="s">
        <v>2462</v>
      </c>
      <c r="C4830" s="954">
        <v>60</v>
      </c>
    </row>
    <row r="4831" spans="1:3" x14ac:dyDescent="0.25">
      <c r="A4831" s="946" t="s">
        <v>7453</v>
      </c>
      <c r="B4831" s="955" t="s">
        <v>2664</v>
      </c>
      <c r="C4831" s="953">
        <v>120</v>
      </c>
    </row>
    <row r="4832" spans="1:3" x14ac:dyDescent="0.25">
      <c r="A4832" s="946" t="s">
        <v>7454</v>
      </c>
      <c r="B4832" s="955" t="s">
        <v>2701</v>
      </c>
      <c r="C4832" s="953">
        <v>150</v>
      </c>
    </row>
    <row r="4833" spans="1:3" x14ac:dyDescent="0.25">
      <c r="A4833" s="946" t="s">
        <v>7455</v>
      </c>
      <c r="B4833" s="955" t="s">
        <v>2668</v>
      </c>
      <c r="C4833" s="953">
        <v>150</v>
      </c>
    </row>
    <row r="4834" spans="1:3" x14ac:dyDescent="0.25">
      <c r="A4834" s="946" t="s">
        <v>7456</v>
      </c>
      <c r="B4834" s="955" t="s">
        <v>509</v>
      </c>
      <c r="C4834" s="953">
        <v>60</v>
      </c>
    </row>
    <row r="4835" spans="1:3" x14ac:dyDescent="0.25">
      <c r="A4835" s="946" t="s">
        <v>7457</v>
      </c>
      <c r="B4835" s="955" t="s">
        <v>2704</v>
      </c>
      <c r="C4835" s="953">
        <v>60</v>
      </c>
    </row>
    <row r="4836" spans="1:3" x14ac:dyDescent="0.25">
      <c r="A4836" s="946" t="s">
        <v>7458</v>
      </c>
      <c r="B4836" s="955" t="s">
        <v>2670</v>
      </c>
      <c r="C4836" s="953">
        <v>120</v>
      </c>
    </row>
    <row r="4837" spans="1:3" x14ac:dyDescent="0.25">
      <c r="A4837" s="946" t="s">
        <v>7459</v>
      </c>
      <c r="B4837" s="955" t="s">
        <v>2707</v>
      </c>
      <c r="C4837" s="953">
        <v>120</v>
      </c>
    </row>
    <row r="4838" spans="1:3" x14ac:dyDescent="0.25">
      <c r="A4838" s="946" t="s">
        <v>7460</v>
      </c>
      <c r="B4838" s="955" t="s">
        <v>6796</v>
      </c>
      <c r="C4838" s="953">
        <v>60</v>
      </c>
    </row>
    <row r="4839" spans="1:3" x14ac:dyDescent="0.25">
      <c r="A4839" s="946" t="s">
        <v>7461</v>
      </c>
      <c r="B4839" s="955" t="s">
        <v>6797</v>
      </c>
      <c r="C4839" s="953">
        <v>60</v>
      </c>
    </row>
    <row r="4840" spans="1:3" x14ac:dyDescent="0.25">
      <c r="A4840" s="946" t="s">
        <v>7462</v>
      </c>
      <c r="B4840" s="955" t="s">
        <v>6798</v>
      </c>
      <c r="C4840" s="953">
        <v>60</v>
      </c>
    </row>
    <row r="4841" spans="1:3" x14ac:dyDescent="0.25">
      <c r="A4841" s="946" t="s">
        <v>7463</v>
      </c>
      <c r="B4841" s="955" t="s">
        <v>2517</v>
      </c>
      <c r="C4841" s="953">
        <v>30</v>
      </c>
    </row>
    <row r="4842" spans="1:3" x14ac:dyDescent="0.25">
      <c r="A4842" s="946" t="s">
        <v>7464</v>
      </c>
      <c r="B4842" s="955" t="s">
        <v>817</v>
      </c>
      <c r="C4842" s="953">
        <v>360</v>
      </c>
    </row>
    <row r="4843" spans="1:3" x14ac:dyDescent="0.25">
      <c r="A4843" s="946" t="s">
        <v>7465</v>
      </c>
      <c r="B4843" s="955" t="s">
        <v>6791</v>
      </c>
      <c r="C4843" s="948">
        <v>30</v>
      </c>
    </row>
    <row r="4844" spans="1:3" x14ac:dyDescent="0.25">
      <c r="A4844" s="946" t="s">
        <v>7466</v>
      </c>
      <c r="B4844" s="955" t="s">
        <v>2386</v>
      </c>
      <c r="C4844" s="948">
        <v>15</v>
      </c>
    </row>
    <row r="4845" spans="1:3" x14ac:dyDescent="0.25">
      <c r="A4845" s="946" t="s">
        <v>7351</v>
      </c>
      <c r="B4845" s="955" t="s">
        <v>2388</v>
      </c>
      <c r="C4845" s="948">
        <v>30</v>
      </c>
    </row>
    <row r="4846" spans="1:3" x14ac:dyDescent="0.25">
      <c r="A4846" s="946" t="s">
        <v>7467</v>
      </c>
      <c r="B4846" s="955" t="s">
        <v>3487</v>
      </c>
      <c r="C4846" s="948">
        <v>45</v>
      </c>
    </row>
    <row r="4847" spans="1:3" x14ac:dyDescent="0.25">
      <c r="A4847" s="946" t="s">
        <v>7339</v>
      </c>
      <c r="B4847" s="955" t="s">
        <v>836</v>
      </c>
      <c r="C4847" s="948">
        <v>45</v>
      </c>
    </row>
    <row r="4848" spans="1:3" x14ac:dyDescent="0.25">
      <c r="A4848" s="946" t="s">
        <v>7468</v>
      </c>
      <c r="B4848" s="952" t="s">
        <v>6793</v>
      </c>
      <c r="C4848" s="434">
        <v>90</v>
      </c>
    </row>
    <row r="4849" spans="1:3" x14ac:dyDescent="0.25">
      <c r="A4849" s="946" t="s">
        <v>7469</v>
      </c>
      <c r="B4849" s="955" t="s">
        <v>2397</v>
      </c>
      <c r="C4849" s="953">
        <v>30</v>
      </c>
    </row>
    <row r="4850" spans="1:3" x14ac:dyDescent="0.25">
      <c r="A4850" s="946" t="s">
        <v>7470</v>
      </c>
      <c r="B4850" s="955" t="s">
        <v>2650</v>
      </c>
      <c r="C4850" s="953">
        <v>45</v>
      </c>
    </row>
    <row r="4851" spans="1:3" x14ac:dyDescent="0.25">
      <c r="A4851" s="946" t="s">
        <v>10327</v>
      </c>
      <c r="B4851" s="955" t="s">
        <v>6794</v>
      </c>
      <c r="C4851" s="953">
        <v>45</v>
      </c>
    </row>
    <row r="4852" spans="1:3" x14ac:dyDescent="0.25">
      <c r="A4852" s="946" t="s">
        <v>7472</v>
      </c>
      <c r="B4852" s="955" t="s">
        <v>2653</v>
      </c>
      <c r="C4852" s="953">
        <v>30</v>
      </c>
    </row>
    <row r="4853" spans="1:3" x14ac:dyDescent="0.25">
      <c r="A4853" s="946" t="s">
        <v>7473</v>
      </c>
      <c r="B4853" s="955" t="s">
        <v>2428</v>
      </c>
      <c r="C4853" s="953">
        <v>30</v>
      </c>
    </row>
    <row r="4854" spans="1:3" x14ac:dyDescent="0.25">
      <c r="A4854" s="946" t="s">
        <v>7474</v>
      </c>
      <c r="B4854" s="955" t="s">
        <v>2400</v>
      </c>
      <c r="C4854" s="953">
        <v>30</v>
      </c>
    </row>
    <row r="4855" spans="1:3" x14ac:dyDescent="0.25">
      <c r="A4855" s="946" t="s">
        <v>7475</v>
      </c>
      <c r="B4855" s="955" t="s">
        <v>6795</v>
      </c>
      <c r="C4855" s="953">
        <v>60</v>
      </c>
    </row>
    <row r="4856" spans="1:3" x14ac:dyDescent="0.25">
      <c r="A4856" s="946" t="s">
        <v>7476</v>
      </c>
      <c r="B4856" s="955" t="s">
        <v>2481</v>
      </c>
      <c r="C4856" s="954">
        <v>120</v>
      </c>
    </row>
    <row r="4857" spans="1:3" x14ac:dyDescent="0.25">
      <c r="A4857" s="946" t="s">
        <v>7477</v>
      </c>
      <c r="B4857" s="955" t="s">
        <v>2449</v>
      </c>
      <c r="C4857" s="954">
        <v>150</v>
      </c>
    </row>
    <row r="4858" spans="1:3" x14ac:dyDescent="0.25">
      <c r="A4858" s="946" t="s">
        <v>7478</v>
      </c>
      <c r="B4858" s="955" t="s">
        <v>2661</v>
      </c>
      <c r="C4858" s="954">
        <v>60</v>
      </c>
    </row>
    <row r="4859" spans="1:3" x14ac:dyDescent="0.25">
      <c r="A4859" s="946" t="s">
        <v>7479</v>
      </c>
      <c r="B4859" s="955" t="s">
        <v>2659</v>
      </c>
      <c r="C4859" s="954">
        <v>60</v>
      </c>
    </row>
    <row r="4860" spans="1:3" x14ac:dyDescent="0.25">
      <c r="A4860" s="946" t="s">
        <v>7480</v>
      </c>
      <c r="B4860" s="955" t="s">
        <v>2664</v>
      </c>
      <c r="C4860" s="953">
        <v>120</v>
      </c>
    </row>
    <row r="4861" spans="1:3" x14ac:dyDescent="0.25">
      <c r="A4861" s="946" t="s">
        <v>7481</v>
      </c>
      <c r="B4861" s="955" t="s">
        <v>2701</v>
      </c>
      <c r="C4861" s="953">
        <v>150</v>
      </c>
    </row>
    <row r="4862" spans="1:3" x14ac:dyDescent="0.25">
      <c r="A4862" s="946" t="s">
        <v>7482</v>
      </c>
      <c r="B4862" s="955" t="s">
        <v>2668</v>
      </c>
      <c r="C4862" s="953">
        <v>150</v>
      </c>
    </row>
    <row r="4863" spans="1:3" x14ac:dyDescent="0.25">
      <c r="A4863" s="946" t="s">
        <v>7483</v>
      </c>
      <c r="B4863" s="955" t="s">
        <v>2670</v>
      </c>
      <c r="C4863" s="953">
        <v>120</v>
      </c>
    </row>
    <row r="4864" spans="1:3" x14ac:dyDescent="0.25">
      <c r="A4864" s="946" t="s">
        <v>7484</v>
      </c>
      <c r="B4864" s="955" t="s">
        <v>2707</v>
      </c>
      <c r="C4864" s="953">
        <v>120</v>
      </c>
    </row>
    <row r="4865" spans="1:3" x14ac:dyDescent="0.25">
      <c r="A4865" s="946" t="s">
        <v>7485</v>
      </c>
      <c r="B4865" s="955" t="s">
        <v>509</v>
      </c>
      <c r="C4865" s="953">
        <v>60</v>
      </c>
    </row>
    <row r="4866" spans="1:3" x14ac:dyDescent="0.25">
      <c r="A4866" s="946" t="s">
        <v>7486</v>
      </c>
      <c r="B4866" s="955" t="s">
        <v>817</v>
      </c>
      <c r="C4866" s="953">
        <v>270</v>
      </c>
    </row>
    <row r="4867" spans="1:3" x14ac:dyDescent="0.25">
      <c r="A4867" s="946" t="s">
        <v>7487</v>
      </c>
      <c r="B4867" s="957" t="s">
        <v>6791</v>
      </c>
      <c r="C4867" s="948">
        <v>75</v>
      </c>
    </row>
    <row r="4868" spans="1:3" x14ac:dyDescent="0.25">
      <c r="A4868" s="946" t="s">
        <v>7488</v>
      </c>
      <c r="B4868" s="957" t="s">
        <v>2386</v>
      </c>
      <c r="C4868" s="948">
        <v>30</v>
      </c>
    </row>
    <row r="4869" spans="1:3" x14ac:dyDescent="0.25">
      <c r="A4869" s="946" t="s">
        <v>7489</v>
      </c>
      <c r="B4869" s="957" t="s">
        <v>2388</v>
      </c>
      <c r="C4869" s="948">
        <v>60</v>
      </c>
    </row>
    <row r="4870" spans="1:3" x14ac:dyDescent="0.25">
      <c r="A4870" s="946" t="s">
        <v>7490</v>
      </c>
      <c r="B4870" s="947" t="s">
        <v>3487</v>
      </c>
      <c r="C4870" s="948">
        <v>75</v>
      </c>
    </row>
    <row r="4871" spans="1:3" x14ac:dyDescent="0.25">
      <c r="A4871" s="946" t="s">
        <v>7491</v>
      </c>
      <c r="B4871" s="957" t="s">
        <v>836</v>
      </c>
      <c r="C4871" s="948">
        <v>75</v>
      </c>
    </row>
    <row r="4872" spans="1:3" x14ac:dyDescent="0.25">
      <c r="A4872" s="946" t="s">
        <v>7492</v>
      </c>
      <c r="B4872" s="957" t="s">
        <v>6793</v>
      </c>
      <c r="C4872" s="948">
        <v>120</v>
      </c>
    </row>
    <row r="4873" spans="1:3" x14ac:dyDescent="0.25">
      <c r="A4873" s="946" t="s">
        <v>7493</v>
      </c>
      <c r="B4873" s="957" t="s">
        <v>2400</v>
      </c>
      <c r="C4873" s="948">
        <v>30</v>
      </c>
    </row>
    <row r="4874" spans="1:3" x14ac:dyDescent="0.25">
      <c r="A4874" s="946" t="s">
        <v>7494</v>
      </c>
      <c r="B4874" s="957" t="s">
        <v>2529</v>
      </c>
      <c r="C4874" s="948">
        <v>45</v>
      </c>
    </row>
    <row r="4875" spans="1:3" x14ac:dyDescent="0.25">
      <c r="A4875" s="946" t="s">
        <v>10328</v>
      </c>
      <c r="B4875" s="957" t="s">
        <v>2428</v>
      </c>
      <c r="C4875" s="948">
        <v>30</v>
      </c>
    </row>
    <row r="4876" spans="1:3" x14ac:dyDescent="0.25">
      <c r="A4876" s="946" t="s">
        <v>7496</v>
      </c>
      <c r="B4876" s="957" t="s">
        <v>848</v>
      </c>
      <c r="C4876" s="948">
        <v>90</v>
      </c>
    </row>
    <row r="4877" spans="1:3" x14ac:dyDescent="0.25">
      <c r="A4877" s="946" t="s">
        <v>7497</v>
      </c>
      <c r="B4877" s="957" t="s">
        <v>2397</v>
      </c>
      <c r="C4877" s="948">
        <v>30</v>
      </c>
    </row>
    <row r="4878" spans="1:3" x14ac:dyDescent="0.25">
      <c r="A4878" s="946" t="s">
        <v>7498</v>
      </c>
      <c r="B4878" s="957" t="s">
        <v>2431</v>
      </c>
      <c r="C4878" s="948">
        <v>60</v>
      </c>
    </row>
    <row r="4879" spans="1:3" x14ac:dyDescent="0.25">
      <c r="A4879" s="946" t="s">
        <v>7499</v>
      </c>
      <c r="B4879" s="957" t="s">
        <v>2433</v>
      </c>
      <c r="C4879" s="948">
        <v>30</v>
      </c>
    </row>
    <row r="4880" spans="1:3" x14ac:dyDescent="0.25">
      <c r="A4880" s="946" t="s">
        <v>7500</v>
      </c>
      <c r="B4880" s="957" t="s">
        <v>2727</v>
      </c>
      <c r="C4880" s="948">
        <v>45</v>
      </c>
    </row>
    <row r="4881" spans="1:3" x14ac:dyDescent="0.25">
      <c r="A4881" s="946" t="s">
        <v>7501</v>
      </c>
      <c r="B4881" s="957" t="s">
        <v>2437</v>
      </c>
      <c r="C4881" s="948">
        <v>60</v>
      </c>
    </row>
    <row r="4882" spans="1:3" x14ac:dyDescent="0.25">
      <c r="A4882" s="946" t="s">
        <v>7502</v>
      </c>
      <c r="B4882" s="957" t="s">
        <v>2730</v>
      </c>
      <c r="C4882" s="948">
        <v>60</v>
      </c>
    </row>
    <row r="4883" spans="1:3" x14ac:dyDescent="0.25">
      <c r="A4883" s="946" t="s">
        <v>7503</v>
      </c>
      <c r="B4883" s="957" t="s">
        <v>507</v>
      </c>
      <c r="C4883" s="948">
        <v>180</v>
      </c>
    </row>
    <row r="4884" spans="1:3" x14ac:dyDescent="0.25">
      <c r="A4884" s="946" t="s">
        <v>7504</v>
      </c>
      <c r="B4884" s="957" t="s">
        <v>508</v>
      </c>
      <c r="C4884" s="958">
        <v>60</v>
      </c>
    </row>
    <row r="4885" spans="1:3" x14ac:dyDescent="0.25">
      <c r="A4885" s="946" t="s">
        <v>7505</v>
      </c>
      <c r="B4885" s="957" t="s">
        <v>6799</v>
      </c>
      <c r="C4885" s="948">
        <v>60</v>
      </c>
    </row>
    <row r="4886" spans="1:3" x14ac:dyDescent="0.25">
      <c r="A4886" s="946" t="s">
        <v>7506</v>
      </c>
      <c r="B4886" s="957" t="s">
        <v>2523</v>
      </c>
      <c r="C4886" s="948">
        <v>45</v>
      </c>
    </row>
    <row r="4887" spans="1:3" x14ac:dyDescent="0.25">
      <c r="A4887" s="946" t="s">
        <v>7507</v>
      </c>
      <c r="B4887" s="957" t="s">
        <v>2487</v>
      </c>
      <c r="C4887" s="948">
        <v>60</v>
      </c>
    </row>
    <row r="4888" spans="1:3" x14ac:dyDescent="0.25">
      <c r="A4888" s="946" t="s">
        <v>7508</v>
      </c>
      <c r="B4888" s="957" t="s">
        <v>513</v>
      </c>
      <c r="C4888" s="948">
        <v>60</v>
      </c>
    </row>
    <row r="4889" spans="1:3" x14ac:dyDescent="0.25">
      <c r="A4889" s="946" t="s">
        <v>7509</v>
      </c>
      <c r="B4889" s="957" t="s">
        <v>2735</v>
      </c>
      <c r="C4889" s="948">
        <v>90</v>
      </c>
    </row>
    <row r="4890" spans="1:3" x14ac:dyDescent="0.25">
      <c r="A4890" s="946" t="s">
        <v>7510</v>
      </c>
      <c r="B4890" s="957" t="s">
        <v>2737</v>
      </c>
      <c r="C4890" s="948">
        <v>150</v>
      </c>
    </row>
    <row r="4891" spans="1:3" x14ac:dyDescent="0.25">
      <c r="A4891" s="946" t="s">
        <v>7511</v>
      </c>
      <c r="B4891" s="957" t="s">
        <v>2770</v>
      </c>
      <c r="C4891" s="948">
        <v>90</v>
      </c>
    </row>
    <row r="4892" spans="1:3" x14ac:dyDescent="0.25">
      <c r="A4892" s="946" t="s">
        <v>7512</v>
      </c>
      <c r="B4892" s="957" t="s">
        <v>2772</v>
      </c>
      <c r="C4892" s="948">
        <v>120</v>
      </c>
    </row>
    <row r="4893" spans="1:3" x14ac:dyDescent="0.25">
      <c r="A4893" s="946" t="s">
        <v>7513</v>
      </c>
      <c r="B4893" s="957" t="s">
        <v>2498</v>
      </c>
      <c r="C4893" s="948">
        <v>120</v>
      </c>
    </row>
    <row r="4894" spans="1:3" x14ac:dyDescent="0.25">
      <c r="A4894" s="946" t="s">
        <v>7514</v>
      </c>
      <c r="B4894" s="957" t="s">
        <v>6800</v>
      </c>
      <c r="C4894" s="958">
        <v>60</v>
      </c>
    </row>
    <row r="4895" spans="1:3" x14ac:dyDescent="0.25">
      <c r="A4895" s="946" t="s">
        <v>7515</v>
      </c>
      <c r="B4895" s="957" t="s">
        <v>2740</v>
      </c>
      <c r="C4895" s="948">
        <v>150</v>
      </c>
    </row>
    <row r="4896" spans="1:3" x14ac:dyDescent="0.25">
      <c r="A4896" s="946" t="s">
        <v>7516</v>
      </c>
      <c r="B4896" s="957" t="s">
        <v>2500</v>
      </c>
      <c r="C4896" s="948">
        <v>90</v>
      </c>
    </row>
    <row r="4897" spans="1:3" x14ac:dyDescent="0.25">
      <c r="A4897" s="946" t="s">
        <v>7517</v>
      </c>
      <c r="B4897" s="957" t="s">
        <v>2742</v>
      </c>
      <c r="C4897" s="948">
        <v>90</v>
      </c>
    </row>
    <row r="4898" spans="1:3" x14ac:dyDescent="0.25">
      <c r="A4898" s="946" t="s">
        <v>7518</v>
      </c>
      <c r="B4898" s="957" t="s">
        <v>509</v>
      </c>
      <c r="C4898" s="948">
        <v>60</v>
      </c>
    </row>
    <row r="4899" spans="1:3" x14ac:dyDescent="0.25">
      <c r="A4899" s="946" t="s">
        <v>7519</v>
      </c>
      <c r="B4899" s="957" t="s">
        <v>2542</v>
      </c>
      <c r="C4899" s="948">
        <v>60</v>
      </c>
    </row>
    <row r="4900" spans="1:3" x14ac:dyDescent="0.25">
      <c r="A4900" s="946" t="s">
        <v>7520</v>
      </c>
      <c r="B4900" s="957" t="s">
        <v>2517</v>
      </c>
      <c r="C4900" s="948">
        <v>30</v>
      </c>
    </row>
    <row r="4901" spans="1:3" x14ac:dyDescent="0.25">
      <c r="A4901" s="946" t="s">
        <v>7521</v>
      </c>
      <c r="B4901" s="957" t="s">
        <v>6801</v>
      </c>
      <c r="C4901" s="948">
        <v>60</v>
      </c>
    </row>
    <row r="4902" spans="1:3" x14ac:dyDescent="0.25">
      <c r="A4902" s="946" t="s">
        <v>7522</v>
      </c>
      <c r="B4902" s="957" t="s">
        <v>6802</v>
      </c>
      <c r="C4902" s="948">
        <v>60</v>
      </c>
    </row>
    <row r="4903" spans="1:3" x14ac:dyDescent="0.25">
      <c r="A4903" s="946" t="s">
        <v>7523</v>
      </c>
      <c r="B4903" s="957" t="s">
        <v>817</v>
      </c>
      <c r="C4903" s="948">
        <v>450</v>
      </c>
    </row>
    <row r="4904" spans="1:3" x14ac:dyDescent="0.25">
      <c r="A4904" s="946" t="s">
        <v>7524</v>
      </c>
      <c r="B4904" s="957" t="s">
        <v>6791</v>
      </c>
      <c r="C4904" s="948">
        <v>30</v>
      </c>
    </row>
    <row r="4905" spans="1:3" x14ac:dyDescent="0.25">
      <c r="A4905" s="946" t="s">
        <v>7525</v>
      </c>
      <c r="B4905" s="957" t="s">
        <v>2386</v>
      </c>
      <c r="C4905" s="948">
        <v>15</v>
      </c>
    </row>
    <row r="4906" spans="1:3" x14ac:dyDescent="0.25">
      <c r="A4906" s="946" t="s">
        <v>7350</v>
      </c>
      <c r="B4906" s="957" t="s">
        <v>2388</v>
      </c>
      <c r="C4906" s="948">
        <v>30</v>
      </c>
    </row>
    <row r="4907" spans="1:3" x14ac:dyDescent="0.25">
      <c r="A4907" s="946" t="s">
        <v>7526</v>
      </c>
      <c r="B4907" s="947" t="s">
        <v>3487</v>
      </c>
      <c r="C4907" s="948">
        <v>45</v>
      </c>
    </row>
    <row r="4908" spans="1:3" x14ac:dyDescent="0.25">
      <c r="A4908" s="946" t="s">
        <v>7340</v>
      </c>
      <c r="B4908" s="957" t="s">
        <v>836</v>
      </c>
      <c r="C4908" s="948">
        <v>45</v>
      </c>
    </row>
    <row r="4909" spans="1:3" x14ac:dyDescent="0.25">
      <c r="A4909" s="946" t="s">
        <v>7527</v>
      </c>
      <c r="B4909" s="957" t="s">
        <v>6793</v>
      </c>
      <c r="C4909" s="948">
        <v>90</v>
      </c>
    </row>
    <row r="4910" spans="1:3" x14ac:dyDescent="0.25">
      <c r="A4910" s="946" t="s">
        <v>7528</v>
      </c>
      <c r="B4910" s="957" t="s">
        <v>2400</v>
      </c>
      <c r="C4910" s="948">
        <v>30</v>
      </c>
    </row>
    <row r="4911" spans="1:3" x14ac:dyDescent="0.25">
      <c r="A4911" s="946" t="s">
        <v>7529</v>
      </c>
      <c r="B4911" s="957" t="s">
        <v>2428</v>
      </c>
      <c r="C4911" s="948">
        <v>30</v>
      </c>
    </row>
    <row r="4912" spans="1:3" x14ac:dyDescent="0.25">
      <c r="A4912" s="946" t="s">
        <v>10329</v>
      </c>
      <c r="B4912" s="957" t="s">
        <v>848</v>
      </c>
      <c r="C4912" s="948">
        <v>60</v>
      </c>
    </row>
    <row r="4913" spans="1:3" x14ac:dyDescent="0.25">
      <c r="A4913" s="946" t="s">
        <v>7531</v>
      </c>
      <c r="B4913" s="957" t="s">
        <v>2397</v>
      </c>
      <c r="C4913" s="948">
        <v>30</v>
      </c>
    </row>
    <row r="4914" spans="1:3" x14ac:dyDescent="0.25">
      <c r="A4914" s="946" t="s">
        <v>7532</v>
      </c>
      <c r="B4914" s="957" t="s">
        <v>2431</v>
      </c>
      <c r="C4914" s="948">
        <v>60</v>
      </c>
    </row>
    <row r="4915" spans="1:3" x14ac:dyDescent="0.25">
      <c r="A4915" s="946" t="s">
        <v>7533</v>
      </c>
      <c r="B4915" s="957" t="s">
        <v>2433</v>
      </c>
      <c r="C4915" s="948">
        <v>30</v>
      </c>
    </row>
    <row r="4916" spans="1:3" x14ac:dyDescent="0.25">
      <c r="A4916" s="946" t="s">
        <v>7534</v>
      </c>
      <c r="B4916" s="957" t="s">
        <v>2727</v>
      </c>
      <c r="C4916" s="948">
        <v>45</v>
      </c>
    </row>
    <row r="4917" spans="1:3" x14ac:dyDescent="0.25">
      <c r="A4917" s="946" t="s">
        <v>7535</v>
      </c>
      <c r="B4917" s="957" t="s">
        <v>2437</v>
      </c>
      <c r="C4917" s="948">
        <v>60</v>
      </c>
    </row>
    <row r="4918" spans="1:3" x14ac:dyDescent="0.25">
      <c r="A4918" s="946" t="s">
        <v>7536</v>
      </c>
      <c r="B4918" s="957" t="s">
        <v>2730</v>
      </c>
      <c r="C4918" s="948">
        <v>60</v>
      </c>
    </row>
    <row r="4919" spans="1:3" x14ac:dyDescent="0.25">
      <c r="A4919" s="946" t="s">
        <v>7537</v>
      </c>
      <c r="B4919" s="957" t="s">
        <v>507</v>
      </c>
      <c r="C4919" s="948">
        <v>180</v>
      </c>
    </row>
    <row r="4920" spans="1:3" x14ac:dyDescent="0.25">
      <c r="A4920" s="946" t="s">
        <v>7538</v>
      </c>
      <c r="B4920" s="957" t="s">
        <v>2735</v>
      </c>
      <c r="C4920" s="948">
        <v>90</v>
      </c>
    </row>
    <row r="4921" spans="1:3" x14ac:dyDescent="0.25">
      <c r="A4921" s="946" t="s">
        <v>7539</v>
      </c>
      <c r="B4921" s="957" t="s">
        <v>2737</v>
      </c>
      <c r="C4921" s="948">
        <v>150</v>
      </c>
    </row>
    <row r="4922" spans="1:3" x14ac:dyDescent="0.25">
      <c r="A4922" s="946" t="s">
        <v>7540</v>
      </c>
      <c r="B4922" s="957" t="s">
        <v>2498</v>
      </c>
      <c r="C4922" s="948">
        <v>120</v>
      </c>
    </row>
    <row r="4923" spans="1:3" x14ac:dyDescent="0.25">
      <c r="A4923" s="946" t="s">
        <v>7541</v>
      </c>
      <c r="B4923" s="957" t="s">
        <v>2740</v>
      </c>
      <c r="C4923" s="948">
        <v>150</v>
      </c>
    </row>
    <row r="4924" spans="1:3" x14ac:dyDescent="0.25">
      <c r="A4924" s="946" t="s">
        <v>7542</v>
      </c>
      <c r="B4924" s="957" t="s">
        <v>2742</v>
      </c>
      <c r="C4924" s="948">
        <v>90</v>
      </c>
    </row>
    <row r="4925" spans="1:3" x14ac:dyDescent="0.25">
      <c r="A4925" s="946" t="s">
        <v>7543</v>
      </c>
      <c r="B4925" s="957" t="s">
        <v>509</v>
      </c>
      <c r="C4925" s="948">
        <v>60</v>
      </c>
    </row>
    <row r="4926" spans="1:3" x14ac:dyDescent="0.25">
      <c r="A4926" s="946" t="s">
        <v>7544</v>
      </c>
      <c r="B4926" s="957" t="s">
        <v>2487</v>
      </c>
      <c r="C4926" s="948">
        <v>60</v>
      </c>
    </row>
    <row r="4927" spans="1:3" x14ac:dyDescent="0.25">
      <c r="A4927" s="946" t="s">
        <v>7545</v>
      </c>
      <c r="B4927" s="957" t="s">
        <v>6801</v>
      </c>
      <c r="C4927" s="948">
        <v>60</v>
      </c>
    </row>
    <row r="4928" spans="1:3" x14ac:dyDescent="0.25">
      <c r="A4928" s="946" t="s">
        <v>7546</v>
      </c>
      <c r="B4928" s="957" t="s">
        <v>817</v>
      </c>
      <c r="C4928" s="948">
        <v>360</v>
      </c>
    </row>
    <row r="4929" spans="1:3" x14ac:dyDescent="0.25">
      <c r="A4929" s="946" t="s">
        <v>7547</v>
      </c>
      <c r="B4929" s="422" t="s">
        <v>6791</v>
      </c>
      <c r="C4929" s="434">
        <v>75</v>
      </c>
    </row>
    <row r="4930" spans="1:3" x14ac:dyDescent="0.25">
      <c r="A4930" s="946" t="s">
        <v>7548</v>
      </c>
      <c r="B4930" s="422" t="s">
        <v>2386</v>
      </c>
      <c r="C4930" s="434">
        <v>30</v>
      </c>
    </row>
    <row r="4931" spans="1:3" x14ac:dyDescent="0.25">
      <c r="A4931" s="946" t="s">
        <v>7549</v>
      </c>
      <c r="B4931" s="422" t="s">
        <v>2388</v>
      </c>
      <c r="C4931" s="434">
        <v>60</v>
      </c>
    </row>
    <row r="4932" spans="1:3" x14ac:dyDescent="0.25">
      <c r="A4932" s="946" t="s">
        <v>7550</v>
      </c>
      <c r="B4932" s="422" t="s">
        <v>7215</v>
      </c>
      <c r="C4932" s="434">
        <v>75</v>
      </c>
    </row>
    <row r="4933" spans="1:3" x14ac:dyDescent="0.25">
      <c r="A4933" s="946" t="s">
        <v>7551</v>
      </c>
      <c r="B4933" s="422" t="s">
        <v>836</v>
      </c>
      <c r="C4933" s="434">
        <v>75</v>
      </c>
    </row>
    <row r="4934" spans="1:3" x14ac:dyDescent="0.25">
      <c r="A4934" s="946" t="s">
        <v>7552</v>
      </c>
      <c r="B4934" s="422" t="s">
        <v>6803</v>
      </c>
      <c r="C4934" s="959">
        <v>120</v>
      </c>
    </row>
    <row r="4935" spans="1:3" x14ac:dyDescent="0.25">
      <c r="A4935" s="946" t="s">
        <v>7553</v>
      </c>
      <c r="B4935" s="422" t="s">
        <v>2397</v>
      </c>
      <c r="C4935" s="434">
        <v>60</v>
      </c>
    </row>
    <row r="4936" spans="1:3" x14ac:dyDescent="0.25">
      <c r="A4936" s="946" t="s">
        <v>7554</v>
      </c>
      <c r="B4936" s="422" t="s">
        <v>849</v>
      </c>
      <c r="C4936" s="434">
        <v>45</v>
      </c>
    </row>
    <row r="4937" spans="1:3" x14ac:dyDescent="0.25">
      <c r="A4937" s="946" t="s">
        <v>10330</v>
      </c>
      <c r="B4937" s="422" t="s">
        <v>2794</v>
      </c>
      <c r="C4937" s="434">
        <v>45</v>
      </c>
    </row>
    <row r="4938" spans="1:3" x14ac:dyDescent="0.25">
      <c r="A4938" s="946" t="s">
        <v>7556</v>
      </c>
      <c r="B4938" s="422" t="s">
        <v>2796</v>
      </c>
      <c r="C4938" s="434">
        <v>30</v>
      </c>
    </row>
    <row r="4939" spans="1:3" x14ac:dyDescent="0.25">
      <c r="A4939" s="946" t="s">
        <v>7557</v>
      </c>
      <c r="B4939" s="422" t="s">
        <v>2798</v>
      </c>
      <c r="C4939" s="434">
        <v>30</v>
      </c>
    </row>
    <row r="4940" spans="1:3" x14ac:dyDescent="0.25">
      <c r="A4940" s="946" t="s">
        <v>7558</v>
      </c>
      <c r="B4940" s="422" t="s">
        <v>6804</v>
      </c>
      <c r="C4940" s="434">
        <v>30</v>
      </c>
    </row>
    <row r="4941" spans="1:3" x14ac:dyDescent="0.25">
      <c r="A4941" s="946" t="s">
        <v>7559</v>
      </c>
      <c r="B4941" s="422" t="s">
        <v>2400</v>
      </c>
      <c r="C4941" s="434">
        <v>30</v>
      </c>
    </row>
    <row r="4942" spans="1:3" x14ac:dyDescent="0.25">
      <c r="A4942" s="946" t="s">
        <v>7560</v>
      </c>
      <c r="B4942" s="422" t="s">
        <v>6805</v>
      </c>
      <c r="C4942" s="434">
        <v>45</v>
      </c>
    </row>
    <row r="4943" spans="1:3" x14ac:dyDescent="0.25">
      <c r="A4943" s="946" t="s">
        <v>7561</v>
      </c>
      <c r="B4943" s="422" t="s">
        <v>2803</v>
      </c>
      <c r="C4943" s="434">
        <v>60</v>
      </c>
    </row>
    <row r="4944" spans="1:3" x14ac:dyDescent="0.25">
      <c r="A4944" s="946" t="s">
        <v>7562</v>
      </c>
      <c r="B4944" s="422" t="s">
        <v>2805</v>
      </c>
      <c r="C4944" s="434">
        <v>45</v>
      </c>
    </row>
    <row r="4945" spans="1:3" x14ac:dyDescent="0.25">
      <c r="A4945" s="946" t="s">
        <v>7563</v>
      </c>
      <c r="B4945" s="422" t="s">
        <v>2807</v>
      </c>
      <c r="C4945" s="434">
        <v>45</v>
      </c>
    </row>
    <row r="4946" spans="1:3" x14ac:dyDescent="0.25">
      <c r="A4946" s="946" t="s">
        <v>7564</v>
      </c>
      <c r="B4946" s="422" t="s">
        <v>2809</v>
      </c>
      <c r="C4946" s="434">
        <v>30</v>
      </c>
    </row>
    <row r="4947" spans="1:3" x14ac:dyDescent="0.25">
      <c r="A4947" s="946" t="s">
        <v>7565</v>
      </c>
      <c r="B4947" s="422" t="s">
        <v>2811</v>
      </c>
      <c r="C4947" s="434">
        <v>45</v>
      </c>
    </row>
    <row r="4948" spans="1:3" x14ac:dyDescent="0.25">
      <c r="A4948" s="946" t="s">
        <v>7566</v>
      </c>
      <c r="B4948" s="422" t="s">
        <v>2813</v>
      </c>
      <c r="C4948" s="434">
        <v>120</v>
      </c>
    </row>
    <row r="4949" spans="1:3" x14ac:dyDescent="0.25">
      <c r="A4949" s="946" t="s">
        <v>7567</v>
      </c>
      <c r="B4949" s="422" t="s">
        <v>2815</v>
      </c>
      <c r="C4949" s="434">
        <v>90</v>
      </c>
    </row>
    <row r="4950" spans="1:3" x14ac:dyDescent="0.25">
      <c r="A4950" s="946" t="s">
        <v>7568</v>
      </c>
      <c r="B4950" s="422" t="s">
        <v>7203</v>
      </c>
      <c r="C4950" s="434">
        <v>90</v>
      </c>
    </row>
    <row r="4951" spans="1:3" x14ac:dyDescent="0.25">
      <c r="A4951" s="946" t="s">
        <v>7569</v>
      </c>
      <c r="B4951" s="422" t="s">
        <v>6806</v>
      </c>
      <c r="C4951" s="434">
        <v>60</v>
      </c>
    </row>
    <row r="4952" spans="1:3" x14ac:dyDescent="0.25">
      <c r="A4952" s="946" t="s">
        <v>7570</v>
      </c>
      <c r="B4952" s="422" t="s">
        <v>2821</v>
      </c>
      <c r="C4952" s="434">
        <v>60</v>
      </c>
    </row>
    <row r="4953" spans="1:3" x14ac:dyDescent="0.25">
      <c r="A4953" s="946" t="s">
        <v>7571</v>
      </c>
      <c r="B4953" s="422" t="s">
        <v>6807</v>
      </c>
      <c r="C4953" s="434">
        <v>60</v>
      </c>
    </row>
    <row r="4954" spans="1:3" x14ac:dyDescent="0.25">
      <c r="A4954" s="946" t="s">
        <v>7572</v>
      </c>
      <c r="B4954" s="422" t="s">
        <v>2825</v>
      </c>
      <c r="C4954" s="434">
        <v>90</v>
      </c>
    </row>
    <row r="4955" spans="1:3" x14ac:dyDescent="0.25">
      <c r="A4955" s="946" t="s">
        <v>7573</v>
      </c>
      <c r="B4955" s="422" t="s">
        <v>2827</v>
      </c>
      <c r="C4955" s="434">
        <v>90</v>
      </c>
    </row>
    <row r="4956" spans="1:3" x14ac:dyDescent="0.25">
      <c r="A4956" s="946" t="s">
        <v>7574</v>
      </c>
      <c r="B4956" s="422" t="s">
        <v>2829</v>
      </c>
      <c r="C4956" s="434">
        <v>90</v>
      </c>
    </row>
    <row r="4957" spans="1:3" x14ac:dyDescent="0.25">
      <c r="A4957" s="946" t="s">
        <v>7575</v>
      </c>
      <c r="B4957" s="422" t="s">
        <v>2831</v>
      </c>
      <c r="C4957" s="434">
        <v>120</v>
      </c>
    </row>
    <row r="4958" spans="1:3" x14ac:dyDescent="0.25">
      <c r="A4958" s="946" t="s">
        <v>7576</v>
      </c>
      <c r="B4958" s="422" t="s">
        <v>6808</v>
      </c>
      <c r="C4958" s="434">
        <v>60</v>
      </c>
    </row>
    <row r="4959" spans="1:3" x14ac:dyDescent="0.25">
      <c r="A4959" s="946" t="s">
        <v>7577</v>
      </c>
      <c r="B4959" s="422" t="s">
        <v>6809</v>
      </c>
      <c r="C4959" s="434">
        <v>60</v>
      </c>
    </row>
    <row r="4960" spans="1:3" x14ac:dyDescent="0.25">
      <c r="A4960" s="946" t="s">
        <v>7578</v>
      </c>
      <c r="B4960" s="422" t="s">
        <v>2837</v>
      </c>
      <c r="C4960" s="434">
        <v>60</v>
      </c>
    </row>
    <row r="4961" spans="1:3" x14ac:dyDescent="0.25">
      <c r="A4961" s="946" t="s">
        <v>7579</v>
      </c>
      <c r="B4961" s="422" t="s">
        <v>2839</v>
      </c>
      <c r="C4961" s="434">
        <v>90</v>
      </c>
    </row>
    <row r="4962" spans="1:3" x14ac:dyDescent="0.25">
      <c r="A4962" s="946" t="s">
        <v>7580</v>
      </c>
      <c r="B4962" s="422" t="s">
        <v>2841</v>
      </c>
      <c r="C4962" s="434">
        <v>60</v>
      </c>
    </row>
    <row r="4963" spans="1:3" x14ac:dyDescent="0.25">
      <c r="A4963" s="946" t="s">
        <v>7581</v>
      </c>
      <c r="B4963" s="422" t="s">
        <v>6810</v>
      </c>
      <c r="C4963" s="434">
        <v>30</v>
      </c>
    </row>
    <row r="4964" spans="1:3" x14ac:dyDescent="0.25">
      <c r="A4964" s="946" t="s">
        <v>7582</v>
      </c>
      <c r="B4964" s="422" t="s">
        <v>2879</v>
      </c>
      <c r="C4964" s="434">
        <v>60</v>
      </c>
    </row>
    <row r="4965" spans="1:3" x14ac:dyDescent="0.25">
      <c r="A4965" s="946" t="s">
        <v>7583</v>
      </c>
      <c r="B4965" s="422" t="s">
        <v>6811</v>
      </c>
      <c r="C4965" s="434">
        <v>90</v>
      </c>
    </row>
    <row r="4966" spans="1:3" x14ac:dyDescent="0.25">
      <c r="A4966" s="946" t="s">
        <v>7584</v>
      </c>
      <c r="B4966" s="422" t="s">
        <v>6812</v>
      </c>
      <c r="C4966" s="434">
        <v>90</v>
      </c>
    </row>
    <row r="4967" spans="1:3" x14ac:dyDescent="0.25">
      <c r="A4967" s="946" t="s">
        <v>7585</v>
      </c>
      <c r="B4967" s="422" t="s">
        <v>6813</v>
      </c>
      <c r="C4967" s="434">
        <v>150</v>
      </c>
    </row>
    <row r="4968" spans="1:3" x14ac:dyDescent="0.25">
      <c r="A4968" s="946" t="s">
        <v>7586</v>
      </c>
      <c r="B4968" s="422" t="s">
        <v>6814</v>
      </c>
      <c r="C4968" s="434">
        <v>30</v>
      </c>
    </row>
    <row r="4969" spans="1:3" x14ac:dyDescent="0.25">
      <c r="A4969" s="946" t="s">
        <v>7587</v>
      </c>
      <c r="B4969" s="422" t="s">
        <v>2605</v>
      </c>
      <c r="C4969" s="434">
        <v>30</v>
      </c>
    </row>
    <row r="4970" spans="1:3" x14ac:dyDescent="0.25">
      <c r="A4970" s="946" t="s">
        <v>7588</v>
      </c>
      <c r="B4970" s="422" t="s">
        <v>817</v>
      </c>
      <c r="C4970" s="434">
        <v>450</v>
      </c>
    </row>
    <row r="4971" spans="1:3" x14ac:dyDescent="0.25">
      <c r="A4971" s="946" t="s">
        <v>7589</v>
      </c>
      <c r="B4971" s="422" t="s">
        <v>6791</v>
      </c>
      <c r="C4971" s="434">
        <v>30</v>
      </c>
    </row>
    <row r="4972" spans="1:3" x14ac:dyDescent="0.25">
      <c r="A4972" s="946" t="s">
        <v>7590</v>
      </c>
      <c r="B4972" s="422" t="s">
        <v>2386</v>
      </c>
      <c r="C4972" s="434">
        <v>15</v>
      </c>
    </row>
    <row r="4973" spans="1:3" x14ac:dyDescent="0.25">
      <c r="A4973" s="946" t="s">
        <v>7591</v>
      </c>
      <c r="B4973" s="422" t="s">
        <v>2388</v>
      </c>
      <c r="C4973" s="434">
        <v>30</v>
      </c>
    </row>
    <row r="4974" spans="1:3" x14ac:dyDescent="0.25">
      <c r="A4974" s="946" t="s">
        <v>7592</v>
      </c>
      <c r="B4974" s="422" t="s">
        <v>7216</v>
      </c>
      <c r="C4974" s="434">
        <v>45</v>
      </c>
    </row>
    <row r="4975" spans="1:3" x14ac:dyDescent="0.25">
      <c r="A4975" s="946" t="s">
        <v>7593</v>
      </c>
      <c r="B4975" s="422" t="s">
        <v>836</v>
      </c>
      <c r="C4975" s="434">
        <v>45</v>
      </c>
    </row>
    <row r="4976" spans="1:3" x14ac:dyDescent="0.25">
      <c r="A4976" s="946" t="s">
        <v>7594</v>
      </c>
      <c r="B4976" s="422" t="s">
        <v>6803</v>
      </c>
      <c r="C4976" s="434">
        <v>90</v>
      </c>
    </row>
    <row r="4977" spans="1:3" x14ac:dyDescent="0.25">
      <c r="A4977" s="946" t="s">
        <v>7595</v>
      </c>
      <c r="B4977" s="422" t="s">
        <v>2397</v>
      </c>
      <c r="C4977" s="434">
        <v>45</v>
      </c>
    </row>
    <row r="4978" spans="1:3" x14ac:dyDescent="0.25">
      <c r="A4978" s="946" t="s">
        <v>7596</v>
      </c>
      <c r="B4978" s="422" t="s">
        <v>849</v>
      </c>
      <c r="C4978" s="434">
        <v>45</v>
      </c>
    </row>
    <row r="4979" spans="1:3" x14ac:dyDescent="0.25">
      <c r="A4979" s="946" t="s">
        <v>10331</v>
      </c>
      <c r="B4979" s="422" t="s">
        <v>2794</v>
      </c>
      <c r="C4979" s="434">
        <v>30</v>
      </c>
    </row>
    <row r="4980" spans="1:3" x14ac:dyDescent="0.25">
      <c r="A4980" s="946" t="s">
        <v>7598</v>
      </c>
      <c r="B4980" s="422" t="s">
        <v>2796</v>
      </c>
      <c r="C4980" s="434">
        <v>30</v>
      </c>
    </row>
    <row r="4981" spans="1:3" x14ac:dyDescent="0.25">
      <c r="A4981" s="946" t="s">
        <v>7599</v>
      </c>
      <c r="B4981" s="422" t="s">
        <v>2798</v>
      </c>
      <c r="C4981" s="434">
        <v>30</v>
      </c>
    </row>
    <row r="4982" spans="1:3" x14ac:dyDescent="0.25">
      <c r="A4982" s="946" t="s">
        <v>7600</v>
      </c>
      <c r="B4982" s="422" t="s">
        <v>6804</v>
      </c>
      <c r="C4982" s="434">
        <v>30</v>
      </c>
    </row>
    <row r="4983" spans="1:3" x14ac:dyDescent="0.25">
      <c r="A4983" s="946" t="s">
        <v>7601</v>
      </c>
      <c r="B4983" s="422" t="s">
        <v>2400</v>
      </c>
      <c r="C4983" s="434">
        <v>30</v>
      </c>
    </row>
    <row r="4984" spans="1:3" x14ac:dyDescent="0.25">
      <c r="A4984" s="946" t="s">
        <v>7602</v>
      </c>
      <c r="B4984" s="422" t="s">
        <v>2803</v>
      </c>
      <c r="C4984" s="434">
        <v>60</v>
      </c>
    </row>
    <row r="4985" spans="1:3" x14ac:dyDescent="0.25">
      <c r="A4985" s="946" t="s">
        <v>7603</v>
      </c>
      <c r="B4985" s="422" t="s">
        <v>2813</v>
      </c>
      <c r="C4985" s="434">
        <v>120</v>
      </c>
    </row>
    <row r="4986" spans="1:3" x14ac:dyDescent="0.25">
      <c r="A4986" s="946" t="s">
        <v>7604</v>
      </c>
      <c r="B4986" s="422" t="s">
        <v>2815</v>
      </c>
      <c r="C4986" s="434">
        <v>90</v>
      </c>
    </row>
    <row r="4987" spans="1:3" x14ac:dyDescent="0.25">
      <c r="A4987" s="946" t="s">
        <v>7605</v>
      </c>
      <c r="B4987" s="422" t="s">
        <v>7203</v>
      </c>
      <c r="C4987" s="434">
        <v>90</v>
      </c>
    </row>
    <row r="4988" spans="1:3" x14ac:dyDescent="0.25">
      <c r="A4988" s="946" t="s">
        <v>7606</v>
      </c>
      <c r="B4988" s="422" t="s">
        <v>6815</v>
      </c>
      <c r="C4988" s="434">
        <v>60</v>
      </c>
    </row>
    <row r="4989" spans="1:3" x14ac:dyDescent="0.25">
      <c r="A4989" s="946" t="s">
        <v>7607</v>
      </c>
      <c r="B4989" s="422" t="s">
        <v>2821</v>
      </c>
      <c r="C4989" s="434">
        <v>60</v>
      </c>
    </row>
    <row r="4990" spans="1:3" x14ac:dyDescent="0.25">
      <c r="A4990" s="946" t="s">
        <v>7608</v>
      </c>
      <c r="B4990" s="422" t="s">
        <v>2825</v>
      </c>
      <c r="C4990" s="434">
        <v>90</v>
      </c>
    </row>
    <row r="4991" spans="1:3" x14ac:dyDescent="0.25">
      <c r="A4991" s="946" t="s">
        <v>7609</v>
      </c>
      <c r="B4991" s="422" t="s">
        <v>2827</v>
      </c>
      <c r="C4991" s="434">
        <v>90</v>
      </c>
    </row>
    <row r="4992" spans="1:3" x14ac:dyDescent="0.25">
      <c r="A4992" s="946" t="s">
        <v>7610</v>
      </c>
      <c r="B4992" s="422" t="s">
        <v>2831</v>
      </c>
      <c r="C4992" s="434">
        <v>90</v>
      </c>
    </row>
    <row r="4993" spans="1:3" x14ac:dyDescent="0.25">
      <c r="A4993" s="946" t="s">
        <v>7611</v>
      </c>
      <c r="B4993" s="422" t="s">
        <v>6808</v>
      </c>
      <c r="C4993" s="434">
        <v>60</v>
      </c>
    </row>
    <row r="4994" spans="1:3" x14ac:dyDescent="0.25">
      <c r="A4994" s="946" t="s">
        <v>7612</v>
      </c>
      <c r="B4994" s="422" t="s">
        <v>6809</v>
      </c>
      <c r="C4994" s="434">
        <v>60</v>
      </c>
    </row>
    <row r="4995" spans="1:3" x14ac:dyDescent="0.25">
      <c r="A4995" s="946" t="s">
        <v>7613</v>
      </c>
      <c r="B4995" s="422" t="s">
        <v>2837</v>
      </c>
      <c r="C4995" s="434">
        <v>60</v>
      </c>
    </row>
    <row r="4996" spans="1:3" x14ac:dyDescent="0.25">
      <c r="A4996" s="946" t="s">
        <v>7614</v>
      </c>
      <c r="B4996" s="422" t="s">
        <v>2839</v>
      </c>
      <c r="C4996" s="434">
        <v>60</v>
      </c>
    </row>
    <row r="4997" spans="1:3" x14ac:dyDescent="0.25">
      <c r="A4997" s="946" t="s">
        <v>7615</v>
      </c>
      <c r="B4997" s="422" t="s">
        <v>2841</v>
      </c>
      <c r="C4997" s="434">
        <v>60</v>
      </c>
    </row>
    <row r="4998" spans="1:3" x14ac:dyDescent="0.25">
      <c r="A4998" s="946" t="s">
        <v>7616</v>
      </c>
      <c r="B4998" s="422" t="s">
        <v>2843</v>
      </c>
      <c r="C4998" s="434">
        <v>60</v>
      </c>
    </row>
    <row r="4999" spans="1:3" x14ac:dyDescent="0.25">
      <c r="A4999" s="946" t="s">
        <v>7617</v>
      </c>
      <c r="B4999" s="422" t="s">
        <v>6813</v>
      </c>
      <c r="C4999" s="434">
        <v>90</v>
      </c>
    </row>
    <row r="5000" spans="1:3" x14ac:dyDescent="0.25">
      <c r="A5000" s="946" t="s">
        <v>7618</v>
      </c>
      <c r="B5000" s="422" t="s">
        <v>817</v>
      </c>
      <c r="C5000" s="434">
        <v>360</v>
      </c>
    </row>
    <row r="5001" spans="1:3" x14ac:dyDescent="0.25">
      <c r="A5001" s="946" t="s">
        <v>7619</v>
      </c>
      <c r="B5001" s="960" t="s">
        <v>2417</v>
      </c>
      <c r="C5001" s="948">
        <v>30</v>
      </c>
    </row>
    <row r="5002" spans="1:3" x14ac:dyDescent="0.25">
      <c r="A5002" s="946" t="s">
        <v>7620</v>
      </c>
      <c r="B5002" s="960" t="s">
        <v>2883</v>
      </c>
      <c r="C5002" s="948">
        <v>15</v>
      </c>
    </row>
    <row r="5003" spans="1:3" x14ac:dyDescent="0.25">
      <c r="A5003" s="946" t="s">
        <v>7621</v>
      </c>
      <c r="B5003" s="960" t="s">
        <v>2421</v>
      </c>
      <c r="C5003" s="948">
        <v>30</v>
      </c>
    </row>
    <row r="5004" spans="1:3" x14ac:dyDescent="0.25">
      <c r="A5004" s="946" t="s">
        <v>7622</v>
      </c>
      <c r="B5004" s="960" t="s">
        <v>6816</v>
      </c>
      <c r="C5004" s="948">
        <v>45</v>
      </c>
    </row>
    <row r="5005" spans="1:3" x14ac:dyDescent="0.25">
      <c r="A5005" s="946" t="s">
        <v>7623</v>
      </c>
      <c r="B5005" s="960" t="s">
        <v>836</v>
      </c>
      <c r="C5005" s="948">
        <v>45</v>
      </c>
    </row>
    <row r="5006" spans="1:3" x14ac:dyDescent="0.25">
      <c r="A5006" s="946" t="s">
        <v>7624</v>
      </c>
      <c r="B5006" s="960" t="s">
        <v>2888</v>
      </c>
      <c r="C5006" s="948">
        <v>90</v>
      </c>
    </row>
    <row r="5007" spans="1:3" x14ac:dyDescent="0.25">
      <c r="A5007" s="946" t="s">
        <v>7625</v>
      </c>
      <c r="B5007" s="960" t="s">
        <v>2400</v>
      </c>
      <c r="C5007" s="961">
        <v>30</v>
      </c>
    </row>
    <row r="5008" spans="1:3" x14ac:dyDescent="0.25">
      <c r="A5008" s="946" t="s">
        <v>7626</v>
      </c>
      <c r="B5008" s="960" t="s">
        <v>2891</v>
      </c>
      <c r="C5008" s="961">
        <v>60</v>
      </c>
    </row>
    <row r="5009" spans="1:3" x14ac:dyDescent="0.25">
      <c r="A5009" s="946" t="s">
        <v>10332</v>
      </c>
      <c r="B5009" s="955" t="s">
        <v>2559</v>
      </c>
      <c r="C5009" s="961">
        <v>30</v>
      </c>
    </row>
    <row r="5010" spans="1:3" x14ac:dyDescent="0.25">
      <c r="A5010" s="946" t="s">
        <v>7628</v>
      </c>
      <c r="B5010" s="960" t="s">
        <v>2893</v>
      </c>
      <c r="C5010" s="961">
        <v>30</v>
      </c>
    </row>
    <row r="5011" spans="1:3" x14ac:dyDescent="0.25">
      <c r="A5011" s="946" t="s">
        <v>7629</v>
      </c>
      <c r="B5011" s="960" t="s">
        <v>849</v>
      </c>
      <c r="C5011" s="961">
        <v>45</v>
      </c>
    </row>
    <row r="5012" spans="1:3" x14ac:dyDescent="0.25">
      <c r="A5012" s="946" t="s">
        <v>7630</v>
      </c>
      <c r="B5012" s="960" t="s">
        <v>2798</v>
      </c>
      <c r="C5012" s="961">
        <v>30</v>
      </c>
    </row>
    <row r="5013" spans="1:3" x14ac:dyDescent="0.25">
      <c r="A5013" s="946" t="s">
        <v>7631</v>
      </c>
      <c r="B5013" s="960" t="s">
        <v>2428</v>
      </c>
      <c r="C5013" s="961">
        <v>30</v>
      </c>
    </row>
    <row r="5014" spans="1:3" x14ac:dyDescent="0.25">
      <c r="A5014" s="946" t="s">
        <v>7632</v>
      </c>
      <c r="B5014" s="960" t="s">
        <v>2803</v>
      </c>
      <c r="C5014" s="948">
        <v>60</v>
      </c>
    </row>
    <row r="5015" spans="1:3" x14ac:dyDescent="0.25">
      <c r="A5015" s="946" t="s">
        <v>7633</v>
      </c>
      <c r="B5015" s="960" t="s">
        <v>2898</v>
      </c>
      <c r="C5015" s="948">
        <v>90</v>
      </c>
    </row>
    <row r="5016" spans="1:3" x14ac:dyDescent="0.25">
      <c r="A5016" s="946" t="s">
        <v>7634</v>
      </c>
      <c r="B5016" s="955" t="s">
        <v>6817</v>
      </c>
      <c r="C5016" s="953">
        <v>60</v>
      </c>
    </row>
    <row r="5017" spans="1:3" x14ac:dyDescent="0.25">
      <c r="A5017" s="946" t="s">
        <v>7635</v>
      </c>
      <c r="B5017" s="960" t="s">
        <v>6818</v>
      </c>
      <c r="C5017" s="961">
        <v>180</v>
      </c>
    </row>
    <row r="5018" spans="1:3" x14ac:dyDescent="0.25">
      <c r="A5018" s="946" t="s">
        <v>7636</v>
      </c>
      <c r="B5018" s="960" t="s">
        <v>6819</v>
      </c>
      <c r="C5018" s="958">
        <v>120</v>
      </c>
    </row>
    <row r="5019" spans="1:3" x14ac:dyDescent="0.25">
      <c r="A5019" s="946" t="s">
        <v>7637</v>
      </c>
      <c r="B5019" s="962" t="s">
        <v>2904</v>
      </c>
      <c r="C5019" s="958">
        <v>90</v>
      </c>
    </row>
    <row r="5020" spans="1:3" x14ac:dyDescent="0.25">
      <c r="A5020" s="946" t="s">
        <v>7638</v>
      </c>
      <c r="B5020" s="960" t="s">
        <v>2906</v>
      </c>
      <c r="C5020" s="958">
        <v>90</v>
      </c>
    </row>
    <row r="5021" spans="1:3" x14ac:dyDescent="0.25">
      <c r="A5021" s="946" t="s">
        <v>7639</v>
      </c>
      <c r="B5021" s="960" t="s">
        <v>2907</v>
      </c>
      <c r="C5021" s="961">
        <v>60</v>
      </c>
    </row>
    <row r="5022" spans="1:3" x14ac:dyDescent="0.25">
      <c r="A5022" s="946" t="s">
        <v>7640</v>
      </c>
      <c r="B5022" s="960" t="s">
        <v>2909</v>
      </c>
      <c r="C5022" s="961">
        <v>60</v>
      </c>
    </row>
    <row r="5023" spans="1:3" x14ac:dyDescent="0.25">
      <c r="A5023" s="946" t="s">
        <v>7641</v>
      </c>
      <c r="B5023" s="947" t="s">
        <v>6820</v>
      </c>
      <c r="C5023" s="948">
        <v>60</v>
      </c>
    </row>
    <row r="5024" spans="1:3" x14ac:dyDescent="0.25">
      <c r="A5024" s="946" t="s">
        <v>7642</v>
      </c>
      <c r="B5024" s="955" t="s">
        <v>6821</v>
      </c>
      <c r="C5024" s="948">
        <v>60</v>
      </c>
    </row>
    <row r="5025" spans="1:3" x14ac:dyDescent="0.25">
      <c r="A5025" s="946" t="s">
        <v>7643</v>
      </c>
      <c r="B5025" s="960" t="s">
        <v>6822</v>
      </c>
      <c r="C5025" s="961">
        <v>60</v>
      </c>
    </row>
    <row r="5026" spans="1:3" x14ac:dyDescent="0.25">
      <c r="A5026" s="946" t="s">
        <v>7644</v>
      </c>
      <c r="B5026" s="960" t="s">
        <v>6823</v>
      </c>
      <c r="C5026" s="961">
        <v>60</v>
      </c>
    </row>
    <row r="5027" spans="1:3" x14ac:dyDescent="0.25">
      <c r="A5027" s="946" t="s">
        <v>7645</v>
      </c>
      <c r="B5027" s="960" t="s">
        <v>2912</v>
      </c>
      <c r="C5027" s="961">
        <v>60</v>
      </c>
    </row>
    <row r="5028" spans="1:3" x14ac:dyDescent="0.25">
      <c r="A5028" s="946" t="s">
        <v>7646</v>
      </c>
      <c r="B5028" s="960" t="s">
        <v>7217</v>
      </c>
      <c r="C5028" s="961">
        <v>60</v>
      </c>
    </row>
    <row r="5029" spans="1:3" x14ac:dyDescent="0.25">
      <c r="A5029" s="946" t="s">
        <v>7647</v>
      </c>
      <c r="B5029" s="960" t="s">
        <v>2910</v>
      </c>
      <c r="C5029" s="961">
        <v>30</v>
      </c>
    </row>
    <row r="5030" spans="1:3" x14ac:dyDescent="0.25">
      <c r="A5030" s="946" t="s">
        <v>7648</v>
      </c>
      <c r="B5030" s="960" t="s">
        <v>2915</v>
      </c>
      <c r="C5030" s="961">
        <v>270</v>
      </c>
    </row>
    <row r="5031" spans="1:3" x14ac:dyDescent="0.25">
      <c r="A5031" s="946" t="s">
        <v>7649</v>
      </c>
      <c r="B5031" s="962" t="s">
        <v>2384</v>
      </c>
      <c r="C5031" s="948">
        <v>75</v>
      </c>
    </row>
    <row r="5032" spans="1:3" x14ac:dyDescent="0.25">
      <c r="A5032" s="946" t="s">
        <v>7650</v>
      </c>
      <c r="B5032" s="962" t="s">
        <v>2386</v>
      </c>
      <c r="C5032" s="948">
        <v>30</v>
      </c>
    </row>
    <row r="5033" spans="1:3" x14ac:dyDescent="0.25">
      <c r="A5033" s="946" t="s">
        <v>7651</v>
      </c>
      <c r="B5033" s="962" t="s">
        <v>2388</v>
      </c>
      <c r="C5033" s="948">
        <v>60</v>
      </c>
    </row>
    <row r="5034" spans="1:3" x14ac:dyDescent="0.25">
      <c r="A5034" s="946" t="s">
        <v>7652</v>
      </c>
      <c r="B5034" s="962" t="s">
        <v>6824</v>
      </c>
      <c r="C5034" s="948">
        <v>75</v>
      </c>
    </row>
    <row r="5035" spans="1:3" x14ac:dyDescent="0.25">
      <c r="A5035" s="946" t="s">
        <v>7653</v>
      </c>
      <c r="B5035" s="962" t="s">
        <v>836</v>
      </c>
      <c r="C5035" s="948">
        <v>75</v>
      </c>
    </row>
    <row r="5036" spans="1:3" x14ac:dyDescent="0.25">
      <c r="A5036" s="946" t="s">
        <v>7654</v>
      </c>
      <c r="B5036" s="962" t="s">
        <v>2393</v>
      </c>
      <c r="C5036" s="948">
        <v>120</v>
      </c>
    </row>
    <row r="5037" spans="1:3" x14ac:dyDescent="0.25">
      <c r="A5037" s="946" t="s">
        <v>7655</v>
      </c>
      <c r="B5037" s="962" t="s">
        <v>2400</v>
      </c>
      <c r="C5037" s="958">
        <v>30</v>
      </c>
    </row>
    <row r="5038" spans="1:3" x14ac:dyDescent="0.25">
      <c r="A5038" s="946" t="s">
        <v>7656</v>
      </c>
      <c r="B5038" s="962" t="s">
        <v>2924</v>
      </c>
      <c r="C5038" s="958">
        <v>60</v>
      </c>
    </row>
    <row r="5039" spans="1:3" x14ac:dyDescent="0.25">
      <c r="A5039" s="946" t="s">
        <v>10333</v>
      </c>
      <c r="B5039" s="962" t="s">
        <v>2559</v>
      </c>
      <c r="C5039" s="958">
        <v>30</v>
      </c>
    </row>
    <row r="5040" spans="1:3" x14ac:dyDescent="0.25">
      <c r="A5040" s="946" t="s">
        <v>7658</v>
      </c>
      <c r="B5040" s="962" t="s">
        <v>2796</v>
      </c>
      <c r="C5040" s="958">
        <v>30</v>
      </c>
    </row>
    <row r="5041" spans="1:3" x14ac:dyDescent="0.25">
      <c r="A5041" s="946" t="s">
        <v>7659</v>
      </c>
      <c r="B5041" s="962" t="s">
        <v>849</v>
      </c>
      <c r="C5041" s="958">
        <v>45</v>
      </c>
    </row>
    <row r="5042" spans="1:3" x14ac:dyDescent="0.25">
      <c r="A5042" s="946" t="s">
        <v>7660</v>
      </c>
      <c r="B5042" s="962" t="s">
        <v>2798</v>
      </c>
      <c r="C5042" s="958">
        <v>30</v>
      </c>
    </row>
    <row r="5043" spans="1:3" x14ac:dyDescent="0.25">
      <c r="A5043" s="946" t="s">
        <v>7661</v>
      </c>
      <c r="B5043" s="962" t="s">
        <v>2428</v>
      </c>
      <c r="C5043" s="958">
        <v>30</v>
      </c>
    </row>
    <row r="5044" spans="1:3" x14ac:dyDescent="0.25">
      <c r="A5044" s="946" t="s">
        <v>7662</v>
      </c>
      <c r="B5044" s="962" t="s">
        <v>2803</v>
      </c>
      <c r="C5044" s="948">
        <v>60</v>
      </c>
    </row>
    <row r="5045" spans="1:3" x14ac:dyDescent="0.25">
      <c r="A5045" s="946" t="s">
        <v>7663</v>
      </c>
      <c r="B5045" s="962" t="s">
        <v>2898</v>
      </c>
      <c r="C5045" s="948">
        <v>90</v>
      </c>
    </row>
    <row r="5046" spans="1:3" x14ac:dyDescent="0.25">
      <c r="A5046" s="946" t="s">
        <v>7664</v>
      </c>
      <c r="B5046" s="947" t="s">
        <v>6817</v>
      </c>
      <c r="C5046" s="948">
        <v>60</v>
      </c>
    </row>
    <row r="5047" spans="1:3" x14ac:dyDescent="0.25">
      <c r="A5047" s="946" t="s">
        <v>7665</v>
      </c>
      <c r="B5047" s="962" t="s">
        <v>6818</v>
      </c>
      <c r="C5047" s="958">
        <v>180</v>
      </c>
    </row>
    <row r="5048" spans="1:3" x14ac:dyDescent="0.25">
      <c r="A5048" s="946" t="s">
        <v>7666</v>
      </c>
      <c r="B5048" s="962" t="s">
        <v>6819</v>
      </c>
      <c r="C5048" s="958">
        <v>180</v>
      </c>
    </row>
    <row r="5049" spans="1:3" x14ac:dyDescent="0.25">
      <c r="A5049" s="946" t="s">
        <v>7667</v>
      </c>
      <c r="B5049" s="962" t="s">
        <v>2904</v>
      </c>
      <c r="C5049" s="958">
        <v>90</v>
      </c>
    </row>
    <row r="5050" spans="1:3" x14ac:dyDescent="0.25">
      <c r="A5050" s="946" t="s">
        <v>7668</v>
      </c>
      <c r="B5050" s="962" t="s">
        <v>2934</v>
      </c>
      <c r="C5050" s="958">
        <v>90</v>
      </c>
    </row>
    <row r="5051" spans="1:3" x14ac:dyDescent="0.25">
      <c r="A5051" s="946" t="s">
        <v>7669</v>
      </c>
      <c r="B5051" s="962" t="s">
        <v>2906</v>
      </c>
      <c r="C5051" s="958">
        <v>120</v>
      </c>
    </row>
    <row r="5052" spans="1:3" x14ac:dyDescent="0.25">
      <c r="A5052" s="946" t="s">
        <v>7670</v>
      </c>
      <c r="B5052" s="962" t="s">
        <v>2937</v>
      </c>
      <c r="C5052" s="958">
        <v>90</v>
      </c>
    </row>
    <row r="5053" spans="1:3" x14ac:dyDescent="0.25">
      <c r="A5053" s="946" t="s">
        <v>7671</v>
      </c>
      <c r="B5053" s="962" t="s">
        <v>2907</v>
      </c>
      <c r="C5053" s="958">
        <v>60</v>
      </c>
    </row>
    <row r="5054" spans="1:3" x14ac:dyDescent="0.25">
      <c r="A5054" s="946" t="s">
        <v>7672</v>
      </c>
      <c r="B5054" s="962" t="s">
        <v>7206</v>
      </c>
      <c r="C5054" s="958">
        <v>45</v>
      </c>
    </row>
    <row r="5055" spans="1:3" x14ac:dyDescent="0.25">
      <c r="A5055" s="946" t="s">
        <v>7673</v>
      </c>
      <c r="B5055" s="962" t="s">
        <v>2909</v>
      </c>
      <c r="C5055" s="958">
        <v>60</v>
      </c>
    </row>
    <row r="5056" spans="1:3" x14ac:dyDescent="0.25">
      <c r="A5056" s="946" t="s">
        <v>7674</v>
      </c>
      <c r="B5056" s="962" t="s">
        <v>2944</v>
      </c>
      <c r="C5056" s="958">
        <v>150</v>
      </c>
    </row>
    <row r="5057" spans="1:3" x14ac:dyDescent="0.25">
      <c r="A5057" s="946" t="s">
        <v>7675</v>
      </c>
      <c r="B5057" s="947" t="s">
        <v>6820</v>
      </c>
      <c r="C5057" s="948">
        <v>60</v>
      </c>
    </row>
    <row r="5058" spans="1:3" x14ac:dyDescent="0.25">
      <c r="A5058" s="946" t="s">
        <v>7676</v>
      </c>
      <c r="B5058" s="962" t="s">
        <v>2605</v>
      </c>
      <c r="C5058" s="958">
        <v>30</v>
      </c>
    </row>
    <row r="5059" spans="1:3" x14ac:dyDescent="0.25">
      <c r="A5059" s="946" t="s">
        <v>7677</v>
      </c>
      <c r="B5059" s="962" t="s">
        <v>2950</v>
      </c>
      <c r="C5059" s="958">
        <v>180</v>
      </c>
    </row>
    <row r="5060" spans="1:3" x14ac:dyDescent="0.25">
      <c r="A5060" s="946" t="s">
        <v>7678</v>
      </c>
      <c r="B5060" s="962" t="s">
        <v>6825</v>
      </c>
      <c r="C5060" s="958">
        <v>30</v>
      </c>
    </row>
    <row r="5061" spans="1:3" x14ac:dyDescent="0.25">
      <c r="A5061" s="946" t="s">
        <v>7679</v>
      </c>
      <c r="B5061" s="962" t="s">
        <v>6822</v>
      </c>
      <c r="C5061" s="958">
        <v>60</v>
      </c>
    </row>
    <row r="5062" spans="1:3" x14ac:dyDescent="0.25">
      <c r="A5062" s="946" t="s">
        <v>7680</v>
      </c>
      <c r="B5062" s="962" t="s">
        <v>6823</v>
      </c>
      <c r="C5062" s="958">
        <v>60</v>
      </c>
    </row>
    <row r="5063" spans="1:3" x14ac:dyDescent="0.25">
      <c r="A5063" s="946" t="s">
        <v>7681</v>
      </c>
      <c r="B5063" s="962" t="s">
        <v>2912</v>
      </c>
      <c r="C5063" s="958">
        <v>60</v>
      </c>
    </row>
    <row r="5064" spans="1:3" x14ac:dyDescent="0.25">
      <c r="A5064" s="946" t="s">
        <v>7682</v>
      </c>
      <c r="B5064" s="962" t="s">
        <v>6826</v>
      </c>
      <c r="C5064" s="958">
        <v>60</v>
      </c>
    </row>
    <row r="5065" spans="1:3" x14ac:dyDescent="0.25">
      <c r="A5065" s="946" t="s">
        <v>7683</v>
      </c>
      <c r="B5065" s="962" t="s">
        <v>2910</v>
      </c>
      <c r="C5065" s="958">
        <v>30</v>
      </c>
    </row>
    <row r="5066" spans="1:3" x14ac:dyDescent="0.25">
      <c r="A5066" s="946" t="s">
        <v>7684</v>
      </c>
      <c r="B5066" s="962" t="s">
        <v>2529</v>
      </c>
      <c r="C5066" s="958">
        <v>45</v>
      </c>
    </row>
    <row r="5067" spans="1:3" x14ac:dyDescent="0.25">
      <c r="A5067" s="946" t="s">
        <v>7685</v>
      </c>
      <c r="B5067" s="962" t="s">
        <v>2915</v>
      </c>
      <c r="C5067" s="958">
        <v>270</v>
      </c>
    </row>
    <row r="5068" spans="1:3" x14ac:dyDescent="0.25">
      <c r="A5068" s="946" t="s">
        <v>7686</v>
      </c>
      <c r="B5068" s="947" t="s">
        <v>2384</v>
      </c>
      <c r="C5068" s="948">
        <v>30</v>
      </c>
    </row>
    <row r="5069" spans="1:3" x14ac:dyDescent="0.25">
      <c r="A5069" s="946" t="s">
        <v>7687</v>
      </c>
      <c r="B5069" s="947" t="s">
        <v>2386</v>
      </c>
      <c r="C5069" s="948">
        <v>15</v>
      </c>
    </row>
    <row r="5070" spans="1:3" x14ac:dyDescent="0.25">
      <c r="A5070" s="946" t="s">
        <v>7688</v>
      </c>
      <c r="B5070" s="947" t="s">
        <v>2388</v>
      </c>
      <c r="C5070" s="948">
        <v>30</v>
      </c>
    </row>
    <row r="5071" spans="1:3" x14ac:dyDescent="0.25">
      <c r="A5071" s="946" t="s">
        <v>7689</v>
      </c>
      <c r="B5071" s="947" t="s">
        <v>6785</v>
      </c>
      <c r="C5071" s="948">
        <v>45</v>
      </c>
    </row>
    <row r="5072" spans="1:3" x14ac:dyDescent="0.25">
      <c r="A5072" s="946" t="s">
        <v>7690</v>
      </c>
      <c r="B5072" s="947" t="s">
        <v>836</v>
      </c>
      <c r="C5072" s="948">
        <v>45</v>
      </c>
    </row>
    <row r="5073" spans="1:3" x14ac:dyDescent="0.25">
      <c r="A5073" s="946" t="s">
        <v>7691</v>
      </c>
      <c r="B5073" s="947" t="s">
        <v>7195</v>
      </c>
      <c r="C5073" s="948">
        <v>90</v>
      </c>
    </row>
    <row r="5074" spans="1:3" x14ac:dyDescent="0.25">
      <c r="A5074" s="946" t="s">
        <v>7692</v>
      </c>
      <c r="B5074" s="422" t="s">
        <v>2397</v>
      </c>
      <c r="C5074" s="434">
        <v>75</v>
      </c>
    </row>
    <row r="5075" spans="1:3" x14ac:dyDescent="0.25">
      <c r="A5075" s="946" t="s">
        <v>7693</v>
      </c>
      <c r="B5075" s="422" t="s">
        <v>2969</v>
      </c>
      <c r="C5075" s="434">
        <v>30</v>
      </c>
    </row>
    <row r="5076" spans="1:3" x14ac:dyDescent="0.25">
      <c r="A5076" s="946" t="s">
        <v>10334</v>
      </c>
      <c r="B5076" s="422" t="s">
        <v>2428</v>
      </c>
      <c r="C5076" s="434">
        <v>30</v>
      </c>
    </row>
    <row r="5077" spans="1:3" x14ac:dyDescent="0.25">
      <c r="A5077" s="946" t="s">
        <v>7695</v>
      </c>
      <c r="B5077" s="422" t="s">
        <v>3022</v>
      </c>
      <c r="C5077" s="434">
        <v>75</v>
      </c>
    </row>
    <row r="5078" spans="1:3" x14ac:dyDescent="0.25">
      <c r="A5078" s="946" t="s">
        <v>7696</v>
      </c>
      <c r="B5078" s="422" t="s">
        <v>6827</v>
      </c>
      <c r="C5078" s="434">
        <v>30</v>
      </c>
    </row>
    <row r="5079" spans="1:3" x14ac:dyDescent="0.25">
      <c r="A5079" s="946" t="s">
        <v>7697</v>
      </c>
      <c r="B5079" s="422" t="s">
        <v>3260</v>
      </c>
      <c r="C5079" s="434">
        <v>75</v>
      </c>
    </row>
    <row r="5080" spans="1:3" x14ac:dyDescent="0.25">
      <c r="A5080" s="946" t="s">
        <v>7698</v>
      </c>
      <c r="B5080" s="422" t="s">
        <v>6828</v>
      </c>
      <c r="C5080" s="434">
        <v>30</v>
      </c>
    </row>
    <row r="5081" spans="1:3" x14ac:dyDescent="0.25">
      <c r="A5081" s="946" t="s">
        <v>7699</v>
      </c>
      <c r="B5081" s="422" t="s">
        <v>2400</v>
      </c>
      <c r="C5081" s="434">
        <v>30</v>
      </c>
    </row>
    <row r="5082" spans="1:3" x14ac:dyDescent="0.25">
      <c r="A5082" s="946" t="s">
        <v>7700</v>
      </c>
      <c r="B5082" s="422" t="s">
        <v>6829</v>
      </c>
      <c r="C5082" s="434">
        <v>60</v>
      </c>
    </row>
    <row r="5083" spans="1:3" x14ac:dyDescent="0.25">
      <c r="A5083" s="946" t="s">
        <v>7701</v>
      </c>
      <c r="B5083" s="422" t="s">
        <v>3270</v>
      </c>
      <c r="C5083" s="434">
        <v>60</v>
      </c>
    </row>
    <row r="5084" spans="1:3" x14ac:dyDescent="0.25">
      <c r="A5084" s="946" t="s">
        <v>7702</v>
      </c>
      <c r="B5084" s="422" t="s">
        <v>2974</v>
      </c>
      <c r="C5084" s="434">
        <v>60</v>
      </c>
    </row>
    <row r="5085" spans="1:3" x14ac:dyDescent="0.25">
      <c r="A5085" s="946" t="s">
        <v>7703</v>
      </c>
      <c r="B5085" s="422" t="s">
        <v>6830</v>
      </c>
      <c r="C5085" s="434">
        <v>180</v>
      </c>
    </row>
    <row r="5086" spans="1:3" x14ac:dyDescent="0.25">
      <c r="A5086" s="946" t="s">
        <v>7704</v>
      </c>
      <c r="B5086" s="422" t="s">
        <v>6831</v>
      </c>
      <c r="C5086" s="434">
        <v>60</v>
      </c>
    </row>
    <row r="5087" spans="1:3" x14ac:dyDescent="0.25">
      <c r="A5087" s="946" t="s">
        <v>7705</v>
      </c>
      <c r="B5087" s="422" t="s">
        <v>6832</v>
      </c>
      <c r="C5087" s="434">
        <v>180</v>
      </c>
    </row>
    <row r="5088" spans="1:3" x14ac:dyDescent="0.25">
      <c r="A5088" s="946" t="s">
        <v>7706</v>
      </c>
      <c r="B5088" s="422" t="s">
        <v>6833</v>
      </c>
      <c r="C5088" s="434">
        <v>120</v>
      </c>
    </row>
    <row r="5089" spans="1:3" x14ac:dyDescent="0.25">
      <c r="A5089" s="946" t="s">
        <v>7707</v>
      </c>
      <c r="B5089" s="422" t="s">
        <v>6834</v>
      </c>
      <c r="C5089" s="434">
        <v>90</v>
      </c>
    </row>
    <row r="5090" spans="1:3" x14ac:dyDescent="0.25">
      <c r="A5090" s="946" t="s">
        <v>7708</v>
      </c>
      <c r="B5090" s="422" t="s">
        <v>6835</v>
      </c>
      <c r="C5090" s="434">
        <v>120</v>
      </c>
    </row>
    <row r="5091" spans="1:3" x14ac:dyDescent="0.25">
      <c r="A5091" s="946" t="s">
        <v>7709</v>
      </c>
      <c r="B5091" s="422" t="s">
        <v>6836</v>
      </c>
      <c r="C5091" s="434">
        <v>120</v>
      </c>
    </row>
    <row r="5092" spans="1:3" x14ac:dyDescent="0.25">
      <c r="A5092" s="946" t="s">
        <v>7710</v>
      </c>
      <c r="B5092" s="422" t="s">
        <v>3274</v>
      </c>
      <c r="C5092" s="434">
        <v>60</v>
      </c>
    </row>
    <row r="5093" spans="1:3" x14ac:dyDescent="0.25">
      <c r="A5093" s="946" t="s">
        <v>7711</v>
      </c>
      <c r="B5093" s="422" t="s">
        <v>6837</v>
      </c>
      <c r="C5093" s="434">
        <v>180</v>
      </c>
    </row>
    <row r="5094" spans="1:3" x14ac:dyDescent="0.25">
      <c r="A5094" s="946" t="s">
        <v>7712</v>
      </c>
      <c r="B5094" s="947" t="s">
        <v>2384</v>
      </c>
      <c r="C5094" s="948">
        <v>75</v>
      </c>
    </row>
    <row r="5095" spans="1:3" x14ac:dyDescent="0.25">
      <c r="A5095" s="946" t="s">
        <v>7713</v>
      </c>
      <c r="B5095" s="947" t="s">
        <v>2386</v>
      </c>
      <c r="C5095" s="948">
        <v>30</v>
      </c>
    </row>
    <row r="5096" spans="1:3" x14ac:dyDescent="0.25">
      <c r="A5096" s="946" t="s">
        <v>7714</v>
      </c>
      <c r="B5096" s="947" t="s">
        <v>2388</v>
      </c>
      <c r="C5096" s="948">
        <v>60</v>
      </c>
    </row>
    <row r="5097" spans="1:3" x14ac:dyDescent="0.25">
      <c r="A5097" s="946" t="s">
        <v>7715</v>
      </c>
      <c r="B5097" s="947" t="s">
        <v>6785</v>
      </c>
      <c r="C5097" s="948">
        <v>75</v>
      </c>
    </row>
    <row r="5098" spans="1:3" x14ac:dyDescent="0.25">
      <c r="A5098" s="946" t="s">
        <v>7716</v>
      </c>
      <c r="B5098" s="947" t="s">
        <v>836</v>
      </c>
      <c r="C5098" s="948">
        <v>75</v>
      </c>
    </row>
    <row r="5099" spans="1:3" x14ac:dyDescent="0.25">
      <c r="A5099" s="946" t="s">
        <v>7717</v>
      </c>
      <c r="B5099" s="947" t="s">
        <v>7195</v>
      </c>
      <c r="C5099" s="948">
        <v>120</v>
      </c>
    </row>
    <row r="5100" spans="1:3" x14ac:dyDescent="0.25">
      <c r="A5100" s="946" t="s">
        <v>7718</v>
      </c>
      <c r="B5100" s="949" t="s">
        <v>2397</v>
      </c>
      <c r="C5100" s="434">
        <v>75</v>
      </c>
    </row>
    <row r="5101" spans="1:3" x14ac:dyDescent="0.25">
      <c r="A5101" s="946" t="s">
        <v>7719</v>
      </c>
      <c r="B5101" s="949" t="s">
        <v>2969</v>
      </c>
      <c r="C5101" s="434">
        <v>30</v>
      </c>
    </row>
    <row r="5102" spans="1:3" x14ac:dyDescent="0.25">
      <c r="A5102" s="946" t="s">
        <v>10335</v>
      </c>
      <c r="B5102" s="949" t="s">
        <v>2428</v>
      </c>
      <c r="C5102" s="434">
        <v>30</v>
      </c>
    </row>
    <row r="5103" spans="1:3" x14ac:dyDescent="0.25">
      <c r="A5103" s="946" t="s">
        <v>7721</v>
      </c>
      <c r="B5103" s="949" t="s">
        <v>6838</v>
      </c>
      <c r="C5103" s="434">
        <v>75</v>
      </c>
    </row>
    <row r="5104" spans="1:3" x14ac:dyDescent="0.25">
      <c r="A5104" s="946" t="s">
        <v>7722</v>
      </c>
      <c r="B5104" s="949" t="s">
        <v>3018</v>
      </c>
      <c r="C5104" s="434">
        <v>30</v>
      </c>
    </row>
    <row r="5105" spans="1:3" x14ac:dyDescent="0.25">
      <c r="A5105" s="946" t="s">
        <v>7723</v>
      </c>
      <c r="B5105" s="949" t="s">
        <v>3254</v>
      </c>
      <c r="C5105" s="434">
        <v>60</v>
      </c>
    </row>
    <row r="5106" spans="1:3" x14ac:dyDescent="0.25">
      <c r="A5106" s="946" t="s">
        <v>7724</v>
      </c>
      <c r="B5106" s="949" t="s">
        <v>6827</v>
      </c>
      <c r="C5106" s="434">
        <v>30</v>
      </c>
    </row>
    <row r="5107" spans="1:3" x14ac:dyDescent="0.25">
      <c r="A5107" s="946" t="s">
        <v>7725</v>
      </c>
      <c r="B5107" s="949" t="s">
        <v>6839</v>
      </c>
      <c r="C5107" s="434">
        <v>90</v>
      </c>
    </row>
    <row r="5108" spans="1:3" x14ac:dyDescent="0.25">
      <c r="A5108" s="946" t="s">
        <v>7726</v>
      </c>
      <c r="B5108" s="949" t="s">
        <v>3262</v>
      </c>
      <c r="C5108" s="434">
        <v>60</v>
      </c>
    </row>
    <row r="5109" spans="1:3" x14ac:dyDescent="0.25">
      <c r="A5109" s="946" t="s">
        <v>7727</v>
      </c>
      <c r="B5109" s="949" t="s">
        <v>6840</v>
      </c>
      <c r="C5109" s="434">
        <v>60</v>
      </c>
    </row>
    <row r="5110" spans="1:3" x14ac:dyDescent="0.25">
      <c r="A5110" s="946" t="s">
        <v>7728</v>
      </c>
      <c r="B5110" s="957" t="s">
        <v>3267</v>
      </c>
      <c r="C5110" s="948">
        <v>30</v>
      </c>
    </row>
    <row r="5111" spans="1:3" x14ac:dyDescent="0.25">
      <c r="A5111" s="946" t="s">
        <v>7729</v>
      </c>
      <c r="B5111" s="957" t="s">
        <v>2529</v>
      </c>
      <c r="C5111" s="963">
        <v>45</v>
      </c>
    </row>
    <row r="5112" spans="1:3" x14ac:dyDescent="0.25">
      <c r="A5112" s="946" t="s">
        <v>7730</v>
      </c>
      <c r="B5112" s="947" t="s">
        <v>2400</v>
      </c>
      <c r="C5112" s="948">
        <v>30</v>
      </c>
    </row>
    <row r="5113" spans="1:3" x14ac:dyDescent="0.25">
      <c r="A5113" s="946" t="s">
        <v>7731</v>
      </c>
      <c r="B5113" s="947" t="s">
        <v>3270</v>
      </c>
      <c r="C5113" s="948">
        <v>60</v>
      </c>
    </row>
    <row r="5114" spans="1:3" x14ac:dyDescent="0.25">
      <c r="A5114" s="946" t="s">
        <v>7732</v>
      </c>
      <c r="B5114" s="947" t="s">
        <v>2974</v>
      </c>
      <c r="C5114" s="948">
        <v>60</v>
      </c>
    </row>
    <row r="5115" spans="1:3" x14ac:dyDescent="0.25">
      <c r="A5115" s="946" t="s">
        <v>7733</v>
      </c>
      <c r="B5115" s="947" t="s">
        <v>6830</v>
      </c>
      <c r="C5115" s="948">
        <v>150</v>
      </c>
    </row>
    <row r="5116" spans="1:3" x14ac:dyDescent="0.25">
      <c r="A5116" s="946" t="s">
        <v>7734</v>
      </c>
      <c r="B5116" s="947" t="s">
        <v>3029</v>
      </c>
      <c r="C5116" s="948">
        <v>90</v>
      </c>
    </row>
    <row r="5117" spans="1:3" x14ac:dyDescent="0.25">
      <c r="A5117" s="946" t="s">
        <v>7735</v>
      </c>
      <c r="B5117" s="947" t="s">
        <v>6841</v>
      </c>
      <c r="C5117" s="948">
        <v>60</v>
      </c>
    </row>
    <row r="5118" spans="1:3" x14ac:dyDescent="0.25">
      <c r="A5118" s="946" t="s">
        <v>7736</v>
      </c>
      <c r="B5118" s="947" t="s">
        <v>6842</v>
      </c>
      <c r="C5118" s="948">
        <v>120</v>
      </c>
    </row>
    <row r="5119" spans="1:3" x14ac:dyDescent="0.25">
      <c r="A5119" s="946" t="s">
        <v>7737</v>
      </c>
      <c r="B5119" s="947" t="s">
        <v>6843</v>
      </c>
      <c r="C5119" s="948">
        <v>150</v>
      </c>
    </row>
    <row r="5120" spans="1:3" x14ac:dyDescent="0.25">
      <c r="A5120" s="946" t="s">
        <v>7738</v>
      </c>
      <c r="B5120" s="947" t="s">
        <v>6844</v>
      </c>
      <c r="C5120" s="948">
        <v>60</v>
      </c>
    </row>
    <row r="5121" spans="1:3" x14ac:dyDescent="0.25">
      <c r="A5121" s="946" t="s">
        <v>7739</v>
      </c>
      <c r="B5121" s="947" t="s">
        <v>6833</v>
      </c>
      <c r="C5121" s="948">
        <v>120</v>
      </c>
    </row>
    <row r="5122" spans="1:3" x14ac:dyDescent="0.25">
      <c r="A5122" s="946" t="s">
        <v>7740</v>
      </c>
      <c r="B5122" s="947" t="s">
        <v>9974</v>
      </c>
      <c r="C5122" s="948">
        <v>60</v>
      </c>
    </row>
    <row r="5123" spans="1:3" x14ac:dyDescent="0.25">
      <c r="A5123" s="946" t="s">
        <v>7741</v>
      </c>
      <c r="B5123" s="422" t="s">
        <v>6846</v>
      </c>
      <c r="C5123" s="948">
        <v>60</v>
      </c>
    </row>
    <row r="5124" spans="1:3" x14ac:dyDescent="0.25">
      <c r="A5124" s="946" t="s">
        <v>7742</v>
      </c>
      <c r="B5124" s="947" t="s">
        <v>6847</v>
      </c>
      <c r="C5124" s="948">
        <v>60</v>
      </c>
    </row>
    <row r="5125" spans="1:3" x14ac:dyDescent="0.25">
      <c r="A5125" s="946" t="s">
        <v>7743</v>
      </c>
      <c r="B5125" s="422" t="s">
        <v>6835</v>
      </c>
      <c r="C5125" s="948">
        <v>180</v>
      </c>
    </row>
    <row r="5126" spans="1:3" x14ac:dyDescent="0.25">
      <c r="A5126" s="946" t="s">
        <v>7744</v>
      </c>
      <c r="B5126" s="422" t="s">
        <v>9975</v>
      </c>
      <c r="C5126" s="948">
        <v>180</v>
      </c>
    </row>
    <row r="5127" spans="1:3" x14ac:dyDescent="0.25">
      <c r="A5127" s="946" t="s">
        <v>7745</v>
      </c>
      <c r="B5127" s="947" t="s">
        <v>3052</v>
      </c>
      <c r="C5127" s="948">
        <v>60</v>
      </c>
    </row>
    <row r="5128" spans="1:3" x14ac:dyDescent="0.25">
      <c r="A5128" s="946" t="s">
        <v>7746</v>
      </c>
      <c r="B5128" s="422" t="s">
        <v>6849</v>
      </c>
      <c r="C5128" s="948">
        <v>60</v>
      </c>
    </row>
    <row r="5129" spans="1:3" x14ac:dyDescent="0.25">
      <c r="A5129" s="946" t="s">
        <v>7747</v>
      </c>
      <c r="B5129" s="947" t="s">
        <v>2915</v>
      </c>
      <c r="C5129" s="948">
        <v>225</v>
      </c>
    </row>
    <row r="5130" spans="1:3" x14ac:dyDescent="0.25">
      <c r="A5130" s="946" t="s">
        <v>7748</v>
      </c>
      <c r="B5130" s="947" t="s">
        <v>2384</v>
      </c>
      <c r="C5130" s="948">
        <v>30</v>
      </c>
    </row>
    <row r="5131" spans="1:3" x14ac:dyDescent="0.25">
      <c r="A5131" s="946" t="s">
        <v>7749</v>
      </c>
      <c r="B5131" s="947" t="s">
        <v>2386</v>
      </c>
      <c r="C5131" s="948">
        <v>15</v>
      </c>
    </row>
    <row r="5132" spans="1:3" x14ac:dyDescent="0.25">
      <c r="A5132" s="946" t="s">
        <v>7750</v>
      </c>
      <c r="B5132" s="947" t="s">
        <v>2388</v>
      </c>
      <c r="C5132" s="948">
        <v>30</v>
      </c>
    </row>
    <row r="5133" spans="1:3" x14ac:dyDescent="0.25">
      <c r="A5133" s="946" t="s">
        <v>7751</v>
      </c>
      <c r="B5133" s="947" t="s">
        <v>6785</v>
      </c>
      <c r="C5133" s="948">
        <v>45</v>
      </c>
    </row>
    <row r="5134" spans="1:3" x14ac:dyDescent="0.25">
      <c r="A5134" s="946" t="s">
        <v>7752</v>
      </c>
      <c r="B5134" s="947" t="s">
        <v>836</v>
      </c>
      <c r="C5134" s="948">
        <v>45</v>
      </c>
    </row>
    <row r="5135" spans="1:3" x14ac:dyDescent="0.25">
      <c r="A5135" s="946" t="s">
        <v>7753</v>
      </c>
      <c r="B5135" s="947" t="s">
        <v>7195</v>
      </c>
      <c r="C5135" s="948">
        <v>90</v>
      </c>
    </row>
    <row r="5136" spans="1:3" x14ac:dyDescent="0.25">
      <c r="A5136" s="946" t="s">
        <v>7754</v>
      </c>
      <c r="B5136" s="947" t="s">
        <v>2397</v>
      </c>
      <c r="C5136" s="948">
        <v>75</v>
      </c>
    </row>
    <row r="5137" spans="1:3" x14ac:dyDescent="0.25">
      <c r="A5137" s="946" t="s">
        <v>7755</v>
      </c>
      <c r="B5137" s="947" t="s">
        <v>3097</v>
      </c>
      <c r="C5137" s="948">
        <v>45</v>
      </c>
    </row>
    <row r="5138" spans="1:3" x14ac:dyDescent="0.25">
      <c r="A5138" s="946" t="s">
        <v>10336</v>
      </c>
      <c r="B5138" s="947" t="s">
        <v>3098</v>
      </c>
      <c r="C5138" s="948">
        <v>60</v>
      </c>
    </row>
    <row r="5139" spans="1:3" x14ac:dyDescent="0.25">
      <c r="A5139" s="946" t="s">
        <v>7757</v>
      </c>
      <c r="B5139" s="947" t="s">
        <v>3100</v>
      </c>
      <c r="C5139" s="948">
        <v>30</v>
      </c>
    </row>
    <row r="5140" spans="1:3" x14ac:dyDescent="0.25">
      <c r="A5140" s="946" t="s">
        <v>7758</v>
      </c>
      <c r="B5140" s="947" t="s">
        <v>848</v>
      </c>
      <c r="C5140" s="948">
        <v>60</v>
      </c>
    </row>
    <row r="5141" spans="1:3" x14ac:dyDescent="0.25">
      <c r="A5141" s="946" t="s">
        <v>7759</v>
      </c>
      <c r="B5141" s="947" t="s">
        <v>3103</v>
      </c>
      <c r="C5141" s="948">
        <v>45</v>
      </c>
    </row>
    <row r="5142" spans="1:3" x14ac:dyDescent="0.25">
      <c r="A5142" s="946" t="s">
        <v>7760</v>
      </c>
      <c r="B5142" s="947" t="s">
        <v>3105</v>
      </c>
      <c r="C5142" s="948">
        <v>60</v>
      </c>
    </row>
    <row r="5143" spans="1:3" x14ac:dyDescent="0.25">
      <c r="A5143" s="946" t="s">
        <v>7761</v>
      </c>
      <c r="B5143" s="422" t="s">
        <v>6828</v>
      </c>
      <c r="C5143" s="434">
        <v>30</v>
      </c>
    </row>
    <row r="5144" spans="1:3" x14ac:dyDescent="0.25">
      <c r="A5144" s="946" t="s">
        <v>7762</v>
      </c>
      <c r="B5144" s="947" t="s">
        <v>2400</v>
      </c>
      <c r="C5144" s="434">
        <v>30</v>
      </c>
    </row>
    <row r="5145" spans="1:3" x14ac:dyDescent="0.25">
      <c r="A5145" s="946" t="s">
        <v>7763</v>
      </c>
      <c r="B5145" s="947" t="s">
        <v>3108</v>
      </c>
      <c r="C5145" s="948">
        <v>60</v>
      </c>
    </row>
    <row r="5146" spans="1:3" x14ac:dyDescent="0.25">
      <c r="A5146" s="946" t="s">
        <v>7764</v>
      </c>
      <c r="B5146" s="947" t="s">
        <v>3110</v>
      </c>
      <c r="C5146" s="948">
        <v>60</v>
      </c>
    </row>
    <row r="5147" spans="1:3" x14ac:dyDescent="0.25">
      <c r="A5147" s="946" t="s">
        <v>7765</v>
      </c>
      <c r="B5147" s="947" t="s">
        <v>3112</v>
      </c>
      <c r="C5147" s="948">
        <v>60</v>
      </c>
    </row>
    <row r="5148" spans="1:3" x14ac:dyDescent="0.25">
      <c r="A5148" s="946" t="s">
        <v>7766</v>
      </c>
      <c r="B5148" s="947" t="s">
        <v>2727</v>
      </c>
      <c r="C5148" s="948">
        <v>60</v>
      </c>
    </row>
    <row r="5149" spans="1:3" x14ac:dyDescent="0.25">
      <c r="A5149" s="946" t="s">
        <v>7767</v>
      </c>
      <c r="B5149" s="947" t="s">
        <v>3115</v>
      </c>
      <c r="C5149" s="948">
        <v>180</v>
      </c>
    </row>
    <row r="5150" spans="1:3" x14ac:dyDescent="0.25">
      <c r="A5150" s="946" t="s">
        <v>7768</v>
      </c>
      <c r="B5150" s="947" t="s">
        <v>3117</v>
      </c>
      <c r="C5150" s="948">
        <v>60</v>
      </c>
    </row>
    <row r="5151" spans="1:3" x14ac:dyDescent="0.25">
      <c r="A5151" s="946" t="s">
        <v>7769</v>
      </c>
      <c r="B5151" s="947" t="s">
        <v>3119</v>
      </c>
      <c r="C5151" s="948">
        <v>90</v>
      </c>
    </row>
    <row r="5152" spans="1:3" x14ac:dyDescent="0.25">
      <c r="A5152" s="946" t="s">
        <v>7770</v>
      </c>
      <c r="B5152" s="947" t="s">
        <v>3121</v>
      </c>
      <c r="C5152" s="948">
        <v>60</v>
      </c>
    </row>
    <row r="5153" spans="1:3" x14ac:dyDescent="0.25">
      <c r="A5153" s="946" t="s">
        <v>7771</v>
      </c>
      <c r="B5153" s="947" t="s">
        <v>3123</v>
      </c>
      <c r="C5153" s="948">
        <v>180</v>
      </c>
    </row>
    <row r="5154" spans="1:3" x14ac:dyDescent="0.25">
      <c r="A5154" s="946" t="s">
        <v>7772</v>
      </c>
      <c r="B5154" s="947" t="s">
        <v>3125</v>
      </c>
      <c r="C5154" s="948">
        <v>150</v>
      </c>
    </row>
    <row r="5155" spans="1:3" x14ac:dyDescent="0.25">
      <c r="A5155" s="946" t="s">
        <v>7773</v>
      </c>
      <c r="B5155" s="947" t="s">
        <v>3127</v>
      </c>
      <c r="C5155" s="948">
        <v>60</v>
      </c>
    </row>
    <row r="5156" spans="1:3" x14ac:dyDescent="0.25">
      <c r="A5156" s="946" t="s">
        <v>7774</v>
      </c>
      <c r="B5156" s="947" t="s">
        <v>3131</v>
      </c>
      <c r="C5156" s="948">
        <v>90</v>
      </c>
    </row>
    <row r="5157" spans="1:3" x14ac:dyDescent="0.25">
      <c r="A5157" s="946" t="s">
        <v>7775</v>
      </c>
      <c r="B5157" s="947" t="s">
        <v>2453</v>
      </c>
      <c r="C5157" s="948">
        <v>120</v>
      </c>
    </row>
    <row r="5158" spans="1:3" x14ac:dyDescent="0.25">
      <c r="A5158" s="946" t="s">
        <v>7776</v>
      </c>
      <c r="B5158" s="949" t="s">
        <v>2384</v>
      </c>
      <c r="C5158" s="434">
        <v>75</v>
      </c>
    </row>
    <row r="5159" spans="1:3" x14ac:dyDescent="0.25">
      <c r="A5159" s="946" t="s">
        <v>7777</v>
      </c>
      <c r="B5159" s="949" t="s">
        <v>2386</v>
      </c>
      <c r="C5159" s="434">
        <v>30</v>
      </c>
    </row>
    <row r="5160" spans="1:3" x14ac:dyDescent="0.25">
      <c r="A5160" s="946" t="s">
        <v>7778</v>
      </c>
      <c r="B5160" s="949" t="s">
        <v>2388</v>
      </c>
      <c r="C5160" s="434">
        <v>60</v>
      </c>
    </row>
    <row r="5161" spans="1:3" x14ac:dyDescent="0.25">
      <c r="A5161" s="946" t="s">
        <v>7779</v>
      </c>
      <c r="B5161" s="949" t="s">
        <v>6785</v>
      </c>
      <c r="C5161" s="434">
        <v>75</v>
      </c>
    </row>
    <row r="5162" spans="1:3" x14ac:dyDescent="0.25">
      <c r="A5162" s="946" t="s">
        <v>7780</v>
      </c>
      <c r="B5162" s="949" t="s">
        <v>836</v>
      </c>
      <c r="C5162" s="434">
        <v>75</v>
      </c>
    </row>
    <row r="5163" spans="1:3" x14ac:dyDescent="0.25">
      <c r="A5163" s="946" t="s">
        <v>7781</v>
      </c>
      <c r="B5163" s="949" t="s">
        <v>7195</v>
      </c>
      <c r="C5163" s="434">
        <v>120</v>
      </c>
    </row>
    <row r="5164" spans="1:3" x14ac:dyDescent="0.25">
      <c r="A5164" s="946" t="s">
        <v>7782</v>
      </c>
      <c r="B5164" s="422" t="s">
        <v>3190</v>
      </c>
      <c r="C5164" s="434">
        <v>45</v>
      </c>
    </row>
    <row r="5165" spans="1:3" x14ac:dyDescent="0.25">
      <c r="A5165" s="946" t="s">
        <v>7783</v>
      </c>
      <c r="B5165" s="422" t="s">
        <v>3139</v>
      </c>
      <c r="C5165" s="434">
        <v>30</v>
      </c>
    </row>
    <row r="5166" spans="1:3" x14ac:dyDescent="0.25">
      <c r="A5166" s="946" t="s">
        <v>10337</v>
      </c>
      <c r="B5166" s="422" t="s">
        <v>3141</v>
      </c>
      <c r="C5166" s="434">
        <v>30</v>
      </c>
    </row>
    <row r="5167" spans="1:3" x14ac:dyDescent="0.25">
      <c r="A5167" s="946" t="s">
        <v>7785</v>
      </c>
      <c r="B5167" s="422" t="s">
        <v>3157</v>
      </c>
      <c r="C5167" s="434">
        <v>60</v>
      </c>
    </row>
    <row r="5168" spans="1:3" x14ac:dyDescent="0.25">
      <c r="A5168" s="946" t="s">
        <v>7786</v>
      </c>
      <c r="B5168" s="422" t="s">
        <v>3142</v>
      </c>
      <c r="C5168" s="434">
        <v>60</v>
      </c>
    </row>
    <row r="5169" spans="1:3" x14ac:dyDescent="0.25">
      <c r="A5169" s="946" t="s">
        <v>7787</v>
      </c>
      <c r="B5169" s="422" t="s">
        <v>3194</v>
      </c>
      <c r="C5169" s="434">
        <v>45</v>
      </c>
    </row>
    <row r="5170" spans="1:3" x14ac:dyDescent="0.25">
      <c r="A5170" s="946" t="s">
        <v>7788</v>
      </c>
      <c r="B5170" s="422" t="s">
        <v>3144</v>
      </c>
      <c r="C5170" s="434">
        <v>60</v>
      </c>
    </row>
    <row r="5171" spans="1:3" x14ac:dyDescent="0.25">
      <c r="A5171" s="946" t="s">
        <v>7789</v>
      </c>
      <c r="B5171" s="422" t="s">
        <v>3197</v>
      </c>
      <c r="C5171" s="434">
        <v>60</v>
      </c>
    </row>
    <row r="5172" spans="1:3" x14ac:dyDescent="0.25">
      <c r="A5172" s="946" t="s">
        <v>7790</v>
      </c>
      <c r="B5172" s="422" t="s">
        <v>3148</v>
      </c>
      <c r="C5172" s="434">
        <v>75</v>
      </c>
    </row>
    <row r="5173" spans="1:3" x14ac:dyDescent="0.25">
      <c r="A5173" s="946" t="s">
        <v>7791</v>
      </c>
      <c r="B5173" s="422" t="s">
        <v>6850</v>
      </c>
      <c r="C5173" s="434">
        <v>60</v>
      </c>
    </row>
    <row r="5174" spans="1:3" x14ac:dyDescent="0.25">
      <c r="A5174" s="946" t="s">
        <v>7792</v>
      </c>
      <c r="B5174" s="422" t="s">
        <v>3151</v>
      </c>
      <c r="C5174" s="434">
        <v>60</v>
      </c>
    </row>
    <row r="5175" spans="1:3" x14ac:dyDescent="0.25">
      <c r="A5175" s="946" t="s">
        <v>7793</v>
      </c>
      <c r="B5175" s="422" t="s">
        <v>3202</v>
      </c>
      <c r="C5175" s="434">
        <v>45</v>
      </c>
    </row>
    <row r="5176" spans="1:3" x14ac:dyDescent="0.25">
      <c r="A5176" s="946" t="s">
        <v>7794</v>
      </c>
      <c r="B5176" s="422" t="s">
        <v>3153</v>
      </c>
      <c r="C5176" s="434">
        <v>60</v>
      </c>
    </row>
    <row r="5177" spans="1:3" x14ac:dyDescent="0.25">
      <c r="A5177" s="946" t="s">
        <v>7795</v>
      </c>
      <c r="B5177" s="422" t="s">
        <v>3155</v>
      </c>
      <c r="C5177" s="434">
        <v>45</v>
      </c>
    </row>
    <row r="5178" spans="1:3" x14ac:dyDescent="0.25">
      <c r="A5178" s="946" t="s">
        <v>7796</v>
      </c>
      <c r="B5178" s="422" t="s">
        <v>6851</v>
      </c>
      <c r="C5178" s="434">
        <v>45</v>
      </c>
    </row>
    <row r="5179" spans="1:3" x14ac:dyDescent="0.25">
      <c r="A5179" s="946" t="s">
        <v>7797</v>
      </c>
      <c r="B5179" s="422" t="s">
        <v>3208</v>
      </c>
      <c r="C5179" s="434">
        <v>45</v>
      </c>
    </row>
    <row r="5180" spans="1:3" x14ac:dyDescent="0.25">
      <c r="A5180" s="946" t="s">
        <v>7798</v>
      </c>
      <c r="B5180" s="422" t="s">
        <v>3161</v>
      </c>
      <c r="C5180" s="434">
        <v>60</v>
      </c>
    </row>
    <row r="5181" spans="1:3" x14ac:dyDescent="0.25">
      <c r="A5181" s="946" t="s">
        <v>7799</v>
      </c>
      <c r="B5181" s="422" t="s">
        <v>6852</v>
      </c>
      <c r="C5181" s="434">
        <v>60</v>
      </c>
    </row>
    <row r="5182" spans="1:3" x14ac:dyDescent="0.25">
      <c r="A5182" s="946" t="s">
        <v>7800</v>
      </c>
      <c r="B5182" s="422" t="s">
        <v>3163</v>
      </c>
      <c r="C5182" s="434">
        <v>60</v>
      </c>
    </row>
    <row r="5183" spans="1:3" x14ac:dyDescent="0.25">
      <c r="A5183" s="946" t="s">
        <v>7801</v>
      </c>
      <c r="B5183" s="422" t="s">
        <v>3159</v>
      </c>
      <c r="C5183" s="434">
        <v>60</v>
      </c>
    </row>
    <row r="5184" spans="1:3" x14ac:dyDescent="0.25">
      <c r="A5184" s="946" t="s">
        <v>7802</v>
      </c>
      <c r="B5184" s="422" t="s">
        <v>3165</v>
      </c>
      <c r="C5184" s="434">
        <v>60</v>
      </c>
    </row>
    <row r="5185" spans="1:3" x14ac:dyDescent="0.25">
      <c r="A5185" s="946" t="s">
        <v>7803</v>
      </c>
      <c r="B5185" s="422" t="s">
        <v>3169</v>
      </c>
      <c r="C5185" s="434">
        <v>120</v>
      </c>
    </row>
    <row r="5186" spans="1:3" x14ac:dyDescent="0.25">
      <c r="A5186" s="946" t="s">
        <v>7804</v>
      </c>
      <c r="B5186" s="422" t="s">
        <v>3171</v>
      </c>
      <c r="C5186" s="434">
        <v>120</v>
      </c>
    </row>
    <row r="5187" spans="1:3" x14ac:dyDescent="0.25">
      <c r="A5187" s="946" t="s">
        <v>7805</v>
      </c>
      <c r="B5187" s="422" t="s">
        <v>3173</v>
      </c>
      <c r="C5187" s="434">
        <v>120</v>
      </c>
    </row>
    <row r="5188" spans="1:3" x14ac:dyDescent="0.25">
      <c r="A5188" s="946" t="s">
        <v>7806</v>
      </c>
      <c r="B5188" s="422" t="s">
        <v>3175</v>
      </c>
      <c r="C5188" s="434">
        <v>120</v>
      </c>
    </row>
    <row r="5189" spans="1:3" x14ac:dyDescent="0.25">
      <c r="A5189" s="946" t="s">
        <v>7807</v>
      </c>
      <c r="B5189" s="422" t="s">
        <v>3220</v>
      </c>
      <c r="C5189" s="434">
        <v>75</v>
      </c>
    </row>
    <row r="5190" spans="1:3" x14ac:dyDescent="0.25">
      <c r="A5190" s="946" t="s">
        <v>7808</v>
      </c>
      <c r="B5190" s="422" t="s">
        <v>3222</v>
      </c>
      <c r="C5190" s="434">
        <v>45</v>
      </c>
    </row>
    <row r="5191" spans="1:3" x14ac:dyDescent="0.25">
      <c r="A5191" s="946" t="s">
        <v>7809</v>
      </c>
      <c r="B5191" s="422" t="s">
        <v>3717</v>
      </c>
      <c r="C5191" s="434">
        <v>60</v>
      </c>
    </row>
    <row r="5192" spans="1:3" x14ac:dyDescent="0.25">
      <c r="A5192" s="946" t="s">
        <v>7810</v>
      </c>
      <c r="B5192" s="422" t="s">
        <v>3226</v>
      </c>
      <c r="C5192" s="434">
        <v>60</v>
      </c>
    </row>
    <row r="5193" spans="1:3" x14ac:dyDescent="0.25">
      <c r="A5193" s="946" t="s">
        <v>7811</v>
      </c>
      <c r="B5193" s="422" t="s">
        <v>6853</v>
      </c>
      <c r="C5193" s="434">
        <v>90</v>
      </c>
    </row>
    <row r="5194" spans="1:3" x14ac:dyDescent="0.25">
      <c r="A5194" s="946" t="s">
        <v>7812</v>
      </c>
      <c r="B5194" s="422" t="s">
        <v>3181</v>
      </c>
      <c r="C5194" s="434">
        <v>60</v>
      </c>
    </row>
    <row r="5195" spans="1:3" x14ac:dyDescent="0.25">
      <c r="A5195" s="946" t="s">
        <v>7813</v>
      </c>
      <c r="B5195" s="422" t="s">
        <v>6854</v>
      </c>
      <c r="C5195" s="434">
        <v>60</v>
      </c>
    </row>
    <row r="5196" spans="1:3" x14ac:dyDescent="0.25">
      <c r="A5196" s="946" t="s">
        <v>7814</v>
      </c>
      <c r="B5196" s="422" t="s">
        <v>3233</v>
      </c>
      <c r="C5196" s="434">
        <v>60</v>
      </c>
    </row>
    <row r="5197" spans="1:3" x14ac:dyDescent="0.25">
      <c r="A5197" s="946" t="s">
        <v>7815</v>
      </c>
      <c r="B5197" s="422" t="s">
        <v>6855</v>
      </c>
      <c r="C5197" s="434">
        <v>45</v>
      </c>
    </row>
    <row r="5198" spans="1:3" x14ac:dyDescent="0.25">
      <c r="A5198" s="946" t="s">
        <v>7816</v>
      </c>
      <c r="B5198" s="422" t="s">
        <v>6856</v>
      </c>
      <c r="C5198" s="434">
        <v>60</v>
      </c>
    </row>
    <row r="5199" spans="1:3" x14ac:dyDescent="0.25">
      <c r="A5199" s="946" t="s">
        <v>7817</v>
      </c>
      <c r="B5199" s="422" t="s">
        <v>3179</v>
      </c>
      <c r="C5199" s="434">
        <v>60</v>
      </c>
    </row>
    <row r="5200" spans="1:3" x14ac:dyDescent="0.25">
      <c r="A5200" s="946" t="s">
        <v>7818</v>
      </c>
      <c r="B5200" s="422" t="s">
        <v>3177</v>
      </c>
      <c r="C5200" s="434">
        <v>60</v>
      </c>
    </row>
    <row r="5201" spans="1:3" x14ac:dyDescent="0.25">
      <c r="A5201" s="946" t="s">
        <v>7819</v>
      </c>
      <c r="B5201" s="422" t="s">
        <v>817</v>
      </c>
      <c r="C5201" s="434">
        <v>225</v>
      </c>
    </row>
    <row r="5202" spans="1:3" x14ac:dyDescent="0.25">
      <c r="A5202" s="946" t="s">
        <v>7820</v>
      </c>
      <c r="B5202" s="422" t="s">
        <v>2384</v>
      </c>
      <c r="C5202" s="434">
        <v>45</v>
      </c>
    </row>
    <row r="5203" spans="1:3" x14ac:dyDescent="0.25">
      <c r="A5203" s="946" t="s">
        <v>7821</v>
      </c>
      <c r="B5203" s="422" t="s">
        <v>2386</v>
      </c>
      <c r="C5203" s="434">
        <v>15</v>
      </c>
    </row>
    <row r="5204" spans="1:3" x14ac:dyDescent="0.25">
      <c r="A5204" s="946" t="s">
        <v>7822</v>
      </c>
      <c r="B5204" s="422" t="s">
        <v>2388</v>
      </c>
      <c r="C5204" s="434">
        <v>30</v>
      </c>
    </row>
    <row r="5205" spans="1:3" x14ac:dyDescent="0.25">
      <c r="A5205" s="946" t="s">
        <v>7823</v>
      </c>
      <c r="B5205" s="422" t="s">
        <v>6785</v>
      </c>
      <c r="C5205" s="434">
        <v>30</v>
      </c>
    </row>
    <row r="5206" spans="1:3" x14ac:dyDescent="0.25">
      <c r="A5206" s="946" t="s">
        <v>7824</v>
      </c>
      <c r="B5206" s="422" t="s">
        <v>836</v>
      </c>
      <c r="C5206" s="434">
        <v>30</v>
      </c>
    </row>
    <row r="5207" spans="1:3" x14ac:dyDescent="0.25">
      <c r="A5207" s="946" t="s">
        <v>7825</v>
      </c>
      <c r="B5207" s="422" t="s">
        <v>2393</v>
      </c>
      <c r="C5207" s="434">
        <v>30</v>
      </c>
    </row>
    <row r="5208" spans="1:3" x14ac:dyDescent="0.25">
      <c r="A5208" s="946" t="s">
        <v>7826</v>
      </c>
      <c r="B5208" s="422" t="s">
        <v>3141</v>
      </c>
      <c r="C5208" s="434">
        <v>30</v>
      </c>
    </row>
    <row r="5209" spans="1:3" x14ac:dyDescent="0.25">
      <c r="A5209" s="946" t="s">
        <v>7827</v>
      </c>
      <c r="B5209" s="422" t="s">
        <v>3139</v>
      </c>
      <c r="C5209" s="434">
        <v>30</v>
      </c>
    </row>
    <row r="5210" spans="1:3" x14ac:dyDescent="0.25">
      <c r="A5210" s="946" t="s">
        <v>10338</v>
      </c>
      <c r="B5210" s="422" t="s">
        <v>3190</v>
      </c>
      <c r="C5210" s="434">
        <v>45</v>
      </c>
    </row>
    <row r="5211" spans="1:3" x14ac:dyDescent="0.25">
      <c r="A5211" s="946" t="s">
        <v>7829</v>
      </c>
      <c r="B5211" s="422" t="s">
        <v>6850</v>
      </c>
      <c r="C5211" s="434">
        <v>60</v>
      </c>
    </row>
    <row r="5212" spans="1:3" x14ac:dyDescent="0.25">
      <c r="A5212" s="946" t="s">
        <v>7830</v>
      </c>
      <c r="B5212" s="422" t="s">
        <v>3202</v>
      </c>
      <c r="C5212" s="434">
        <v>45</v>
      </c>
    </row>
    <row r="5213" spans="1:3" x14ac:dyDescent="0.25">
      <c r="A5213" s="946" t="s">
        <v>7831</v>
      </c>
      <c r="B5213" s="422" t="s">
        <v>3208</v>
      </c>
      <c r="C5213" s="434">
        <v>45</v>
      </c>
    </row>
    <row r="5214" spans="1:3" x14ac:dyDescent="0.25">
      <c r="A5214" s="946" t="s">
        <v>7832</v>
      </c>
      <c r="B5214" s="422" t="s">
        <v>3194</v>
      </c>
      <c r="C5214" s="434">
        <v>45</v>
      </c>
    </row>
    <row r="5215" spans="1:3" x14ac:dyDescent="0.25">
      <c r="A5215" s="946" t="s">
        <v>7833</v>
      </c>
      <c r="B5215" s="422" t="s">
        <v>3222</v>
      </c>
      <c r="C5215" s="434">
        <v>45</v>
      </c>
    </row>
    <row r="5216" spans="1:3" x14ac:dyDescent="0.25">
      <c r="A5216" s="946" t="s">
        <v>7834</v>
      </c>
      <c r="B5216" s="422" t="s">
        <v>6856</v>
      </c>
      <c r="C5216" s="434">
        <v>60</v>
      </c>
    </row>
    <row r="5217" spans="1:3" x14ac:dyDescent="0.25">
      <c r="A5217" s="946" t="s">
        <v>7835</v>
      </c>
      <c r="B5217" s="422" t="s">
        <v>3226</v>
      </c>
      <c r="C5217" s="434">
        <v>60</v>
      </c>
    </row>
    <row r="5218" spans="1:3" x14ac:dyDescent="0.25">
      <c r="A5218" s="946" t="s">
        <v>7836</v>
      </c>
      <c r="B5218" s="422" t="s">
        <v>6853</v>
      </c>
      <c r="C5218" s="434">
        <v>90</v>
      </c>
    </row>
    <row r="5219" spans="1:3" x14ac:dyDescent="0.25">
      <c r="A5219" s="946" t="s">
        <v>7837</v>
      </c>
      <c r="B5219" s="422" t="s">
        <v>3181</v>
      </c>
      <c r="C5219" s="434">
        <v>30</v>
      </c>
    </row>
    <row r="5220" spans="1:3" x14ac:dyDescent="0.25">
      <c r="A5220" s="946" t="s">
        <v>7838</v>
      </c>
      <c r="B5220" s="422" t="s">
        <v>6855</v>
      </c>
      <c r="C5220" s="434">
        <v>45</v>
      </c>
    </row>
    <row r="5221" spans="1:3" x14ac:dyDescent="0.25">
      <c r="A5221" s="946" t="s">
        <v>7839</v>
      </c>
      <c r="B5221" s="422" t="s">
        <v>6854</v>
      </c>
      <c r="C5221" s="434">
        <v>60</v>
      </c>
    </row>
    <row r="5222" spans="1:3" x14ac:dyDescent="0.25">
      <c r="A5222" s="946" t="s">
        <v>7840</v>
      </c>
      <c r="B5222" s="422" t="s">
        <v>3175</v>
      </c>
      <c r="C5222" s="434">
        <v>105</v>
      </c>
    </row>
    <row r="5223" spans="1:3" x14ac:dyDescent="0.25">
      <c r="A5223" s="946" t="s">
        <v>7841</v>
      </c>
      <c r="B5223" s="422" t="s">
        <v>3233</v>
      </c>
      <c r="C5223" s="434">
        <v>60</v>
      </c>
    </row>
    <row r="5224" spans="1:3" x14ac:dyDescent="0.25">
      <c r="A5224" s="946" t="s">
        <v>7842</v>
      </c>
      <c r="B5224" s="422" t="s">
        <v>2384</v>
      </c>
      <c r="C5224" s="434">
        <v>30</v>
      </c>
    </row>
    <row r="5225" spans="1:3" x14ac:dyDescent="0.25">
      <c r="A5225" s="946" t="s">
        <v>7843</v>
      </c>
      <c r="B5225" s="422" t="s">
        <v>2386</v>
      </c>
      <c r="C5225" s="434">
        <v>15</v>
      </c>
    </row>
    <row r="5226" spans="1:3" x14ac:dyDescent="0.25">
      <c r="A5226" s="946" t="s">
        <v>7844</v>
      </c>
      <c r="B5226" s="422" t="s">
        <v>2388</v>
      </c>
      <c r="C5226" s="434">
        <v>30</v>
      </c>
    </row>
    <row r="5227" spans="1:3" x14ac:dyDescent="0.25">
      <c r="A5227" s="946" t="s">
        <v>7845</v>
      </c>
      <c r="B5227" s="422" t="s">
        <v>6857</v>
      </c>
      <c r="C5227" s="434">
        <v>45</v>
      </c>
    </row>
    <row r="5228" spans="1:3" x14ac:dyDescent="0.25">
      <c r="A5228" s="946" t="s">
        <v>7846</v>
      </c>
      <c r="B5228" s="422" t="s">
        <v>836</v>
      </c>
      <c r="C5228" s="434">
        <v>45</v>
      </c>
    </row>
    <row r="5229" spans="1:3" x14ac:dyDescent="0.25">
      <c r="A5229" s="946" t="s">
        <v>7847</v>
      </c>
      <c r="B5229" s="422" t="s">
        <v>2393</v>
      </c>
      <c r="C5229" s="434">
        <v>90</v>
      </c>
    </row>
    <row r="5230" spans="1:3" x14ac:dyDescent="0.25">
      <c r="A5230" s="946" t="s">
        <v>7848</v>
      </c>
      <c r="B5230" s="422" t="s">
        <v>3157</v>
      </c>
      <c r="C5230" s="434">
        <v>60</v>
      </c>
    </row>
    <row r="5231" spans="1:3" x14ac:dyDescent="0.25">
      <c r="A5231" s="946" t="s">
        <v>7849</v>
      </c>
      <c r="B5231" s="422" t="s">
        <v>3142</v>
      </c>
      <c r="C5231" s="434">
        <v>60</v>
      </c>
    </row>
    <row r="5232" spans="1:3" x14ac:dyDescent="0.25">
      <c r="A5232" s="946" t="s">
        <v>10339</v>
      </c>
      <c r="B5232" s="422" t="s">
        <v>3144</v>
      </c>
      <c r="C5232" s="434">
        <v>45</v>
      </c>
    </row>
    <row r="5233" spans="1:3" x14ac:dyDescent="0.25">
      <c r="A5233" s="946" t="s">
        <v>7851</v>
      </c>
      <c r="B5233" s="422" t="s">
        <v>3146</v>
      </c>
      <c r="C5233" s="434">
        <v>60</v>
      </c>
    </row>
    <row r="5234" spans="1:3" x14ac:dyDescent="0.25">
      <c r="A5234" s="946" t="s">
        <v>7852</v>
      </c>
      <c r="B5234" s="422" t="s">
        <v>3148</v>
      </c>
      <c r="C5234" s="434">
        <v>60</v>
      </c>
    </row>
    <row r="5235" spans="1:3" x14ac:dyDescent="0.25">
      <c r="A5235" s="946" t="s">
        <v>7853</v>
      </c>
      <c r="B5235" s="422" t="s">
        <v>6851</v>
      </c>
      <c r="C5235" s="434">
        <v>45</v>
      </c>
    </row>
    <row r="5236" spans="1:3" x14ac:dyDescent="0.25">
      <c r="A5236" s="946" t="s">
        <v>7854</v>
      </c>
      <c r="B5236" s="422" t="s">
        <v>3151</v>
      </c>
      <c r="C5236" s="434">
        <v>60</v>
      </c>
    </row>
    <row r="5237" spans="1:3" x14ac:dyDescent="0.25">
      <c r="A5237" s="946" t="s">
        <v>7855</v>
      </c>
      <c r="B5237" s="422" t="s">
        <v>3153</v>
      </c>
      <c r="C5237" s="434">
        <v>60</v>
      </c>
    </row>
    <row r="5238" spans="1:3" x14ac:dyDescent="0.25">
      <c r="A5238" s="946" t="s">
        <v>7856</v>
      </c>
      <c r="B5238" s="422" t="s">
        <v>3155</v>
      </c>
      <c r="C5238" s="434">
        <v>45</v>
      </c>
    </row>
    <row r="5239" spans="1:3" x14ac:dyDescent="0.25">
      <c r="A5239" s="946" t="s">
        <v>7857</v>
      </c>
      <c r="B5239" s="422" t="s">
        <v>3159</v>
      </c>
      <c r="C5239" s="434">
        <v>60</v>
      </c>
    </row>
    <row r="5240" spans="1:3" x14ac:dyDescent="0.25">
      <c r="A5240" s="946" t="s">
        <v>7858</v>
      </c>
      <c r="B5240" s="422" t="s">
        <v>6852</v>
      </c>
      <c r="C5240" s="434">
        <v>60</v>
      </c>
    </row>
    <row r="5241" spans="1:3" x14ac:dyDescent="0.25">
      <c r="A5241" s="946" t="s">
        <v>7859</v>
      </c>
      <c r="B5241" s="422" t="s">
        <v>3161</v>
      </c>
      <c r="C5241" s="434">
        <v>60</v>
      </c>
    </row>
    <row r="5242" spans="1:3" x14ac:dyDescent="0.25">
      <c r="A5242" s="946" t="s">
        <v>7860</v>
      </c>
      <c r="B5242" s="422" t="s">
        <v>3163</v>
      </c>
      <c r="C5242" s="434">
        <v>60</v>
      </c>
    </row>
    <row r="5243" spans="1:3" x14ac:dyDescent="0.25">
      <c r="A5243" s="946" t="s">
        <v>7861</v>
      </c>
      <c r="B5243" s="422" t="s">
        <v>3165</v>
      </c>
      <c r="C5243" s="434">
        <v>60</v>
      </c>
    </row>
    <row r="5244" spans="1:3" x14ac:dyDescent="0.25">
      <c r="A5244" s="946" t="s">
        <v>7862</v>
      </c>
      <c r="B5244" s="422" t="s">
        <v>3167</v>
      </c>
      <c r="C5244" s="434">
        <v>75</v>
      </c>
    </row>
    <row r="5245" spans="1:3" x14ac:dyDescent="0.25">
      <c r="A5245" s="946" t="s">
        <v>7863</v>
      </c>
      <c r="B5245" s="422" t="s">
        <v>3169</v>
      </c>
      <c r="C5245" s="434">
        <v>120</v>
      </c>
    </row>
    <row r="5246" spans="1:3" x14ac:dyDescent="0.25">
      <c r="A5246" s="946" t="s">
        <v>7864</v>
      </c>
      <c r="B5246" s="422" t="s">
        <v>3171</v>
      </c>
      <c r="C5246" s="434">
        <v>120</v>
      </c>
    </row>
    <row r="5247" spans="1:3" x14ac:dyDescent="0.25">
      <c r="A5247" s="946" t="s">
        <v>7865</v>
      </c>
      <c r="B5247" s="422" t="s">
        <v>3173</v>
      </c>
      <c r="C5247" s="434">
        <v>150</v>
      </c>
    </row>
    <row r="5248" spans="1:3" x14ac:dyDescent="0.25">
      <c r="A5248" s="946" t="s">
        <v>7866</v>
      </c>
      <c r="B5248" s="422" t="s">
        <v>3177</v>
      </c>
      <c r="C5248" s="434">
        <v>60</v>
      </c>
    </row>
    <row r="5249" spans="1:3" x14ac:dyDescent="0.25">
      <c r="A5249" s="946" t="s">
        <v>7867</v>
      </c>
      <c r="B5249" s="422" t="s">
        <v>3179</v>
      </c>
      <c r="C5249" s="434">
        <v>60</v>
      </c>
    </row>
    <row r="5250" spans="1:3" x14ac:dyDescent="0.25">
      <c r="A5250" s="946" t="s">
        <v>7868</v>
      </c>
      <c r="B5250" s="422" t="s">
        <v>3717</v>
      </c>
      <c r="C5250" s="434">
        <v>60</v>
      </c>
    </row>
    <row r="5251" spans="1:3" x14ac:dyDescent="0.25">
      <c r="A5251" s="946" t="s">
        <v>7869</v>
      </c>
      <c r="B5251" s="422" t="s">
        <v>3181</v>
      </c>
      <c r="C5251" s="434">
        <v>30</v>
      </c>
    </row>
    <row r="5252" spans="1:3" x14ac:dyDescent="0.25">
      <c r="A5252" s="946" t="s">
        <v>7870</v>
      </c>
      <c r="B5252" s="422" t="s">
        <v>817</v>
      </c>
      <c r="C5252" s="434">
        <v>225</v>
      </c>
    </row>
    <row r="5253" spans="1:3" x14ac:dyDescent="0.25">
      <c r="A5253" s="946" t="s">
        <v>7871</v>
      </c>
      <c r="B5253" s="947" t="s">
        <v>6791</v>
      </c>
      <c r="C5253" s="948">
        <v>30</v>
      </c>
    </row>
    <row r="5254" spans="1:3" x14ac:dyDescent="0.25">
      <c r="A5254" s="946" t="s">
        <v>7872</v>
      </c>
      <c r="B5254" s="947" t="s">
        <v>2386</v>
      </c>
      <c r="C5254" s="948">
        <v>15</v>
      </c>
    </row>
    <row r="5255" spans="1:3" x14ac:dyDescent="0.25">
      <c r="A5255" s="946" t="s">
        <v>7873</v>
      </c>
      <c r="B5255" s="947" t="s">
        <v>2388</v>
      </c>
      <c r="C5255" s="948">
        <v>30</v>
      </c>
    </row>
    <row r="5256" spans="1:3" x14ac:dyDescent="0.25">
      <c r="A5256" s="946" t="s">
        <v>7874</v>
      </c>
      <c r="B5256" s="947" t="s">
        <v>3487</v>
      </c>
      <c r="C5256" s="948">
        <v>45</v>
      </c>
    </row>
    <row r="5257" spans="1:3" x14ac:dyDescent="0.25">
      <c r="A5257" s="946" t="s">
        <v>7875</v>
      </c>
      <c r="B5257" s="947" t="s">
        <v>836</v>
      </c>
      <c r="C5257" s="948">
        <v>45</v>
      </c>
    </row>
    <row r="5258" spans="1:3" x14ac:dyDescent="0.25">
      <c r="A5258" s="946" t="s">
        <v>7876</v>
      </c>
      <c r="B5258" s="947" t="s">
        <v>6803</v>
      </c>
      <c r="C5258" s="948">
        <v>90</v>
      </c>
    </row>
    <row r="5259" spans="1:3" x14ac:dyDescent="0.25">
      <c r="A5259" s="946" t="s">
        <v>7877</v>
      </c>
      <c r="B5259" s="947" t="s">
        <v>3296</v>
      </c>
      <c r="C5259" s="948">
        <v>30</v>
      </c>
    </row>
    <row r="5260" spans="1:3" x14ac:dyDescent="0.25">
      <c r="A5260" s="946" t="s">
        <v>7878</v>
      </c>
      <c r="B5260" s="947" t="s">
        <v>6828</v>
      </c>
      <c r="C5260" s="948">
        <v>45</v>
      </c>
    </row>
    <row r="5261" spans="1:3" x14ac:dyDescent="0.25">
      <c r="A5261" s="946" t="s">
        <v>7879</v>
      </c>
      <c r="B5261" s="947" t="s">
        <v>3298</v>
      </c>
      <c r="C5261" s="948">
        <v>60</v>
      </c>
    </row>
    <row r="5262" spans="1:3" x14ac:dyDescent="0.25">
      <c r="A5262" s="946" t="s">
        <v>7880</v>
      </c>
      <c r="B5262" s="947" t="s">
        <v>3299</v>
      </c>
      <c r="C5262" s="948">
        <v>45</v>
      </c>
    </row>
    <row r="5263" spans="1:3" x14ac:dyDescent="0.25">
      <c r="A5263" s="946" t="s">
        <v>7881</v>
      </c>
      <c r="B5263" s="947" t="s">
        <v>3309</v>
      </c>
      <c r="C5263" s="948">
        <v>45</v>
      </c>
    </row>
    <row r="5264" spans="1:3" x14ac:dyDescent="0.25">
      <c r="A5264" s="946" t="s">
        <v>7882</v>
      </c>
      <c r="B5264" s="947" t="s">
        <v>3301</v>
      </c>
      <c r="C5264" s="948">
        <v>90</v>
      </c>
    </row>
    <row r="5265" spans="1:3" x14ac:dyDescent="0.25">
      <c r="A5265" s="946" t="s">
        <v>7883</v>
      </c>
      <c r="B5265" s="947" t="s">
        <v>3303</v>
      </c>
      <c r="C5265" s="948">
        <v>45</v>
      </c>
    </row>
    <row r="5266" spans="1:3" x14ac:dyDescent="0.25">
      <c r="A5266" s="946" t="s">
        <v>7884</v>
      </c>
      <c r="B5266" s="947" t="s">
        <v>3305</v>
      </c>
      <c r="C5266" s="948">
        <v>60</v>
      </c>
    </row>
    <row r="5267" spans="1:3" x14ac:dyDescent="0.25">
      <c r="A5267" s="946" t="s">
        <v>7885</v>
      </c>
      <c r="B5267" s="947" t="s">
        <v>3307</v>
      </c>
      <c r="C5267" s="948">
        <v>60</v>
      </c>
    </row>
    <row r="5268" spans="1:3" x14ac:dyDescent="0.25">
      <c r="A5268" s="946" t="s">
        <v>7886</v>
      </c>
      <c r="B5268" s="947" t="s">
        <v>2607</v>
      </c>
      <c r="C5268" s="948">
        <v>60</v>
      </c>
    </row>
    <row r="5269" spans="1:3" x14ac:dyDescent="0.25">
      <c r="A5269" s="946" t="s">
        <v>7887</v>
      </c>
      <c r="B5269" s="947" t="s">
        <v>3312</v>
      </c>
      <c r="C5269" s="948">
        <v>90</v>
      </c>
    </row>
    <row r="5270" spans="1:3" x14ac:dyDescent="0.25">
      <c r="A5270" s="946" t="s">
        <v>7888</v>
      </c>
      <c r="B5270" s="947" t="s">
        <v>3314</v>
      </c>
      <c r="C5270" s="948">
        <v>90</v>
      </c>
    </row>
    <row r="5271" spans="1:3" x14ac:dyDescent="0.25">
      <c r="A5271" s="946" t="s">
        <v>7889</v>
      </c>
      <c r="B5271" s="947" t="s">
        <v>3316</v>
      </c>
      <c r="C5271" s="948">
        <v>90</v>
      </c>
    </row>
    <row r="5272" spans="1:3" x14ac:dyDescent="0.25">
      <c r="A5272" s="946" t="s">
        <v>7890</v>
      </c>
      <c r="B5272" s="947" t="s">
        <v>3318</v>
      </c>
      <c r="C5272" s="948">
        <v>60</v>
      </c>
    </row>
    <row r="5273" spans="1:3" x14ac:dyDescent="0.25">
      <c r="A5273" s="946" t="s">
        <v>7891</v>
      </c>
      <c r="B5273" s="947" t="s">
        <v>6858</v>
      </c>
      <c r="C5273" s="948">
        <v>90</v>
      </c>
    </row>
    <row r="5274" spans="1:3" x14ac:dyDescent="0.25">
      <c r="A5274" s="946" t="s">
        <v>7892</v>
      </c>
      <c r="B5274" s="947" t="s">
        <v>3322</v>
      </c>
      <c r="C5274" s="948">
        <v>60</v>
      </c>
    </row>
    <row r="5275" spans="1:3" x14ac:dyDescent="0.25">
      <c r="A5275" s="946" t="s">
        <v>7893</v>
      </c>
      <c r="B5275" s="947" t="s">
        <v>3324</v>
      </c>
      <c r="C5275" s="948">
        <v>60</v>
      </c>
    </row>
    <row r="5276" spans="1:3" x14ac:dyDescent="0.25">
      <c r="A5276" s="946" t="s">
        <v>7894</v>
      </c>
      <c r="B5276" s="947" t="s">
        <v>3326</v>
      </c>
      <c r="C5276" s="948">
        <v>90</v>
      </c>
    </row>
    <row r="5277" spans="1:3" x14ac:dyDescent="0.25">
      <c r="A5277" s="946" t="s">
        <v>7895</v>
      </c>
      <c r="B5277" s="947" t="s">
        <v>817</v>
      </c>
      <c r="C5277" s="948">
        <v>270</v>
      </c>
    </row>
    <row r="5278" spans="1:3" x14ac:dyDescent="0.25">
      <c r="A5278" s="946" t="s">
        <v>7896</v>
      </c>
      <c r="B5278" s="422" t="s">
        <v>6791</v>
      </c>
      <c r="C5278" s="434">
        <v>75</v>
      </c>
    </row>
    <row r="5279" spans="1:3" x14ac:dyDescent="0.25">
      <c r="A5279" s="946" t="s">
        <v>7897</v>
      </c>
      <c r="B5279" s="422" t="s">
        <v>2386</v>
      </c>
      <c r="C5279" s="434">
        <v>30</v>
      </c>
    </row>
    <row r="5280" spans="1:3" x14ac:dyDescent="0.25">
      <c r="A5280" s="946" t="s">
        <v>7898</v>
      </c>
      <c r="B5280" s="422" t="s">
        <v>2388</v>
      </c>
      <c r="C5280" s="434">
        <v>60</v>
      </c>
    </row>
    <row r="5281" spans="1:3" x14ac:dyDescent="0.25">
      <c r="A5281" s="946" t="s">
        <v>7899</v>
      </c>
      <c r="B5281" s="422" t="s">
        <v>6785</v>
      </c>
      <c r="C5281" s="434">
        <v>75</v>
      </c>
    </row>
    <row r="5282" spans="1:3" x14ac:dyDescent="0.25">
      <c r="A5282" s="946" t="s">
        <v>7900</v>
      </c>
      <c r="B5282" s="422" t="s">
        <v>836</v>
      </c>
      <c r="C5282" s="434">
        <v>75</v>
      </c>
    </row>
    <row r="5283" spans="1:3" x14ac:dyDescent="0.25">
      <c r="A5283" s="946" t="s">
        <v>7901</v>
      </c>
      <c r="B5283" s="422" t="s">
        <v>835</v>
      </c>
      <c r="C5283" s="434">
        <v>120</v>
      </c>
    </row>
    <row r="5284" spans="1:3" x14ac:dyDescent="0.25">
      <c r="A5284" s="946" t="s">
        <v>7902</v>
      </c>
      <c r="B5284" s="422" t="s">
        <v>3337</v>
      </c>
      <c r="C5284" s="434">
        <v>30</v>
      </c>
    </row>
    <row r="5285" spans="1:3" x14ac:dyDescent="0.25">
      <c r="A5285" s="946" t="s">
        <v>7903</v>
      </c>
      <c r="B5285" s="422" t="s">
        <v>3339</v>
      </c>
      <c r="C5285" s="434">
        <v>30</v>
      </c>
    </row>
    <row r="5286" spans="1:3" x14ac:dyDescent="0.25">
      <c r="A5286" s="946" t="s">
        <v>10340</v>
      </c>
      <c r="B5286" s="422" t="s">
        <v>6859</v>
      </c>
      <c r="C5286" s="434">
        <v>45</v>
      </c>
    </row>
    <row r="5287" spans="1:3" x14ac:dyDescent="0.25">
      <c r="A5287" s="946" t="s">
        <v>7905</v>
      </c>
      <c r="B5287" s="422" t="s">
        <v>3155</v>
      </c>
      <c r="C5287" s="434">
        <v>45</v>
      </c>
    </row>
    <row r="5288" spans="1:3" x14ac:dyDescent="0.25">
      <c r="A5288" s="946" t="s">
        <v>7906</v>
      </c>
      <c r="B5288" s="422" t="s">
        <v>3386</v>
      </c>
      <c r="C5288" s="434">
        <v>45</v>
      </c>
    </row>
    <row r="5289" spans="1:3" x14ac:dyDescent="0.25">
      <c r="A5289" s="946" t="s">
        <v>7907</v>
      </c>
      <c r="B5289" s="422" t="s">
        <v>2400</v>
      </c>
      <c r="C5289" s="434">
        <v>30</v>
      </c>
    </row>
    <row r="5290" spans="1:3" x14ac:dyDescent="0.25">
      <c r="A5290" s="946" t="s">
        <v>7908</v>
      </c>
      <c r="B5290" s="422" t="s">
        <v>3343</v>
      </c>
      <c r="C5290" s="434">
        <v>180</v>
      </c>
    </row>
    <row r="5291" spans="1:3" x14ac:dyDescent="0.25">
      <c r="A5291" s="946" t="s">
        <v>7909</v>
      </c>
      <c r="B5291" s="422" t="s">
        <v>6860</v>
      </c>
      <c r="C5291" s="434">
        <v>45</v>
      </c>
    </row>
    <row r="5292" spans="1:3" x14ac:dyDescent="0.25">
      <c r="A5292" s="946" t="s">
        <v>7910</v>
      </c>
      <c r="B5292" s="422" t="s">
        <v>6861</v>
      </c>
      <c r="C5292" s="434">
        <v>45</v>
      </c>
    </row>
    <row r="5293" spans="1:3" x14ac:dyDescent="0.25">
      <c r="A5293" s="946" t="s">
        <v>7911</v>
      </c>
      <c r="B5293" s="422" t="s">
        <v>2529</v>
      </c>
      <c r="C5293" s="434">
        <v>45</v>
      </c>
    </row>
    <row r="5294" spans="1:3" x14ac:dyDescent="0.25">
      <c r="A5294" s="946" t="s">
        <v>7912</v>
      </c>
      <c r="B5294" s="422" t="s">
        <v>3349</v>
      </c>
      <c r="C5294" s="434">
        <v>45</v>
      </c>
    </row>
    <row r="5295" spans="1:3" x14ac:dyDescent="0.25">
      <c r="A5295" s="946" t="s">
        <v>7913</v>
      </c>
      <c r="B5295" s="422" t="s">
        <v>6862</v>
      </c>
      <c r="C5295" s="434">
        <v>180</v>
      </c>
    </row>
    <row r="5296" spans="1:3" x14ac:dyDescent="0.25">
      <c r="A5296" s="946" t="s">
        <v>7914</v>
      </c>
      <c r="B5296" s="422" t="s">
        <v>3345</v>
      </c>
      <c r="C5296" s="434">
        <v>60</v>
      </c>
    </row>
    <row r="5297" spans="1:3" x14ac:dyDescent="0.25">
      <c r="A5297" s="946" t="s">
        <v>7915</v>
      </c>
      <c r="B5297" s="422" t="s">
        <v>7211</v>
      </c>
      <c r="C5297" s="434">
        <v>150</v>
      </c>
    </row>
    <row r="5298" spans="1:3" x14ac:dyDescent="0.25">
      <c r="A5298" s="946" t="s">
        <v>7916</v>
      </c>
      <c r="B5298" s="422" t="s">
        <v>7212</v>
      </c>
      <c r="C5298" s="434">
        <v>120</v>
      </c>
    </row>
    <row r="5299" spans="1:3" x14ac:dyDescent="0.25">
      <c r="A5299" s="946" t="s">
        <v>7917</v>
      </c>
      <c r="B5299" s="422" t="s">
        <v>3352</v>
      </c>
      <c r="C5299" s="434">
        <v>30</v>
      </c>
    </row>
    <row r="5300" spans="1:3" x14ac:dyDescent="0.25">
      <c r="A5300" s="946" t="s">
        <v>7918</v>
      </c>
      <c r="B5300" s="422" t="s">
        <v>6863</v>
      </c>
      <c r="C5300" s="434">
        <v>180</v>
      </c>
    </row>
    <row r="5301" spans="1:3" x14ac:dyDescent="0.25">
      <c r="A5301" s="946" t="s">
        <v>7919</v>
      </c>
      <c r="B5301" s="422" t="s">
        <v>3356</v>
      </c>
      <c r="C5301" s="434">
        <v>30</v>
      </c>
    </row>
    <row r="5302" spans="1:3" x14ac:dyDescent="0.25">
      <c r="A5302" s="946" t="s">
        <v>7920</v>
      </c>
      <c r="B5302" s="422" t="s">
        <v>3358</v>
      </c>
      <c r="C5302" s="434">
        <v>30</v>
      </c>
    </row>
    <row r="5303" spans="1:3" x14ac:dyDescent="0.25">
      <c r="A5303" s="946" t="s">
        <v>7921</v>
      </c>
      <c r="B5303" s="422" t="s">
        <v>3360</v>
      </c>
      <c r="C5303" s="434">
        <v>60</v>
      </c>
    </row>
    <row r="5304" spans="1:3" x14ac:dyDescent="0.25">
      <c r="A5304" s="946" t="s">
        <v>7922</v>
      </c>
      <c r="B5304" s="422" t="s">
        <v>6864</v>
      </c>
      <c r="C5304" s="434">
        <v>45</v>
      </c>
    </row>
    <row r="5305" spans="1:3" x14ac:dyDescent="0.25">
      <c r="A5305" s="946" t="s">
        <v>7923</v>
      </c>
      <c r="B5305" s="422" t="s">
        <v>3405</v>
      </c>
      <c r="C5305" s="434">
        <v>180</v>
      </c>
    </row>
    <row r="5306" spans="1:3" x14ac:dyDescent="0.25">
      <c r="A5306" s="946" t="s">
        <v>7924</v>
      </c>
      <c r="B5306" s="422" t="s">
        <v>6865</v>
      </c>
      <c r="C5306" s="434">
        <v>45</v>
      </c>
    </row>
    <row r="5307" spans="1:3" x14ac:dyDescent="0.25">
      <c r="A5307" s="946" t="s">
        <v>7925</v>
      </c>
      <c r="B5307" s="422" t="s">
        <v>3365</v>
      </c>
      <c r="C5307" s="434">
        <v>45</v>
      </c>
    </row>
    <row r="5308" spans="1:3" x14ac:dyDescent="0.25">
      <c r="A5308" s="946" t="s">
        <v>7926</v>
      </c>
      <c r="B5308" s="422" t="s">
        <v>6866</v>
      </c>
      <c r="C5308" s="434">
        <v>45</v>
      </c>
    </row>
    <row r="5309" spans="1:3" ht="31.5" x14ac:dyDescent="0.25">
      <c r="A5309" s="946" t="s">
        <v>7927</v>
      </c>
      <c r="B5309" s="422" t="s">
        <v>6867</v>
      </c>
      <c r="C5309" s="434">
        <v>60</v>
      </c>
    </row>
    <row r="5310" spans="1:3" x14ac:dyDescent="0.25">
      <c r="A5310" s="946" t="s">
        <v>7928</v>
      </c>
      <c r="B5310" s="422" t="s">
        <v>3371</v>
      </c>
      <c r="C5310" s="434">
        <v>45</v>
      </c>
    </row>
    <row r="5311" spans="1:3" x14ac:dyDescent="0.25">
      <c r="A5311" s="946" t="s">
        <v>7929</v>
      </c>
      <c r="B5311" s="422" t="s">
        <v>3373</v>
      </c>
      <c r="C5311" s="434">
        <v>90</v>
      </c>
    </row>
    <row r="5312" spans="1:3" x14ac:dyDescent="0.25">
      <c r="A5312" s="946" t="s">
        <v>7930</v>
      </c>
      <c r="B5312" s="422" t="s">
        <v>6868</v>
      </c>
      <c r="C5312" s="434">
        <v>90</v>
      </c>
    </row>
    <row r="5313" spans="1:3" x14ac:dyDescent="0.25">
      <c r="A5313" s="946" t="s">
        <v>7931</v>
      </c>
      <c r="B5313" s="422" t="s">
        <v>6869</v>
      </c>
      <c r="C5313" s="434">
        <v>60</v>
      </c>
    </row>
    <row r="5314" spans="1:3" x14ac:dyDescent="0.25">
      <c r="A5314" s="946" t="s">
        <v>7932</v>
      </c>
      <c r="B5314" s="422" t="s">
        <v>817</v>
      </c>
      <c r="C5314" s="434">
        <v>180</v>
      </c>
    </row>
    <row r="5315" spans="1:3" x14ac:dyDescent="0.25">
      <c r="A5315" s="946" t="s">
        <v>7933</v>
      </c>
      <c r="B5315" s="422" t="s">
        <v>6791</v>
      </c>
      <c r="C5315" s="434">
        <v>30</v>
      </c>
    </row>
    <row r="5316" spans="1:3" x14ac:dyDescent="0.25">
      <c r="A5316" s="946" t="s">
        <v>7934</v>
      </c>
      <c r="B5316" s="422" t="s">
        <v>2386</v>
      </c>
      <c r="C5316" s="434">
        <v>15</v>
      </c>
    </row>
    <row r="5317" spans="1:3" x14ac:dyDescent="0.25">
      <c r="A5317" s="946" t="s">
        <v>7935</v>
      </c>
      <c r="B5317" s="422" t="s">
        <v>2388</v>
      </c>
      <c r="C5317" s="434">
        <v>30</v>
      </c>
    </row>
    <row r="5318" spans="1:3" x14ac:dyDescent="0.25">
      <c r="A5318" s="946" t="s">
        <v>7936</v>
      </c>
      <c r="B5318" s="422" t="s">
        <v>6785</v>
      </c>
      <c r="C5318" s="434">
        <v>45</v>
      </c>
    </row>
    <row r="5319" spans="1:3" x14ac:dyDescent="0.25">
      <c r="A5319" s="946" t="s">
        <v>7937</v>
      </c>
      <c r="B5319" s="422" t="s">
        <v>836</v>
      </c>
      <c r="C5319" s="434">
        <v>45</v>
      </c>
    </row>
    <row r="5320" spans="1:3" x14ac:dyDescent="0.25">
      <c r="A5320" s="946" t="s">
        <v>7938</v>
      </c>
      <c r="B5320" s="422" t="s">
        <v>835</v>
      </c>
      <c r="C5320" s="434">
        <v>90</v>
      </c>
    </row>
    <row r="5321" spans="1:3" x14ac:dyDescent="0.25">
      <c r="A5321" s="946" t="s">
        <v>7939</v>
      </c>
      <c r="B5321" s="422" t="s">
        <v>3337</v>
      </c>
      <c r="C5321" s="434">
        <v>30</v>
      </c>
    </row>
    <row r="5322" spans="1:3" x14ac:dyDescent="0.25">
      <c r="A5322" s="946" t="s">
        <v>7940</v>
      </c>
      <c r="B5322" s="422" t="s">
        <v>3339</v>
      </c>
      <c r="C5322" s="434">
        <v>30</v>
      </c>
    </row>
    <row r="5323" spans="1:3" x14ac:dyDescent="0.25">
      <c r="A5323" s="946" t="s">
        <v>10341</v>
      </c>
      <c r="B5323" s="422" t="s">
        <v>3340</v>
      </c>
      <c r="C5323" s="434">
        <v>30</v>
      </c>
    </row>
    <row r="5324" spans="1:3" x14ac:dyDescent="0.25">
      <c r="A5324" s="946" t="s">
        <v>7942</v>
      </c>
      <c r="B5324" s="422" t="s">
        <v>3155</v>
      </c>
      <c r="C5324" s="434">
        <v>30</v>
      </c>
    </row>
    <row r="5325" spans="1:3" x14ac:dyDescent="0.25">
      <c r="A5325" s="946" t="s">
        <v>7943</v>
      </c>
      <c r="B5325" s="422" t="s">
        <v>2400</v>
      </c>
      <c r="C5325" s="434">
        <v>30</v>
      </c>
    </row>
    <row r="5326" spans="1:3" x14ac:dyDescent="0.25">
      <c r="A5326" s="946" t="s">
        <v>7944</v>
      </c>
      <c r="B5326" s="422" t="s">
        <v>3343</v>
      </c>
      <c r="C5326" s="434">
        <v>120</v>
      </c>
    </row>
    <row r="5327" spans="1:3" x14ac:dyDescent="0.25">
      <c r="A5327" s="946" t="s">
        <v>7945</v>
      </c>
      <c r="B5327" s="422" t="s">
        <v>3386</v>
      </c>
      <c r="C5327" s="434">
        <v>45</v>
      </c>
    </row>
    <row r="5328" spans="1:3" x14ac:dyDescent="0.25">
      <c r="A5328" s="946" t="s">
        <v>7946</v>
      </c>
      <c r="B5328" s="422" t="s">
        <v>6860</v>
      </c>
      <c r="C5328" s="434">
        <v>45</v>
      </c>
    </row>
    <row r="5329" spans="1:3" x14ac:dyDescent="0.25">
      <c r="A5329" s="946" t="s">
        <v>7947</v>
      </c>
      <c r="B5329" s="422" t="s">
        <v>3349</v>
      </c>
      <c r="C5329" s="434">
        <v>30</v>
      </c>
    </row>
    <row r="5330" spans="1:3" x14ac:dyDescent="0.25">
      <c r="A5330" s="946" t="s">
        <v>7948</v>
      </c>
      <c r="B5330" s="422" t="s">
        <v>3347</v>
      </c>
      <c r="C5330" s="434">
        <v>120</v>
      </c>
    </row>
    <row r="5331" spans="1:3" x14ac:dyDescent="0.25">
      <c r="A5331" s="946" t="s">
        <v>7949</v>
      </c>
      <c r="B5331" s="422" t="s">
        <v>3345</v>
      </c>
      <c r="C5331" s="434">
        <v>60</v>
      </c>
    </row>
    <row r="5332" spans="1:3" x14ac:dyDescent="0.25">
      <c r="A5332" s="946" t="s">
        <v>7950</v>
      </c>
      <c r="B5332" s="422" t="s">
        <v>3157</v>
      </c>
      <c r="C5332" s="434">
        <v>120</v>
      </c>
    </row>
    <row r="5333" spans="1:3" x14ac:dyDescent="0.25">
      <c r="A5333" s="946" t="s">
        <v>7951</v>
      </c>
      <c r="B5333" s="422" t="s">
        <v>3352</v>
      </c>
      <c r="C5333" s="434">
        <v>30</v>
      </c>
    </row>
    <row r="5334" spans="1:3" x14ac:dyDescent="0.25">
      <c r="A5334" s="946" t="s">
        <v>7952</v>
      </c>
      <c r="B5334" s="422" t="s">
        <v>6863</v>
      </c>
      <c r="C5334" s="434">
        <v>180</v>
      </c>
    </row>
    <row r="5335" spans="1:3" x14ac:dyDescent="0.25">
      <c r="A5335" s="946" t="s">
        <v>7953</v>
      </c>
      <c r="B5335" s="422" t="s">
        <v>3356</v>
      </c>
      <c r="C5335" s="434">
        <v>30</v>
      </c>
    </row>
    <row r="5336" spans="1:3" x14ac:dyDescent="0.25">
      <c r="A5336" s="946" t="s">
        <v>7954</v>
      </c>
      <c r="B5336" s="422" t="s">
        <v>3358</v>
      </c>
      <c r="C5336" s="434">
        <v>30</v>
      </c>
    </row>
    <row r="5337" spans="1:3" x14ac:dyDescent="0.25">
      <c r="A5337" s="946" t="s">
        <v>7955</v>
      </c>
      <c r="B5337" s="422" t="s">
        <v>3360</v>
      </c>
      <c r="C5337" s="434">
        <v>60</v>
      </c>
    </row>
    <row r="5338" spans="1:3" x14ac:dyDescent="0.25">
      <c r="A5338" s="946" t="s">
        <v>7956</v>
      </c>
      <c r="B5338" s="422" t="s">
        <v>7210</v>
      </c>
      <c r="C5338" s="434">
        <v>90</v>
      </c>
    </row>
    <row r="5339" spans="1:3" x14ac:dyDescent="0.25">
      <c r="A5339" s="946" t="s">
        <v>7957</v>
      </c>
      <c r="B5339" s="422" t="s">
        <v>3365</v>
      </c>
      <c r="C5339" s="434">
        <v>30</v>
      </c>
    </row>
    <row r="5340" spans="1:3" x14ac:dyDescent="0.25">
      <c r="A5340" s="946" t="s">
        <v>7958</v>
      </c>
      <c r="B5340" s="422" t="s">
        <v>6866</v>
      </c>
      <c r="C5340" s="434">
        <v>30</v>
      </c>
    </row>
    <row r="5341" spans="1:3" ht="31.5" x14ac:dyDescent="0.25">
      <c r="A5341" s="946" t="s">
        <v>7959</v>
      </c>
      <c r="B5341" s="422" t="s">
        <v>7218</v>
      </c>
      <c r="C5341" s="434">
        <v>30</v>
      </c>
    </row>
    <row r="5342" spans="1:3" x14ac:dyDescent="0.25">
      <c r="A5342" s="946" t="s">
        <v>7960</v>
      </c>
      <c r="B5342" s="422" t="s">
        <v>3371</v>
      </c>
      <c r="C5342" s="434">
        <v>30</v>
      </c>
    </row>
    <row r="5343" spans="1:3" x14ac:dyDescent="0.25">
      <c r="A5343" s="946" t="s">
        <v>7961</v>
      </c>
      <c r="B5343" s="422" t="s">
        <v>3373</v>
      </c>
      <c r="C5343" s="434">
        <v>75</v>
      </c>
    </row>
    <row r="5344" spans="1:3" x14ac:dyDescent="0.25">
      <c r="A5344" s="946" t="s">
        <v>7962</v>
      </c>
      <c r="B5344" s="422" t="s">
        <v>6869</v>
      </c>
      <c r="C5344" s="434">
        <v>60</v>
      </c>
    </row>
    <row r="5345" spans="1:3" x14ac:dyDescent="0.25">
      <c r="A5345" s="946" t="s">
        <v>7963</v>
      </c>
      <c r="B5345" s="422" t="s">
        <v>6868</v>
      </c>
      <c r="C5345" s="434">
        <v>120</v>
      </c>
    </row>
    <row r="5346" spans="1:3" x14ac:dyDescent="0.25">
      <c r="A5346" s="946" t="s">
        <v>7964</v>
      </c>
      <c r="B5346" s="422" t="s">
        <v>6865</v>
      </c>
      <c r="C5346" s="434">
        <v>45</v>
      </c>
    </row>
    <row r="5347" spans="1:3" x14ac:dyDescent="0.25">
      <c r="A5347" s="946" t="s">
        <v>7965</v>
      </c>
      <c r="B5347" s="422" t="s">
        <v>817</v>
      </c>
      <c r="C5347" s="434">
        <v>135</v>
      </c>
    </row>
    <row r="5348" spans="1:3" x14ac:dyDescent="0.25">
      <c r="A5348" s="946" t="s">
        <v>7966</v>
      </c>
      <c r="B5348" s="947" t="s">
        <v>6791</v>
      </c>
      <c r="C5348" s="963">
        <v>75</v>
      </c>
    </row>
    <row r="5349" spans="1:3" x14ac:dyDescent="0.25">
      <c r="A5349" s="946" t="s">
        <v>7967</v>
      </c>
      <c r="B5349" s="947" t="s">
        <v>2386</v>
      </c>
      <c r="C5349" s="963">
        <v>30</v>
      </c>
    </row>
    <row r="5350" spans="1:3" x14ac:dyDescent="0.25">
      <c r="A5350" s="946" t="s">
        <v>7968</v>
      </c>
      <c r="B5350" s="947" t="s">
        <v>2388</v>
      </c>
      <c r="C5350" s="963">
        <v>60</v>
      </c>
    </row>
    <row r="5351" spans="1:3" x14ac:dyDescent="0.25">
      <c r="A5351" s="946" t="s">
        <v>7969</v>
      </c>
      <c r="B5351" s="947" t="s">
        <v>3487</v>
      </c>
      <c r="C5351" s="963">
        <v>75</v>
      </c>
    </row>
    <row r="5352" spans="1:3" x14ac:dyDescent="0.25">
      <c r="A5352" s="946" t="s">
        <v>7970</v>
      </c>
      <c r="B5352" s="947" t="s">
        <v>836</v>
      </c>
      <c r="C5352" s="963">
        <v>75</v>
      </c>
    </row>
    <row r="5353" spans="1:3" x14ac:dyDescent="0.25">
      <c r="A5353" s="946" t="s">
        <v>7971</v>
      </c>
      <c r="B5353" s="947" t="s">
        <v>6803</v>
      </c>
      <c r="C5353" s="963">
        <v>120</v>
      </c>
    </row>
    <row r="5354" spans="1:3" x14ac:dyDescent="0.25">
      <c r="A5354" s="946" t="s">
        <v>7972</v>
      </c>
      <c r="B5354" s="422" t="s">
        <v>2400</v>
      </c>
      <c r="C5354" s="963">
        <v>30</v>
      </c>
    </row>
    <row r="5355" spans="1:3" x14ac:dyDescent="0.25">
      <c r="A5355" s="946" t="s">
        <v>7973</v>
      </c>
      <c r="B5355" s="422" t="s">
        <v>6828</v>
      </c>
      <c r="C5355" s="963">
        <v>45</v>
      </c>
    </row>
    <row r="5356" spans="1:3" x14ac:dyDescent="0.25">
      <c r="A5356" s="946" t="s">
        <v>10342</v>
      </c>
      <c r="B5356" s="422" t="s">
        <v>3190</v>
      </c>
      <c r="C5356" s="963">
        <v>60</v>
      </c>
    </row>
    <row r="5357" spans="1:3" x14ac:dyDescent="0.25">
      <c r="A5357" s="946" t="s">
        <v>7975</v>
      </c>
      <c r="B5357" s="422" t="s">
        <v>6870</v>
      </c>
      <c r="C5357" s="963">
        <v>45</v>
      </c>
    </row>
    <row r="5358" spans="1:3" x14ac:dyDescent="0.25">
      <c r="A5358" s="946" t="s">
        <v>7976</v>
      </c>
      <c r="B5358" s="422" t="s">
        <v>3343</v>
      </c>
      <c r="C5358" s="963">
        <v>90</v>
      </c>
    </row>
    <row r="5359" spans="1:3" x14ac:dyDescent="0.25">
      <c r="A5359" s="946" t="s">
        <v>7977</v>
      </c>
      <c r="B5359" s="422" t="s">
        <v>3316</v>
      </c>
      <c r="C5359" s="963">
        <v>90</v>
      </c>
    </row>
    <row r="5360" spans="1:3" x14ac:dyDescent="0.25">
      <c r="A5360" s="946" t="s">
        <v>7978</v>
      </c>
      <c r="B5360" s="422" t="s">
        <v>3430</v>
      </c>
      <c r="C5360" s="959">
        <v>60</v>
      </c>
    </row>
    <row r="5361" spans="1:3" x14ac:dyDescent="0.25">
      <c r="A5361" s="946" t="s">
        <v>7979</v>
      </c>
      <c r="B5361" s="422" t="s">
        <v>6871</v>
      </c>
      <c r="C5361" s="959">
        <v>90</v>
      </c>
    </row>
    <row r="5362" spans="1:3" x14ac:dyDescent="0.25">
      <c r="A5362" s="946" t="s">
        <v>7980</v>
      </c>
      <c r="B5362" s="422" t="s">
        <v>3446</v>
      </c>
      <c r="C5362" s="959">
        <v>90</v>
      </c>
    </row>
    <row r="5363" spans="1:3" x14ac:dyDescent="0.25">
      <c r="A5363" s="946" t="s">
        <v>7981</v>
      </c>
      <c r="B5363" s="422" t="s">
        <v>6872</v>
      </c>
      <c r="C5363" s="959">
        <v>60</v>
      </c>
    </row>
    <row r="5364" spans="1:3" x14ac:dyDescent="0.25">
      <c r="A5364" s="946" t="s">
        <v>7982</v>
      </c>
      <c r="B5364" s="422" t="s">
        <v>3432</v>
      </c>
      <c r="C5364" s="959">
        <v>120</v>
      </c>
    </row>
    <row r="5365" spans="1:3" x14ac:dyDescent="0.25">
      <c r="A5365" s="946" t="s">
        <v>7983</v>
      </c>
      <c r="B5365" s="422" t="s">
        <v>6873</v>
      </c>
      <c r="C5365" s="959">
        <v>90</v>
      </c>
    </row>
    <row r="5366" spans="1:3" x14ac:dyDescent="0.25">
      <c r="A5366" s="946" t="s">
        <v>7984</v>
      </c>
      <c r="B5366" s="422" t="s">
        <v>6874</v>
      </c>
      <c r="C5366" s="959">
        <v>90</v>
      </c>
    </row>
    <row r="5367" spans="1:3" x14ac:dyDescent="0.25">
      <c r="A5367" s="946" t="s">
        <v>7985</v>
      </c>
      <c r="B5367" s="422" t="s">
        <v>3438</v>
      </c>
      <c r="C5367" s="959">
        <v>60</v>
      </c>
    </row>
    <row r="5368" spans="1:3" x14ac:dyDescent="0.25">
      <c r="A5368" s="946" t="s">
        <v>7986</v>
      </c>
      <c r="B5368" s="422" t="s">
        <v>6875</v>
      </c>
      <c r="C5368" s="959">
        <v>60</v>
      </c>
    </row>
    <row r="5369" spans="1:3" x14ac:dyDescent="0.25">
      <c r="A5369" s="946" t="s">
        <v>7987</v>
      </c>
      <c r="B5369" s="422" t="s">
        <v>3440</v>
      </c>
      <c r="C5369" s="959">
        <v>90</v>
      </c>
    </row>
    <row r="5370" spans="1:3" x14ac:dyDescent="0.25">
      <c r="A5370" s="946" t="s">
        <v>7988</v>
      </c>
      <c r="B5370" s="422" t="s">
        <v>3442</v>
      </c>
      <c r="C5370" s="959">
        <v>90</v>
      </c>
    </row>
    <row r="5371" spans="1:3" x14ac:dyDescent="0.25">
      <c r="A5371" s="946" t="s">
        <v>7989</v>
      </c>
      <c r="B5371" s="422" t="s">
        <v>6876</v>
      </c>
      <c r="C5371" s="963">
        <v>180</v>
      </c>
    </row>
    <row r="5372" spans="1:3" x14ac:dyDescent="0.25">
      <c r="A5372" s="946" t="s">
        <v>7990</v>
      </c>
      <c r="B5372" s="422" t="s">
        <v>6877</v>
      </c>
      <c r="C5372" s="963">
        <v>60</v>
      </c>
    </row>
    <row r="5373" spans="1:3" x14ac:dyDescent="0.25">
      <c r="A5373" s="946" t="s">
        <v>7991</v>
      </c>
      <c r="B5373" s="422" t="s">
        <v>3444</v>
      </c>
      <c r="C5373" s="963">
        <v>60</v>
      </c>
    </row>
    <row r="5374" spans="1:3" x14ac:dyDescent="0.25">
      <c r="A5374" s="946" t="s">
        <v>7992</v>
      </c>
      <c r="B5374" s="947" t="s">
        <v>3472</v>
      </c>
      <c r="C5374" s="963">
        <v>90</v>
      </c>
    </row>
    <row r="5375" spans="1:3" x14ac:dyDescent="0.25">
      <c r="A5375" s="946" t="s">
        <v>7993</v>
      </c>
      <c r="B5375" s="947" t="s">
        <v>3474</v>
      </c>
      <c r="C5375" s="963">
        <v>90</v>
      </c>
    </row>
    <row r="5376" spans="1:3" x14ac:dyDescent="0.25">
      <c r="A5376" s="946" t="s">
        <v>7994</v>
      </c>
      <c r="B5376" s="947" t="s">
        <v>3476</v>
      </c>
      <c r="C5376" s="963">
        <v>90</v>
      </c>
    </row>
    <row r="5377" spans="1:3" x14ac:dyDescent="0.25">
      <c r="A5377" s="946" t="s">
        <v>7995</v>
      </c>
      <c r="B5377" s="422" t="s">
        <v>3448</v>
      </c>
      <c r="C5377" s="959">
        <v>270</v>
      </c>
    </row>
    <row r="5378" spans="1:3" x14ac:dyDescent="0.25">
      <c r="A5378" s="946" t="s">
        <v>7996</v>
      </c>
      <c r="B5378" s="947" t="s">
        <v>2384</v>
      </c>
      <c r="C5378" s="963">
        <v>30</v>
      </c>
    </row>
    <row r="5379" spans="1:3" x14ac:dyDescent="0.25">
      <c r="A5379" s="946" t="s">
        <v>7997</v>
      </c>
      <c r="B5379" s="947" t="s">
        <v>2386</v>
      </c>
      <c r="C5379" s="963">
        <v>15</v>
      </c>
    </row>
    <row r="5380" spans="1:3" x14ac:dyDescent="0.25">
      <c r="A5380" s="946" t="s">
        <v>7998</v>
      </c>
      <c r="B5380" s="947" t="s">
        <v>2388</v>
      </c>
      <c r="C5380" s="963">
        <v>30</v>
      </c>
    </row>
    <row r="5381" spans="1:3" x14ac:dyDescent="0.25">
      <c r="A5381" s="946" t="s">
        <v>7999</v>
      </c>
      <c r="B5381" s="947" t="s">
        <v>3420</v>
      </c>
      <c r="C5381" s="963">
        <v>45</v>
      </c>
    </row>
    <row r="5382" spans="1:3" x14ac:dyDescent="0.25">
      <c r="A5382" s="946" t="s">
        <v>8000</v>
      </c>
      <c r="B5382" s="947" t="s">
        <v>836</v>
      </c>
      <c r="C5382" s="963">
        <v>45</v>
      </c>
    </row>
    <row r="5383" spans="1:3" x14ac:dyDescent="0.25">
      <c r="A5383" s="946" t="s">
        <v>8001</v>
      </c>
      <c r="B5383" s="947" t="s">
        <v>6878</v>
      </c>
      <c r="C5383" s="963">
        <v>90</v>
      </c>
    </row>
    <row r="5384" spans="1:3" x14ac:dyDescent="0.25">
      <c r="A5384" s="946" t="s">
        <v>8002</v>
      </c>
      <c r="B5384" s="422" t="s">
        <v>2400</v>
      </c>
      <c r="C5384" s="963">
        <v>30</v>
      </c>
    </row>
    <row r="5385" spans="1:3" x14ac:dyDescent="0.25">
      <c r="A5385" s="946" t="s">
        <v>8003</v>
      </c>
      <c r="B5385" s="422" t="s">
        <v>6828</v>
      </c>
      <c r="C5385" s="963">
        <v>45</v>
      </c>
    </row>
    <row r="5386" spans="1:3" x14ac:dyDescent="0.25">
      <c r="A5386" s="946" t="s">
        <v>10343</v>
      </c>
      <c r="B5386" s="422" t="s">
        <v>3190</v>
      </c>
      <c r="C5386" s="963">
        <v>60</v>
      </c>
    </row>
    <row r="5387" spans="1:3" x14ac:dyDescent="0.25">
      <c r="A5387" s="946" t="s">
        <v>8005</v>
      </c>
      <c r="B5387" s="422" t="s">
        <v>6870</v>
      </c>
      <c r="C5387" s="963">
        <v>45</v>
      </c>
    </row>
    <row r="5388" spans="1:3" x14ac:dyDescent="0.25">
      <c r="A5388" s="946" t="s">
        <v>8006</v>
      </c>
      <c r="B5388" s="422" t="s">
        <v>3343</v>
      </c>
      <c r="C5388" s="963">
        <v>90</v>
      </c>
    </row>
    <row r="5389" spans="1:3" x14ac:dyDescent="0.25">
      <c r="A5389" s="946" t="s">
        <v>8007</v>
      </c>
      <c r="B5389" s="422" t="s">
        <v>3316</v>
      </c>
      <c r="C5389" s="963">
        <v>90</v>
      </c>
    </row>
    <row r="5390" spans="1:3" x14ac:dyDescent="0.25">
      <c r="A5390" s="946" t="s">
        <v>8008</v>
      </c>
      <c r="B5390" s="422" t="s">
        <v>3430</v>
      </c>
      <c r="C5390" s="959">
        <v>60</v>
      </c>
    </row>
    <row r="5391" spans="1:3" x14ac:dyDescent="0.25">
      <c r="A5391" s="946" t="s">
        <v>8009</v>
      </c>
      <c r="B5391" s="422" t="s">
        <v>6871</v>
      </c>
      <c r="C5391" s="959">
        <v>90</v>
      </c>
    </row>
    <row r="5392" spans="1:3" x14ac:dyDescent="0.25">
      <c r="A5392" s="946" t="s">
        <v>8010</v>
      </c>
      <c r="B5392" s="422" t="s">
        <v>3446</v>
      </c>
      <c r="C5392" s="959">
        <v>90</v>
      </c>
    </row>
    <row r="5393" spans="1:3" x14ac:dyDescent="0.25">
      <c r="A5393" s="946" t="s">
        <v>8011</v>
      </c>
      <c r="B5393" s="422" t="s">
        <v>6872</v>
      </c>
      <c r="C5393" s="959">
        <v>60</v>
      </c>
    </row>
    <row r="5394" spans="1:3" x14ac:dyDescent="0.25">
      <c r="A5394" s="946" t="s">
        <v>8012</v>
      </c>
      <c r="B5394" s="422" t="s">
        <v>6879</v>
      </c>
      <c r="C5394" s="959">
        <v>120</v>
      </c>
    </row>
    <row r="5395" spans="1:3" x14ac:dyDescent="0.25">
      <c r="A5395" s="946" t="s">
        <v>8013</v>
      </c>
      <c r="B5395" s="422" t="s">
        <v>6873</v>
      </c>
      <c r="C5395" s="959">
        <v>90</v>
      </c>
    </row>
    <row r="5396" spans="1:3" x14ac:dyDescent="0.25">
      <c r="A5396" s="946" t="s">
        <v>8014</v>
      </c>
      <c r="B5396" s="422" t="s">
        <v>6874</v>
      </c>
      <c r="C5396" s="959">
        <v>90</v>
      </c>
    </row>
    <row r="5397" spans="1:3" x14ac:dyDescent="0.25">
      <c r="A5397" s="946" t="s">
        <v>8015</v>
      </c>
      <c r="B5397" s="422" t="s">
        <v>3438</v>
      </c>
      <c r="C5397" s="959">
        <v>60</v>
      </c>
    </row>
    <row r="5398" spans="1:3" x14ac:dyDescent="0.25">
      <c r="A5398" s="946" t="s">
        <v>8016</v>
      </c>
      <c r="B5398" s="422" t="s">
        <v>6880</v>
      </c>
      <c r="C5398" s="959">
        <v>60</v>
      </c>
    </row>
    <row r="5399" spans="1:3" x14ac:dyDescent="0.25">
      <c r="A5399" s="946" t="s">
        <v>8017</v>
      </c>
      <c r="B5399" s="422" t="s">
        <v>3440</v>
      </c>
      <c r="C5399" s="959">
        <v>90</v>
      </c>
    </row>
    <row r="5400" spans="1:3" x14ac:dyDescent="0.25">
      <c r="A5400" s="946" t="s">
        <v>8018</v>
      </c>
      <c r="B5400" s="422" t="s">
        <v>3442</v>
      </c>
      <c r="C5400" s="959">
        <v>90</v>
      </c>
    </row>
    <row r="5401" spans="1:3" x14ac:dyDescent="0.25">
      <c r="A5401" s="946" t="s">
        <v>8019</v>
      </c>
      <c r="B5401" s="422" t="s">
        <v>6877</v>
      </c>
      <c r="C5401" s="963">
        <v>60</v>
      </c>
    </row>
    <row r="5402" spans="1:3" x14ac:dyDescent="0.25">
      <c r="A5402" s="946" t="s">
        <v>8020</v>
      </c>
      <c r="B5402" s="422" t="s">
        <v>3444</v>
      </c>
      <c r="C5402" s="963">
        <v>60</v>
      </c>
    </row>
    <row r="5403" spans="1:3" x14ac:dyDescent="0.25">
      <c r="A5403" s="946" t="s">
        <v>8021</v>
      </c>
      <c r="B5403" s="422" t="s">
        <v>3448</v>
      </c>
      <c r="C5403" s="959">
        <v>270</v>
      </c>
    </row>
    <row r="5404" spans="1:3" x14ac:dyDescent="0.25">
      <c r="A5404" s="946" t="s">
        <v>8022</v>
      </c>
      <c r="B5404" s="957" t="s">
        <v>2384</v>
      </c>
      <c r="C5404" s="948">
        <v>30</v>
      </c>
    </row>
    <row r="5405" spans="1:3" x14ac:dyDescent="0.25">
      <c r="A5405" s="946" t="s">
        <v>8023</v>
      </c>
      <c r="B5405" s="957" t="s">
        <v>2386</v>
      </c>
      <c r="C5405" s="948">
        <v>15</v>
      </c>
    </row>
    <row r="5406" spans="1:3" x14ac:dyDescent="0.25">
      <c r="A5406" s="946" t="s">
        <v>8024</v>
      </c>
      <c r="B5406" s="957" t="s">
        <v>2388</v>
      </c>
      <c r="C5406" s="948">
        <v>30</v>
      </c>
    </row>
    <row r="5407" spans="1:3" x14ac:dyDescent="0.25">
      <c r="A5407" s="946" t="s">
        <v>8025</v>
      </c>
      <c r="B5407" s="957" t="s">
        <v>6785</v>
      </c>
      <c r="C5407" s="948">
        <v>45</v>
      </c>
    </row>
    <row r="5408" spans="1:3" x14ac:dyDescent="0.25">
      <c r="A5408" s="946" t="s">
        <v>8026</v>
      </c>
      <c r="B5408" s="957" t="s">
        <v>836</v>
      </c>
      <c r="C5408" s="948">
        <v>45</v>
      </c>
    </row>
    <row r="5409" spans="1:3" x14ac:dyDescent="0.25">
      <c r="A5409" s="946" t="s">
        <v>8027</v>
      </c>
      <c r="B5409" s="957" t="s">
        <v>7195</v>
      </c>
      <c r="C5409" s="948">
        <v>90</v>
      </c>
    </row>
    <row r="5410" spans="1:3" x14ac:dyDescent="0.25">
      <c r="A5410" s="946" t="s">
        <v>8028</v>
      </c>
      <c r="B5410" s="962" t="s">
        <v>3491</v>
      </c>
      <c r="C5410" s="958">
        <v>30</v>
      </c>
    </row>
    <row r="5411" spans="1:3" x14ac:dyDescent="0.25">
      <c r="A5411" s="946" t="s">
        <v>8029</v>
      </c>
      <c r="B5411" s="962" t="s">
        <v>6828</v>
      </c>
      <c r="C5411" s="958">
        <v>45</v>
      </c>
    </row>
    <row r="5412" spans="1:3" x14ac:dyDescent="0.25">
      <c r="A5412" s="946" t="s">
        <v>10344</v>
      </c>
      <c r="B5412" s="962" t="s">
        <v>6881</v>
      </c>
      <c r="C5412" s="958">
        <v>45</v>
      </c>
    </row>
    <row r="5413" spans="1:3" x14ac:dyDescent="0.25">
      <c r="A5413" s="946" t="s">
        <v>8031</v>
      </c>
      <c r="B5413" s="962" t="s">
        <v>3190</v>
      </c>
      <c r="C5413" s="958">
        <v>60</v>
      </c>
    </row>
    <row r="5414" spans="1:3" x14ac:dyDescent="0.25">
      <c r="A5414" s="946" t="s">
        <v>8032</v>
      </c>
      <c r="B5414" s="962" t="s">
        <v>3343</v>
      </c>
      <c r="C5414" s="958">
        <v>60</v>
      </c>
    </row>
    <row r="5415" spans="1:3" x14ac:dyDescent="0.25">
      <c r="A5415" s="946" t="s">
        <v>8033</v>
      </c>
      <c r="B5415" s="962" t="s">
        <v>3309</v>
      </c>
      <c r="C5415" s="958">
        <v>45</v>
      </c>
    </row>
    <row r="5416" spans="1:3" x14ac:dyDescent="0.25">
      <c r="A5416" s="946" t="s">
        <v>8034</v>
      </c>
      <c r="B5416" s="962" t="s">
        <v>3496</v>
      </c>
      <c r="C5416" s="958">
        <v>30</v>
      </c>
    </row>
    <row r="5417" spans="1:3" x14ac:dyDescent="0.25">
      <c r="A5417" s="946" t="s">
        <v>8035</v>
      </c>
      <c r="B5417" s="962" t="s">
        <v>3316</v>
      </c>
      <c r="C5417" s="958">
        <v>90</v>
      </c>
    </row>
    <row r="5418" spans="1:3" x14ac:dyDescent="0.25">
      <c r="A5418" s="946" t="s">
        <v>8036</v>
      </c>
      <c r="B5418" s="962" t="s">
        <v>2437</v>
      </c>
      <c r="C5418" s="958">
        <v>90</v>
      </c>
    </row>
    <row r="5419" spans="1:3" x14ac:dyDescent="0.25">
      <c r="A5419" s="946" t="s">
        <v>8037</v>
      </c>
      <c r="B5419" s="962" t="s">
        <v>3501</v>
      </c>
      <c r="C5419" s="958">
        <v>60</v>
      </c>
    </row>
    <row r="5420" spans="1:3" x14ac:dyDescent="0.25">
      <c r="A5420" s="946" t="s">
        <v>8038</v>
      </c>
      <c r="B5420" s="962" t="s">
        <v>3519</v>
      </c>
      <c r="C5420" s="958">
        <v>90</v>
      </c>
    </row>
    <row r="5421" spans="1:3" x14ac:dyDescent="0.25">
      <c r="A5421" s="946" t="s">
        <v>8039</v>
      </c>
      <c r="B5421" s="962" t="s">
        <v>3524</v>
      </c>
      <c r="C5421" s="958">
        <v>60</v>
      </c>
    </row>
    <row r="5422" spans="1:3" x14ac:dyDescent="0.25">
      <c r="A5422" s="946" t="s">
        <v>8040</v>
      </c>
      <c r="B5422" s="962" t="s">
        <v>3312</v>
      </c>
      <c r="C5422" s="958">
        <v>120</v>
      </c>
    </row>
    <row r="5423" spans="1:3" x14ac:dyDescent="0.25">
      <c r="A5423" s="946" t="s">
        <v>8041</v>
      </c>
      <c r="B5423" s="962" t="s">
        <v>3322</v>
      </c>
      <c r="C5423" s="958">
        <v>60</v>
      </c>
    </row>
    <row r="5424" spans="1:3" x14ac:dyDescent="0.25">
      <c r="A5424" s="946" t="s">
        <v>8042</v>
      </c>
      <c r="B5424" s="962" t="s">
        <v>3504</v>
      </c>
      <c r="C5424" s="958">
        <v>60</v>
      </c>
    </row>
    <row r="5425" spans="1:3" x14ac:dyDescent="0.25">
      <c r="A5425" s="946" t="s">
        <v>8043</v>
      </c>
      <c r="B5425" s="962" t="s">
        <v>3507</v>
      </c>
      <c r="C5425" s="958">
        <v>90</v>
      </c>
    </row>
    <row r="5426" spans="1:3" x14ac:dyDescent="0.25">
      <c r="A5426" s="946" t="s">
        <v>8044</v>
      </c>
      <c r="B5426" s="962" t="s">
        <v>3509</v>
      </c>
      <c r="C5426" s="958">
        <v>60</v>
      </c>
    </row>
    <row r="5427" spans="1:3" x14ac:dyDescent="0.25">
      <c r="A5427" s="946" t="s">
        <v>8045</v>
      </c>
      <c r="B5427" s="962" t="s">
        <v>3511</v>
      </c>
      <c r="C5427" s="958">
        <v>60</v>
      </c>
    </row>
    <row r="5428" spans="1:3" x14ac:dyDescent="0.25">
      <c r="A5428" s="946" t="s">
        <v>8046</v>
      </c>
      <c r="B5428" s="962" t="s">
        <v>3513</v>
      </c>
      <c r="C5428" s="958">
        <v>60</v>
      </c>
    </row>
    <row r="5429" spans="1:3" x14ac:dyDescent="0.25">
      <c r="A5429" s="946" t="s">
        <v>8047</v>
      </c>
      <c r="B5429" s="962" t="s">
        <v>817</v>
      </c>
      <c r="C5429" s="958">
        <v>270</v>
      </c>
    </row>
    <row r="5430" spans="1:3" x14ac:dyDescent="0.25">
      <c r="A5430" s="946" t="s">
        <v>8048</v>
      </c>
      <c r="B5430" s="957" t="s">
        <v>2384</v>
      </c>
      <c r="C5430" s="948">
        <v>75</v>
      </c>
    </row>
    <row r="5431" spans="1:3" x14ac:dyDescent="0.25">
      <c r="A5431" s="946" t="s">
        <v>8049</v>
      </c>
      <c r="B5431" s="957" t="s">
        <v>2386</v>
      </c>
      <c r="C5431" s="948">
        <v>30</v>
      </c>
    </row>
    <row r="5432" spans="1:3" x14ac:dyDescent="0.25">
      <c r="A5432" s="946" t="s">
        <v>8050</v>
      </c>
      <c r="B5432" s="957" t="s">
        <v>2388</v>
      </c>
      <c r="C5432" s="948">
        <v>60</v>
      </c>
    </row>
    <row r="5433" spans="1:3" x14ac:dyDescent="0.25">
      <c r="A5433" s="946" t="s">
        <v>8051</v>
      </c>
      <c r="B5433" s="957" t="s">
        <v>6785</v>
      </c>
      <c r="C5433" s="948">
        <v>75</v>
      </c>
    </row>
    <row r="5434" spans="1:3" x14ac:dyDescent="0.25">
      <c r="A5434" s="946" t="s">
        <v>8052</v>
      </c>
      <c r="B5434" s="957" t="s">
        <v>836</v>
      </c>
      <c r="C5434" s="948">
        <v>75</v>
      </c>
    </row>
    <row r="5435" spans="1:3" x14ac:dyDescent="0.25">
      <c r="A5435" s="946" t="s">
        <v>8053</v>
      </c>
      <c r="B5435" s="957" t="s">
        <v>7195</v>
      </c>
      <c r="C5435" s="948">
        <v>120</v>
      </c>
    </row>
    <row r="5436" spans="1:3" x14ac:dyDescent="0.25">
      <c r="A5436" s="946" t="s">
        <v>8054</v>
      </c>
      <c r="B5436" s="962" t="s">
        <v>3491</v>
      </c>
      <c r="C5436" s="958">
        <v>30</v>
      </c>
    </row>
    <row r="5437" spans="1:3" x14ac:dyDescent="0.25">
      <c r="A5437" s="946" t="s">
        <v>8055</v>
      </c>
      <c r="B5437" s="962" t="s">
        <v>6828</v>
      </c>
      <c r="C5437" s="958">
        <v>45</v>
      </c>
    </row>
    <row r="5438" spans="1:3" x14ac:dyDescent="0.25">
      <c r="A5438" s="946" t="s">
        <v>10345</v>
      </c>
      <c r="B5438" s="962" t="s">
        <v>6881</v>
      </c>
      <c r="C5438" s="958">
        <v>45</v>
      </c>
    </row>
    <row r="5439" spans="1:3" x14ac:dyDescent="0.25">
      <c r="A5439" s="946" t="s">
        <v>8057</v>
      </c>
      <c r="B5439" s="962" t="s">
        <v>3190</v>
      </c>
      <c r="C5439" s="958">
        <v>60</v>
      </c>
    </row>
    <row r="5440" spans="1:3" x14ac:dyDescent="0.25">
      <c r="A5440" s="946" t="s">
        <v>8058</v>
      </c>
      <c r="B5440" s="962" t="s">
        <v>3343</v>
      </c>
      <c r="C5440" s="958">
        <v>90</v>
      </c>
    </row>
    <row r="5441" spans="1:3" x14ac:dyDescent="0.25">
      <c r="A5441" s="946" t="s">
        <v>8059</v>
      </c>
      <c r="B5441" s="962" t="s">
        <v>3309</v>
      </c>
      <c r="C5441" s="958">
        <v>45</v>
      </c>
    </row>
    <row r="5442" spans="1:3" x14ac:dyDescent="0.25">
      <c r="A5442" s="946" t="s">
        <v>8060</v>
      </c>
      <c r="B5442" s="962" t="s">
        <v>3496</v>
      </c>
      <c r="C5442" s="958">
        <v>30</v>
      </c>
    </row>
    <row r="5443" spans="1:3" x14ac:dyDescent="0.25">
      <c r="A5443" s="946" t="s">
        <v>8061</v>
      </c>
      <c r="B5443" s="962" t="s">
        <v>3316</v>
      </c>
      <c r="C5443" s="958">
        <v>90</v>
      </c>
    </row>
    <row r="5444" spans="1:3" x14ac:dyDescent="0.25">
      <c r="A5444" s="946" t="s">
        <v>8062</v>
      </c>
      <c r="B5444" s="962" t="s">
        <v>2437</v>
      </c>
      <c r="C5444" s="958">
        <v>90</v>
      </c>
    </row>
    <row r="5445" spans="1:3" x14ac:dyDescent="0.25">
      <c r="A5445" s="946" t="s">
        <v>8063</v>
      </c>
      <c r="B5445" s="962" t="s">
        <v>3499</v>
      </c>
      <c r="C5445" s="958">
        <v>60</v>
      </c>
    </row>
    <row r="5446" spans="1:3" x14ac:dyDescent="0.25">
      <c r="A5446" s="946" t="s">
        <v>8064</v>
      </c>
      <c r="B5446" s="962" t="s">
        <v>3501</v>
      </c>
      <c r="C5446" s="958">
        <v>60</v>
      </c>
    </row>
    <row r="5447" spans="1:3" x14ac:dyDescent="0.25">
      <c r="A5447" s="946" t="s">
        <v>8065</v>
      </c>
      <c r="B5447" s="962" t="s">
        <v>3519</v>
      </c>
      <c r="C5447" s="958">
        <v>90</v>
      </c>
    </row>
    <row r="5448" spans="1:3" x14ac:dyDescent="0.25">
      <c r="A5448" s="946" t="s">
        <v>8066</v>
      </c>
      <c r="B5448" s="962" t="s">
        <v>3466</v>
      </c>
      <c r="C5448" s="958">
        <v>90</v>
      </c>
    </row>
    <row r="5449" spans="1:3" x14ac:dyDescent="0.25">
      <c r="A5449" s="946" t="s">
        <v>8067</v>
      </c>
      <c r="B5449" s="962" t="s">
        <v>3524</v>
      </c>
      <c r="C5449" s="958">
        <v>60</v>
      </c>
    </row>
    <row r="5450" spans="1:3" x14ac:dyDescent="0.25">
      <c r="A5450" s="946" t="s">
        <v>8068</v>
      </c>
      <c r="B5450" s="962" t="s">
        <v>3312</v>
      </c>
      <c r="C5450" s="958">
        <v>120</v>
      </c>
    </row>
    <row r="5451" spans="1:3" x14ac:dyDescent="0.25">
      <c r="A5451" s="946" t="s">
        <v>8069</v>
      </c>
      <c r="B5451" s="962" t="s">
        <v>3322</v>
      </c>
      <c r="C5451" s="958">
        <v>90</v>
      </c>
    </row>
    <row r="5452" spans="1:3" x14ac:dyDescent="0.25">
      <c r="A5452" s="946" t="s">
        <v>8070</v>
      </c>
      <c r="B5452" s="962" t="s">
        <v>3504</v>
      </c>
      <c r="C5452" s="958">
        <v>60</v>
      </c>
    </row>
    <row r="5453" spans="1:3" x14ac:dyDescent="0.25">
      <c r="A5453" s="946" t="s">
        <v>8071</v>
      </c>
      <c r="B5453" s="962" t="s">
        <v>3507</v>
      </c>
      <c r="C5453" s="958">
        <v>90</v>
      </c>
    </row>
    <row r="5454" spans="1:3" x14ac:dyDescent="0.25">
      <c r="A5454" s="946" t="s">
        <v>8072</v>
      </c>
      <c r="B5454" s="962" t="s">
        <v>3509</v>
      </c>
      <c r="C5454" s="958">
        <v>60</v>
      </c>
    </row>
    <row r="5455" spans="1:3" x14ac:dyDescent="0.25">
      <c r="A5455" s="946" t="s">
        <v>8073</v>
      </c>
      <c r="B5455" s="962" t="s">
        <v>3511</v>
      </c>
      <c r="C5455" s="958">
        <v>60</v>
      </c>
    </row>
    <row r="5456" spans="1:3" x14ac:dyDescent="0.25">
      <c r="A5456" s="946" t="s">
        <v>8074</v>
      </c>
      <c r="B5456" s="962" t="s">
        <v>3513</v>
      </c>
      <c r="C5456" s="958">
        <v>60</v>
      </c>
    </row>
    <row r="5457" spans="1:3" x14ac:dyDescent="0.25">
      <c r="A5457" s="946" t="s">
        <v>8075</v>
      </c>
      <c r="B5457" s="962" t="s">
        <v>3515</v>
      </c>
      <c r="C5457" s="958">
        <v>180</v>
      </c>
    </row>
    <row r="5458" spans="1:3" x14ac:dyDescent="0.25">
      <c r="A5458" s="946" t="s">
        <v>8076</v>
      </c>
      <c r="B5458" s="962" t="s">
        <v>3517</v>
      </c>
      <c r="C5458" s="958">
        <v>90</v>
      </c>
    </row>
    <row r="5459" spans="1:3" x14ac:dyDescent="0.25">
      <c r="A5459" s="946" t="s">
        <v>8077</v>
      </c>
      <c r="B5459" s="962" t="s">
        <v>3521</v>
      </c>
      <c r="C5459" s="958">
        <v>60</v>
      </c>
    </row>
    <row r="5460" spans="1:3" x14ac:dyDescent="0.25">
      <c r="A5460" s="946" t="s">
        <v>8078</v>
      </c>
      <c r="B5460" s="962" t="s">
        <v>817</v>
      </c>
      <c r="C5460" s="958">
        <v>270</v>
      </c>
    </row>
    <row r="5461" spans="1:3" x14ac:dyDescent="0.25">
      <c r="A5461" s="946" t="s">
        <v>8079</v>
      </c>
      <c r="B5461" s="957" t="s">
        <v>6791</v>
      </c>
      <c r="C5461" s="948">
        <v>75</v>
      </c>
    </row>
    <row r="5462" spans="1:3" x14ac:dyDescent="0.25">
      <c r="A5462" s="946" t="s">
        <v>8080</v>
      </c>
      <c r="B5462" s="957" t="s">
        <v>2386</v>
      </c>
      <c r="C5462" s="948">
        <v>30</v>
      </c>
    </row>
    <row r="5463" spans="1:3" x14ac:dyDescent="0.25">
      <c r="A5463" s="946" t="s">
        <v>8081</v>
      </c>
      <c r="B5463" s="957" t="s">
        <v>2388</v>
      </c>
      <c r="C5463" s="948">
        <v>60</v>
      </c>
    </row>
    <row r="5464" spans="1:3" x14ac:dyDescent="0.25">
      <c r="A5464" s="946" t="s">
        <v>8082</v>
      </c>
      <c r="B5464" s="957" t="s">
        <v>3487</v>
      </c>
      <c r="C5464" s="948">
        <v>75</v>
      </c>
    </row>
    <row r="5465" spans="1:3" x14ac:dyDescent="0.25">
      <c r="A5465" s="946" t="s">
        <v>8083</v>
      </c>
      <c r="B5465" s="957" t="s">
        <v>836</v>
      </c>
      <c r="C5465" s="948">
        <v>75</v>
      </c>
    </row>
    <row r="5466" spans="1:3" x14ac:dyDescent="0.25">
      <c r="A5466" s="946" t="s">
        <v>8084</v>
      </c>
      <c r="B5466" s="957" t="s">
        <v>6803</v>
      </c>
      <c r="C5466" s="948">
        <v>120</v>
      </c>
    </row>
    <row r="5467" spans="1:3" x14ac:dyDescent="0.25">
      <c r="A5467" s="946" t="s">
        <v>8085</v>
      </c>
      <c r="B5467" s="962" t="s">
        <v>2400</v>
      </c>
      <c r="C5467" s="958">
        <v>30</v>
      </c>
    </row>
    <row r="5468" spans="1:3" x14ac:dyDescent="0.25">
      <c r="A5468" s="946" t="s">
        <v>8086</v>
      </c>
      <c r="B5468" s="962" t="s">
        <v>6828</v>
      </c>
      <c r="C5468" s="958">
        <v>45</v>
      </c>
    </row>
    <row r="5469" spans="1:3" x14ac:dyDescent="0.25">
      <c r="A5469" s="946" t="s">
        <v>10346</v>
      </c>
      <c r="B5469" s="962" t="s">
        <v>6881</v>
      </c>
      <c r="C5469" s="958">
        <v>45</v>
      </c>
    </row>
    <row r="5470" spans="1:3" x14ac:dyDescent="0.25">
      <c r="A5470" s="946" t="s">
        <v>8088</v>
      </c>
      <c r="B5470" s="962" t="s">
        <v>3343</v>
      </c>
      <c r="C5470" s="958">
        <v>90</v>
      </c>
    </row>
    <row r="5471" spans="1:3" x14ac:dyDescent="0.25">
      <c r="A5471" s="946" t="s">
        <v>8089</v>
      </c>
      <c r="B5471" s="962" t="s">
        <v>3309</v>
      </c>
      <c r="C5471" s="958">
        <v>45</v>
      </c>
    </row>
    <row r="5472" spans="1:3" x14ac:dyDescent="0.25">
      <c r="A5472" s="946" t="s">
        <v>8090</v>
      </c>
      <c r="B5472" s="962" t="s">
        <v>3316</v>
      </c>
      <c r="C5472" s="958">
        <v>90</v>
      </c>
    </row>
    <row r="5473" spans="1:3" x14ac:dyDescent="0.25">
      <c r="A5473" s="946" t="s">
        <v>8091</v>
      </c>
      <c r="B5473" s="962" t="s">
        <v>3190</v>
      </c>
      <c r="C5473" s="958">
        <v>60</v>
      </c>
    </row>
    <row r="5474" spans="1:3" x14ac:dyDescent="0.25">
      <c r="A5474" s="946" t="s">
        <v>8092</v>
      </c>
      <c r="B5474" s="962" t="s">
        <v>3312</v>
      </c>
      <c r="C5474" s="958">
        <v>90</v>
      </c>
    </row>
    <row r="5475" spans="1:3" x14ac:dyDescent="0.25">
      <c r="A5475" s="946" t="s">
        <v>8093</v>
      </c>
      <c r="B5475" s="962" t="s">
        <v>3322</v>
      </c>
      <c r="C5475" s="958">
        <v>90</v>
      </c>
    </row>
    <row r="5476" spans="1:3" x14ac:dyDescent="0.25">
      <c r="A5476" s="946" t="s">
        <v>8094</v>
      </c>
      <c r="B5476" s="962" t="s">
        <v>6882</v>
      </c>
      <c r="C5476" s="958">
        <v>60</v>
      </c>
    </row>
    <row r="5477" spans="1:3" x14ac:dyDescent="0.25">
      <c r="A5477" s="946" t="s">
        <v>8095</v>
      </c>
      <c r="B5477" s="962" t="s">
        <v>3670</v>
      </c>
      <c r="C5477" s="958">
        <v>60</v>
      </c>
    </row>
    <row r="5478" spans="1:3" x14ac:dyDescent="0.25">
      <c r="A5478" s="946" t="s">
        <v>8096</v>
      </c>
      <c r="B5478" s="962" t="s">
        <v>3568</v>
      </c>
      <c r="C5478" s="958">
        <v>90</v>
      </c>
    </row>
    <row r="5479" spans="1:3" x14ac:dyDescent="0.25">
      <c r="A5479" s="946" t="s">
        <v>8097</v>
      </c>
      <c r="B5479" s="962" t="s">
        <v>3570</v>
      </c>
      <c r="C5479" s="958">
        <v>90</v>
      </c>
    </row>
    <row r="5480" spans="1:3" x14ac:dyDescent="0.25">
      <c r="A5480" s="946" t="s">
        <v>8098</v>
      </c>
      <c r="B5480" s="962" t="s">
        <v>3572</v>
      </c>
      <c r="C5480" s="958">
        <v>90</v>
      </c>
    </row>
    <row r="5481" spans="1:3" x14ac:dyDescent="0.25">
      <c r="A5481" s="946" t="s">
        <v>8099</v>
      </c>
      <c r="B5481" s="962" t="s">
        <v>3574</v>
      </c>
      <c r="C5481" s="958">
        <v>60</v>
      </c>
    </row>
    <row r="5482" spans="1:3" x14ac:dyDescent="0.25">
      <c r="A5482" s="946" t="s">
        <v>8100</v>
      </c>
      <c r="B5482" s="962" t="s">
        <v>3521</v>
      </c>
      <c r="C5482" s="958">
        <v>90</v>
      </c>
    </row>
    <row r="5483" spans="1:3" x14ac:dyDescent="0.25">
      <c r="A5483" s="946" t="s">
        <v>8101</v>
      </c>
      <c r="B5483" s="962" t="s">
        <v>3326</v>
      </c>
      <c r="C5483" s="958">
        <v>90</v>
      </c>
    </row>
    <row r="5484" spans="1:3" x14ac:dyDescent="0.25">
      <c r="A5484" s="946" t="s">
        <v>8102</v>
      </c>
      <c r="B5484" s="962" t="s">
        <v>3577</v>
      </c>
      <c r="C5484" s="958">
        <v>90</v>
      </c>
    </row>
    <row r="5485" spans="1:3" x14ac:dyDescent="0.25">
      <c r="A5485" s="946" t="s">
        <v>8103</v>
      </c>
      <c r="B5485" s="962" t="s">
        <v>3601</v>
      </c>
      <c r="C5485" s="958">
        <v>180</v>
      </c>
    </row>
    <row r="5486" spans="1:3" x14ac:dyDescent="0.25">
      <c r="A5486" s="946" t="s">
        <v>8104</v>
      </c>
      <c r="B5486" s="962" t="s">
        <v>3607</v>
      </c>
      <c r="C5486" s="958">
        <v>60</v>
      </c>
    </row>
    <row r="5487" spans="1:3" x14ac:dyDescent="0.25">
      <c r="A5487" s="946" t="s">
        <v>8105</v>
      </c>
      <c r="B5487" s="962" t="s">
        <v>3609</v>
      </c>
      <c r="C5487" s="958">
        <v>60</v>
      </c>
    </row>
    <row r="5488" spans="1:3" x14ac:dyDescent="0.25">
      <c r="A5488" s="946" t="s">
        <v>8106</v>
      </c>
      <c r="B5488" s="962" t="s">
        <v>3611</v>
      </c>
      <c r="C5488" s="958">
        <v>60</v>
      </c>
    </row>
    <row r="5489" spans="1:3" x14ac:dyDescent="0.25">
      <c r="A5489" s="946" t="s">
        <v>8107</v>
      </c>
      <c r="B5489" s="962" t="s">
        <v>817</v>
      </c>
      <c r="C5489" s="958">
        <v>270</v>
      </c>
    </row>
    <row r="5490" spans="1:3" x14ac:dyDescent="0.25">
      <c r="A5490" s="946" t="s">
        <v>8108</v>
      </c>
      <c r="B5490" s="957" t="s">
        <v>2384</v>
      </c>
      <c r="C5490" s="948">
        <v>30</v>
      </c>
    </row>
    <row r="5491" spans="1:3" x14ac:dyDescent="0.25">
      <c r="A5491" s="946" t="s">
        <v>8109</v>
      </c>
      <c r="B5491" s="957" t="s">
        <v>2386</v>
      </c>
      <c r="C5491" s="948">
        <v>15</v>
      </c>
    </row>
    <row r="5492" spans="1:3" x14ac:dyDescent="0.25">
      <c r="A5492" s="946" t="s">
        <v>8110</v>
      </c>
      <c r="B5492" s="957" t="s">
        <v>2388</v>
      </c>
      <c r="C5492" s="948">
        <v>30</v>
      </c>
    </row>
    <row r="5493" spans="1:3" x14ac:dyDescent="0.25">
      <c r="A5493" s="946" t="s">
        <v>8111</v>
      </c>
      <c r="B5493" s="957" t="s">
        <v>6785</v>
      </c>
      <c r="C5493" s="948">
        <v>45</v>
      </c>
    </row>
    <row r="5494" spans="1:3" x14ac:dyDescent="0.25">
      <c r="A5494" s="946" t="s">
        <v>8112</v>
      </c>
      <c r="B5494" s="957" t="s">
        <v>836</v>
      </c>
      <c r="C5494" s="948">
        <v>45</v>
      </c>
    </row>
    <row r="5495" spans="1:3" x14ac:dyDescent="0.25">
      <c r="A5495" s="946" t="s">
        <v>8113</v>
      </c>
      <c r="B5495" s="957" t="s">
        <v>2393</v>
      </c>
      <c r="C5495" s="948">
        <v>90</v>
      </c>
    </row>
    <row r="5496" spans="1:3" x14ac:dyDescent="0.25">
      <c r="A5496" s="946" t="s">
        <v>8114</v>
      </c>
      <c r="B5496" s="962" t="s">
        <v>2400</v>
      </c>
      <c r="C5496" s="958">
        <v>30</v>
      </c>
    </row>
    <row r="5497" spans="1:3" x14ac:dyDescent="0.25">
      <c r="A5497" s="946" t="s">
        <v>8115</v>
      </c>
      <c r="B5497" s="962" t="s">
        <v>6828</v>
      </c>
      <c r="C5497" s="958">
        <v>45</v>
      </c>
    </row>
    <row r="5498" spans="1:3" x14ac:dyDescent="0.25">
      <c r="A5498" s="946" t="s">
        <v>10347</v>
      </c>
      <c r="B5498" s="962" t="s">
        <v>6881</v>
      </c>
      <c r="C5498" s="958">
        <v>45</v>
      </c>
    </row>
    <row r="5499" spans="1:3" x14ac:dyDescent="0.25">
      <c r="A5499" s="946" t="s">
        <v>8117</v>
      </c>
      <c r="B5499" s="962" t="s">
        <v>3343</v>
      </c>
      <c r="C5499" s="958">
        <v>90</v>
      </c>
    </row>
    <row r="5500" spans="1:3" x14ac:dyDescent="0.25">
      <c r="A5500" s="946" t="s">
        <v>8118</v>
      </c>
      <c r="B5500" s="962" t="s">
        <v>3309</v>
      </c>
      <c r="C5500" s="958">
        <v>45</v>
      </c>
    </row>
    <row r="5501" spans="1:3" x14ac:dyDescent="0.25">
      <c r="A5501" s="946" t="s">
        <v>8119</v>
      </c>
      <c r="B5501" s="962" t="s">
        <v>3316</v>
      </c>
      <c r="C5501" s="958">
        <v>90</v>
      </c>
    </row>
    <row r="5502" spans="1:3" x14ac:dyDescent="0.25">
      <c r="A5502" s="946" t="s">
        <v>8120</v>
      </c>
      <c r="B5502" s="962" t="s">
        <v>3190</v>
      </c>
      <c r="C5502" s="958">
        <v>60</v>
      </c>
    </row>
    <row r="5503" spans="1:3" x14ac:dyDescent="0.25">
      <c r="A5503" s="946" t="s">
        <v>8121</v>
      </c>
      <c r="B5503" s="962" t="s">
        <v>3312</v>
      </c>
      <c r="C5503" s="958">
        <v>90</v>
      </c>
    </row>
    <row r="5504" spans="1:3" x14ac:dyDescent="0.25">
      <c r="A5504" s="946" t="s">
        <v>8122</v>
      </c>
      <c r="B5504" s="962" t="s">
        <v>3322</v>
      </c>
      <c r="C5504" s="958">
        <v>90</v>
      </c>
    </row>
    <row r="5505" spans="1:3" x14ac:dyDescent="0.25">
      <c r="A5505" s="946" t="s">
        <v>8123</v>
      </c>
      <c r="B5505" s="962" t="s">
        <v>3568</v>
      </c>
      <c r="C5505" s="958">
        <v>90</v>
      </c>
    </row>
    <row r="5506" spans="1:3" x14ac:dyDescent="0.25">
      <c r="A5506" s="946" t="s">
        <v>8124</v>
      </c>
      <c r="B5506" s="962" t="s">
        <v>3570</v>
      </c>
      <c r="C5506" s="958">
        <v>90</v>
      </c>
    </row>
    <row r="5507" spans="1:3" x14ac:dyDescent="0.25">
      <c r="A5507" s="946" t="s">
        <v>8125</v>
      </c>
      <c r="B5507" s="962" t="s">
        <v>3572</v>
      </c>
      <c r="C5507" s="958">
        <v>90</v>
      </c>
    </row>
    <row r="5508" spans="1:3" x14ac:dyDescent="0.25">
      <c r="A5508" s="946" t="s">
        <v>8126</v>
      </c>
      <c r="B5508" s="962" t="s">
        <v>3574</v>
      </c>
      <c r="C5508" s="958">
        <v>60</v>
      </c>
    </row>
    <row r="5509" spans="1:3" x14ac:dyDescent="0.25">
      <c r="A5509" s="946" t="s">
        <v>8127</v>
      </c>
      <c r="B5509" s="962" t="s">
        <v>3326</v>
      </c>
      <c r="C5509" s="958">
        <v>90</v>
      </c>
    </row>
    <row r="5510" spans="1:3" x14ac:dyDescent="0.25">
      <c r="A5510" s="946" t="s">
        <v>8128</v>
      </c>
      <c r="B5510" s="962" t="s">
        <v>3577</v>
      </c>
      <c r="C5510" s="958">
        <v>90</v>
      </c>
    </row>
    <row r="5511" spans="1:3" x14ac:dyDescent="0.25">
      <c r="A5511" s="946" t="s">
        <v>8129</v>
      </c>
      <c r="B5511" s="962" t="s">
        <v>3607</v>
      </c>
      <c r="C5511" s="958">
        <v>60</v>
      </c>
    </row>
    <row r="5512" spans="1:3" x14ac:dyDescent="0.25">
      <c r="A5512" s="946" t="s">
        <v>8130</v>
      </c>
      <c r="B5512" s="962" t="s">
        <v>3611</v>
      </c>
      <c r="C5512" s="958">
        <v>60</v>
      </c>
    </row>
    <row r="5513" spans="1:3" x14ac:dyDescent="0.25">
      <c r="A5513" s="946" t="s">
        <v>8131</v>
      </c>
      <c r="B5513" s="962" t="s">
        <v>817</v>
      </c>
      <c r="C5513" s="958">
        <v>270</v>
      </c>
    </row>
    <row r="5514" spans="1:3" x14ac:dyDescent="0.25">
      <c r="A5514" s="946" t="s">
        <v>8132</v>
      </c>
      <c r="B5514" s="422" t="s">
        <v>2384</v>
      </c>
      <c r="C5514" s="434">
        <v>30</v>
      </c>
    </row>
    <row r="5515" spans="1:3" x14ac:dyDescent="0.25">
      <c r="A5515" s="946" t="s">
        <v>8133</v>
      </c>
      <c r="B5515" s="422" t="s">
        <v>2386</v>
      </c>
      <c r="C5515" s="434">
        <v>15</v>
      </c>
    </row>
    <row r="5516" spans="1:3" x14ac:dyDescent="0.25">
      <c r="A5516" s="946" t="s">
        <v>8134</v>
      </c>
      <c r="B5516" s="422" t="s">
        <v>2388</v>
      </c>
      <c r="C5516" s="434">
        <v>30</v>
      </c>
    </row>
    <row r="5517" spans="1:3" x14ac:dyDescent="0.25">
      <c r="A5517" s="946" t="s">
        <v>8135</v>
      </c>
      <c r="B5517" s="422" t="s">
        <v>2390</v>
      </c>
      <c r="C5517" s="434">
        <v>45</v>
      </c>
    </row>
    <row r="5518" spans="1:3" x14ac:dyDescent="0.25">
      <c r="A5518" s="946" t="s">
        <v>8136</v>
      </c>
      <c r="B5518" s="422" t="s">
        <v>836</v>
      </c>
      <c r="C5518" s="434">
        <v>45</v>
      </c>
    </row>
    <row r="5519" spans="1:3" x14ac:dyDescent="0.25">
      <c r="A5519" s="946" t="s">
        <v>8137</v>
      </c>
      <c r="B5519" s="422" t="s">
        <v>2393</v>
      </c>
      <c r="C5519" s="434">
        <v>90</v>
      </c>
    </row>
    <row r="5520" spans="1:3" x14ac:dyDescent="0.25">
      <c r="A5520" s="946" t="s">
        <v>8138</v>
      </c>
      <c r="B5520" s="422" t="s">
        <v>3139</v>
      </c>
      <c r="C5520" s="434">
        <v>30</v>
      </c>
    </row>
    <row r="5521" spans="1:3" x14ac:dyDescent="0.25">
      <c r="A5521" s="946" t="s">
        <v>8139</v>
      </c>
      <c r="B5521" s="422" t="s">
        <v>3141</v>
      </c>
      <c r="C5521" s="434">
        <v>30</v>
      </c>
    </row>
    <row r="5522" spans="1:3" x14ac:dyDescent="0.25">
      <c r="A5522" s="946" t="s">
        <v>10348</v>
      </c>
      <c r="B5522" s="422" t="s">
        <v>6851</v>
      </c>
      <c r="C5522" s="434">
        <v>45</v>
      </c>
    </row>
    <row r="5523" spans="1:3" x14ac:dyDescent="0.25">
      <c r="A5523" s="946" t="s">
        <v>8141</v>
      </c>
      <c r="B5523" s="422" t="s">
        <v>3157</v>
      </c>
      <c r="C5523" s="434">
        <v>45</v>
      </c>
    </row>
    <row r="5524" spans="1:3" x14ac:dyDescent="0.25">
      <c r="A5524" s="946" t="s">
        <v>8142</v>
      </c>
      <c r="B5524" s="422" t="s">
        <v>3148</v>
      </c>
      <c r="C5524" s="434">
        <v>60</v>
      </c>
    </row>
    <row r="5525" spans="1:3" x14ac:dyDescent="0.25">
      <c r="A5525" s="946" t="s">
        <v>8143</v>
      </c>
      <c r="B5525" s="422" t="s">
        <v>3144</v>
      </c>
      <c r="C5525" s="434">
        <v>45</v>
      </c>
    </row>
    <row r="5526" spans="1:3" x14ac:dyDescent="0.25">
      <c r="A5526" s="946" t="s">
        <v>8144</v>
      </c>
      <c r="B5526" s="422" t="s">
        <v>3142</v>
      </c>
      <c r="C5526" s="434">
        <v>60</v>
      </c>
    </row>
    <row r="5527" spans="1:3" x14ac:dyDescent="0.25">
      <c r="A5527" s="946" t="s">
        <v>8145</v>
      </c>
      <c r="B5527" s="422" t="s">
        <v>3163</v>
      </c>
      <c r="C5527" s="434">
        <v>60</v>
      </c>
    </row>
    <row r="5528" spans="1:3" x14ac:dyDescent="0.25">
      <c r="A5528" s="946" t="s">
        <v>8146</v>
      </c>
      <c r="B5528" s="422" t="s">
        <v>3159</v>
      </c>
      <c r="C5528" s="434">
        <v>60</v>
      </c>
    </row>
    <row r="5529" spans="1:3" x14ac:dyDescent="0.25">
      <c r="A5529" s="946" t="s">
        <v>8147</v>
      </c>
      <c r="B5529" s="422" t="s">
        <v>3167</v>
      </c>
      <c r="C5529" s="434">
        <v>75</v>
      </c>
    </row>
    <row r="5530" spans="1:3" x14ac:dyDescent="0.25">
      <c r="A5530" s="946" t="s">
        <v>8148</v>
      </c>
      <c r="B5530" s="422" t="s">
        <v>3700</v>
      </c>
      <c r="C5530" s="434">
        <v>120</v>
      </c>
    </row>
    <row r="5531" spans="1:3" x14ac:dyDescent="0.25">
      <c r="A5531" s="946" t="s">
        <v>8149</v>
      </c>
      <c r="B5531" s="422" t="s">
        <v>3702</v>
      </c>
      <c r="C5531" s="434">
        <v>120</v>
      </c>
    </row>
    <row r="5532" spans="1:3" x14ac:dyDescent="0.25">
      <c r="A5532" s="946" t="s">
        <v>8150</v>
      </c>
      <c r="B5532" s="422" t="s">
        <v>3704</v>
      </c>
      <c r="C5532" s="434">
        <v>150</v>
      </c>
    </row>
    <row r="5533" spans="1:3" x14ac:dyDescent="0.25">
      <c r="A5533" s="946" t="s">
        <v>8151</v>
      </c>
      <c r="B5533" s="422" t="s">
        <v>3228</v>
      </c>
      <c r="C5533" s="434">
        <v>60</v>
      </c>
    </row>
    <row r="5534" spans="1:3" x14ac:dyDescent="0.25">
      <c r="A5534" s="946" t="s">
        <v>8152</v>
      </c>
      <c r="B5534" s="422" t="s">
        <v>3708</v>
      </c>
      <c r="C5534" s="434">
        <v>120</v>
      </c>
    </row>
    <row r="5535" spans="1:3" x14ac:dyDescent="0.25">
      <c r="A5535" s="946" t="s">
        <v>8153</v>
      </c>
      <c r="B5535" s="422" t="s">
        <v>3710</v>
      </c>
      <c r="C5535" s="434">
        <v>90</v>
      </c>
    </row>
    <row r="5536" spans="1:3" x14ac:dyDescent="0.25">
      <c r="A5536" s="946" t="s">
        <v>8154</v>
      </c>
      <c r="B5536" s="422" t="s">
        <v>3233</v>
      </c>
      <c r="C5536" s="434">
        <v>60</v>
      </c>
    </row>
    <row r="5537" spans="1:3" x14ac:dyDescent="0.25">
      <c r="A5537" s="946" t="s">
        <v>8155</v>
      </c>
      <c r="B5537" s="422" t="s">
        <v>3177</v>
      </c>
      <c r="C5537" s="434">
        <v>120</v>
      </c>
    </row>
    <row r="5538" spans="1:3" x14ac:dyDescent="0.25">
      <c r="A5538" s="946" t="s">
        <v>8156</v>
      </c>
      <c r="B5538" s="422" t="s">
        <v>3181</v>
      </c>
      <c r="C5538" s="434">
        <v>30</v>
      </c>
    </row>
    <row r="5539" spans="1:3" x14ac:dyDescent="0.25">
      <c r="A5539" s="946" t="s">
        <v>8157</v>
      </c>
      <c r="B5539" s="422" t="s">
        <v>3179</v>
      </c>
      <c r="C5539" s="434">
        <v>60</v>
      </c>
    </row>
    <row r="5540" spans="1:3" x14ac:dyDescent="0.25">
      <c r="A5540" s="946" t="s">
        <v>8158</v>
      </c>
      <c r="B5540" s="422" t="s">
        <v>3717</v>
      </c>
      <c r="C5540" s="434">
        <v>60</v>
      </c>
    </row>
    <row r="5541" spans="1:3" x14ac:dyDescent="0.25">
      <c r="A5541" s="946" t="s">
        <v>8159</v>
      </c>
      <c r="B5541" s="422" t="s">
        <v>817</v>
      </c>
      <c r="C5541" s="434">
        <v>225</v>
      </c>
    </row>
    <row r="5542" spans="1:3" x14ac:dyDescent="0.25">
      <c r="A5542" s="946" t="s">
        <v>8160</v>
      </c>
      <c r="B5542" s="947" t="s">
        <v>2384</v>
      </c>
      <c r="C5542" s="948">
        <v>75</v>
      </c>
    </row>
    <row r="5543" spans="1:3" x14ac:dyDescent="0.25">
      <c r="A5543" s="946" t="s">
        <v>8161</v>
      </c>
      <c r="B5543" s="947" t="s">
        <v>2386</v>
      </c>
      <c r="C5543" s="948">
        <v>30</v>
      </c>
    </row>
    <row r="5544" spans="1:3" x14ac:dyDescent="0.25">
      <c r="A5544" s="946" t="s">
        <v>8162</v>
      </c>
      <c r="B5544" s="947" t="s">
        <v>2388</v>
      </c>
      <c r="C5544" s="948">
        <v>60</v>
      </c>
    </row>
    <row r="5545" spans="1:3" x14ac:dyDescent="0.25">
      <c r="A5545" s="946" t="s">
        <v>8163</v>
      </c>
      <c r="B5545" s="947" t="s">
        <v>6785</v>
      </c>
      <c r="C5545" s="948">
        <v>75</v>
      </c>
    </row>
    <row r="5546" spans="1:3" x14ac:dyDescent="0.25">
      <c r="A5546" s="946" t="s">
        <v>8164</v>
      </c>
      <c r="B5546" s="947" t="s">
        <v>836</v>
      </c>
      <c r="C5546" s="948">
        <v>75</v>
      </c>
    </row>
    <row r="5547" spans="1:3" x14ac:dyDescent="0.25">
      <c r="A5547" s="946" t="s">
        <v>8165</v>
      </c>
      <c r="B5547" s="947" t="s">
        <v>7195</v>
      </c>
      <c r="C5547" s="948">
        <v>120</v>
      </c>
    </row>
    <row r="5548" spans="1:3" x14ac:dyDescent="0.25">
      <c r="A5548" s="946" t="s">
        <v>8166</v>
      </c>
      <c r="B5548" s="962" t="s">
        <v>2400</v>
      </c>
      <c r="C5548" s="951">
        <v>30</v>
      </c>
    </row>
    <row r="5549" spans="1:3" x14ac:dyDescent="0.25">
      <c r="A5549" s="946" t="s">
        <v>8167</v>
      </c>
      <c r="B5549" s="950" t="s">
        <v>6828</v>
      </c>
      <c r="C5549" s="951">
        <v>45</v>
      </c>
    </row>
    <row r="5550" spans="1:3" x14ac:dyDescent="0.25">
      <c r="A5550" s="946" t="s">
        <v>10349</v>
      </c>
      <c r="B5550" s="962" t="s">
        <v>3635</v>
      </c>
      <c r="C5550" s="951">
        <v>45</v>
      </c>
    </row>
    <row r="5551" spans="1:3" x14ac:dyDescent="0.25">
      <c r="A5551" s="946" t="s">
        <v>8169</v>
      </c>
      <c r="B5551" s="950" t="s">
        <v>6883</v>
      </c>
      <c r="C5551" s="951">
        <v>90</v>
      </c>
    </row>
    <row r="5552" spans="1:3" x14ac:dyDescent="0.25">
      <c r="A5552" s="946" t="s">
        <v>8170</v>
      </c>
      <c r="B5552" s="962" t="s">
        <v>3307</v>
      </c>
      <c r="C5552" s="951">
        <v>60</v>
      </c>
    </row>
    <row r="5553" spans="1:3" x14ac:dyDescent="0.25">
      <c r="A5553" s="946" t="s">
        <v>8171</v>
      </c>
      <c r="B5553" s="962" t="s">
        <v>3627</v>
      </c>
      <c r="C5553" s="951">
        <v>90</v>
      </c>
    </row>
    <row r="5554" spans="1:3" x14ac:dyDescent="0.25">
      <c r="A5554" s="946" t="s">
        <v>8172</v>
      </c>
      <c r="B5554" s="962" t="s">
        <v>3629</v>
      </c>
      <c r="C5554" s="951">
        <v>90</v>
      </c>
    </row>
    <row r="5555" spans="1:3" x14ac:dyDescent="0.25">
      <c r="A5555" s="946" t="s">
        <v>8173</v>
      </c>
      <c r="B5555" s="962" t="s">
        <v>6884</v>
      </c>
      <c r="C5555" s="951">
        <v>90</v>
      </c>
    </row>
    <row r="5556" spans="1:3" x14ac:dyDescent="0.25">
      <c r="A5556" s="946" t="s">
        <v>8174</v>
      </c>
      <c r="B5556" s="962" t="s">
        <v>3632</v>
      </c>
      <c r="C5556" s="951">
        <v>60</v>
      </c>
    </row>
    <row r="5557" spans="1:3" x14ac:dyDescent="0.25">
      <c r="A5557" s="946" t="s">
        <v>8175</v>
      </c>
      <c r="B5557" s="962" t="s">
        <v>6885</v>
      </c>
      <c r="C5557" s="951">
        <v>60</v>
      </c>
    </row>
    <row r="5558" spans="1:3" x14ac:dyDescent="0.25">
      <c r="A5558" s="946" t="s">
        <v>8176</v>
      </c>
      <c r="B5558" s="962" t="s">
        <v>3309</v>
      </c>
      <c r="C5558" s="951">
        <v>45</v>
      </c>
    </row>
    <row r="5559" spans="1:3" x14ac:dyDescent="0.25">
      <c r="A5559" s="946" t="s">
        <v>8177</v>
      </c>
      <c r="B5559" s="962" t="s">
        <v>3312</v>
      </c>
      <c r="C5559" s="951">
        <v>90</v>
      </c>
    </row>
    <row r="5560" spans="1:3" x14ac:dyDescent="0.25">
      <c r="A5560" s="946" t="s">
        <v>8178</v>
      </c>
      <c r="B5560" s="962" t="s">
        <v>3670</v>
      </c>
      <c r="C5560" s="951">
        <v>60</v>
      </c>
    </row>
    <row r="5561" spans="1:3" x14ac:dyDescent="0.25">
      <c r="A5561" s="946" t="s">
        <v>8179</v>
      </c>
      <c r="B5561" s="962" t="s">
        <v>2607</v>
      </c>
      <c r="C5561" s="951">
        <v>90</v>
      </c>
    </row>
    <row r="5562" spans="1:3" x14ac:dyDescent="0.25">
      <c r="A5562" s="946" t="s">
        <v>8180</v>
      </c>
      <c r="B5562" s="950" t="s">
        <v>3570</v>
      </c>
      <c r="C5562" s="951">
        <v>90</v>
      </c>
    </row>
    <row r="5563" spans="1:3" x14ac:dyDescent="0.25">
      <c r="A5563" s="946" t="s">
        <v>8181</v>
      </c>
      <c r="B5563" s="962" t="s">
        <v>3640</v>
      </c>
      <c r="C5563" s="958">
        <v>60</v>
      </c>
    </row>
    <row r="5564" spans="1:3" x14ac:dyDescent="0.25">
      <c r="A5564" s="946" t="s">
        <v>8182</v>
      </c>
      <c r="B5564" s="962" t="s">
        <v>3642</v>
      </c>
      <c r="C5564" s="951">
        <v>60</v>
      </c>
    </row>
    <row r="5565" spans="1:3" x14ac:dyDescent="0.25">
      <c r="A5565" s="946" t="s">
        <v>8183</v>
      </c>
      <c r="B5565" s="962" t="s">
        <v>3638</v>
      </c>
      <c r="C5565" s="958">
        <v>120</v>
      </c>
    </row>
    <row r="5566" spans="1:3" x14ac:dyDescent="0.25">
      <c r="A5566" s="946" t="s">
        <v>8184</v>
      </c>
      <c r="B5566" s="962" t="s">
        <v>3676</v>
      </c>
      <c r="C5566" s="958">
        <v>120</v>
      </c>
    </row>
    <row r="5567" spans="1:3" x14ac:dyDescent="0.25">
      <c r="A5567" s="946" t="s">
        <v>8185</v>
      </c>
      <c r="B5567" s="962" t="s">
        <v>3515</v>
      </c>
      <c r="C5567" s="958">
        <v>180</v>
      </c>
    </row>
    <row r="5568" spans="1:3" x14ac:dyDescent="0.25">
      <c r="A5568" s="946" t="s">
        <v>8186</v>
      </c>
      <c r="B5568" s="962" t="s">
        <v>3646</v>
      </c>
      <c r="C5568" s="958">
        <v>120</v>
      </c>
    </row>
    <row r="5569" spans="1:3" x14ac:dyDescent="0.25">
      <c r="A5569" s="946" t="s">
        <v>8187</v>
      </c>
      <c r="B5569" s="962" t="s">
        <v>3521</v>
      </c>
      <c r="C5569" s="958">
        <v>120</v>
      </c>
    </row>
    <row r="5570" spans="1:3" x14ac:dyDescent="0.25">
      <c r="A5570" s="946" t="s">
        <v>8188</v>
      </c>
      <c r="B5570" s="962" t="s">
        <v>3681</v>
      </c>
      <c r="C5570" s="958">
        <v>120</v>
      </c>
    </row>
    <row r="5571" spans="1:3" x14ac:dyDescent="0.25">
      <c r="A5571" s="946" t="s">
        <v>8189</v>
      </c>
      <c r="B5571" s="962" t="s">
        <v>3685</v>
      </c>
      <c r="C5571" s="958">
        <v>270</v>
      </c>
    </row>
    <row r="5572" spans="1:3" x14ac:dyDescent="0.25">
      <c r="A5572" s="946" t="s">
        <v>8190</v>
      </c>
      <c r="B5572" s="947" t="s">
        <v>2384</v>
      </c>
      <c r="C5572" s="948">
        <v>30</v>
      </c>
    </row>
    <row r="5573" spans="1:3" x14ac:dyDescent="0.25">
      <c r="A5573" s="946" t="s">
        <v>8191</v>
      </c>
      <c r="B5573" s="947" t="s">
        <v>2386</v>
      </c>
      <c r="C5573" s="948">
        <v>15</v>
      </c>
    </row>
    <row r="5574" spans="1:3" x14ac:dyDescent="0.25">
      <c r="A5574" s="946" t="s">
        <v>8192</v>
      </c>
      <c r="B5574" s="947" t="s">
        <v>2388</v>
      </c>
      <c r="C5574" s="948">
        <v>30</v>
      </c>
    </row>
    <row r="5575" spans="1:3" x14ac:dyDescent="0.25">
      <c r="A5575" s="946" t="s">
        <v>8193</v>
      </c>
      <c r="B5575" s="947" t="s">
        <v>2390</v>
      </c>
      <c r="C5575" s="948">
        <v>45</v>
      </c>
    </row>
    <row r="5576" spans="1:3" x14ac:dyDescent="0.25">
      <c r="A5576" s="946" t="s">
        <v>8194</v>
      </c>
      <c r="B5576" s="947" t="s">
        <v>836</v>
      </c>
      <c r="C5576" s="948">
        <v>45</v>
      </c>
    </row>
    <row r="5577" spans="1:3" x14ac:dyDescent="0.25">
      <c r="A5577" s="946" t="s">
        <v>8195</v>
      </c>
      <c r="B5577" s="947" t="s">
        <v>2393</v>
      </c>
      <c r="C5577" s="948">
        <v>90</v>
      </c>
    </row>
    <row r="5578" spans="1:3" x14ac:dyDescent="0.25">
      <c r="A5578" s="946" t="s">
        <v>8196</v>
      </c>
      <c r="B5578" s="962" t="s">
        <v>3622</v>
      </c>
      <c r="C5578" s="958">
        <v>30</v>
      </c>
    </row>
    <row r="5579" spans="1:3" x14ac:dyDescent="0.25">
      <c r="A5579" s="946" t="s">
        <v>8197</v>
      </c>
      <c r="B5579" s="962" t="s">
        <v>6828</v>
      </c>
      <c r="C5579" s="958">
        <v>45</v>
      </c>
    </row>
    <row r="5580" spans="1:3" x14ac:dyDescent="0.25">
      <c r="A5580" s="946" t="s">
        <v>10350</v>
      </c>
      <c r="B5580" s="962" t="s">
        <v>3635</v>
      </c>
      <c r="C5580" s="958">
        <v>45</v>
      </c>
    </row>
    <row r="5581" spans="1:3" x14ac:dyDescent="0.25">
      <c r="A5581" s="946" t="s">
        <v>8199</v>
      </c>
      <c r="B5581" s="950" t="s">
        <v>6883</v>
      </c>
      <c r="C5581" s="958">
        <v>60</v>
      </c>
    </row>
    <row r="5582" spans="1:3" x14ac:dyDescent="0.25">
      <c r="A5582" s="946" t="s">
        <v>8200</v>
      </c>
      <c r="B5582" s="962" t="s">
        <v>3307</v>
      </c>
      <c r="C5582" s="958">
        <v>60</v>
      </c>
    </row>
    <row r="5583" spans="1:3" x14ac:dyDescent="0.25">
      <c r="A5583" s="946" t="s">
        <v>8201</v>
      </c>
      <c r="B5583" s="962" t="s">
        <v>3627</v>
      </c>
      <c r="C5583" s="958">
        <v>90</v>
      </c>
    </row>
    <row r="5584" spans="1:3" x14ac:dyDescent="0.25">
      <c r="A5584" s="946" t="s">
        <v>8202</v>
      </c>
      <c r="B5584" s="962" t="s">
        <v>3629</v>
      </c>
      <c r="C5584" s="958">
        <v>60</v>
      </c>
    </row>
    <row r="5585" spans="1:3" x14ac:dyDescent="0.25">
      <c r="A5585" s="946" t="s">
        <v>8203</v>
      </c>
      <c r="B5585" s="962" t="s">
        <v>3564</v>
      </c>
      <c r="C5585" s="958">
        <v>60</v>
      </c>
    </row>
    <row r="5586" spans="1:3" x14ac:dyDescent="0.25">
      <c r="A5586" s="946" t="s">
        <v>8204</v>
      </c>
      <c r="B5586" s="962" t="s">
        <v>3632</v>
      </c>
      <c r="C5586" s="958">
        <v>60</v>
      </c>
    </row>
    <row r="5587" spans="1:3" x14ac:dyDescent="0.25">
      <c r="A5587" s="946" t="s">
        <v>8205</v>
      </c>
      <c r="B5587" s="962" t="s">
        <v>3649</v>
      </c>
      <c r="C5587" s="958">
        <v>60</v>
      </c>
    </row>
    <row r="5588" spans="1:3" x14ac:dyDescent="0.25">
      <c r="A5588" s="946" t="s">
        <v>8206</v>
      </c>
      <c r="B5588" s="962" t="s">
        <v>3309</v>
      </c>
      <c r="C5588" s="958">
        <v>45</v>
      </c>
    </row>
    <row r="5589" spans="1:3" x14ac:dyDescent="0.25">
      <c r="A5589" s="946" t="s">
        <v>8207</v>
      </c>
      <c r="B5589" s="962" t="s">
        <v>3633</v>
      </c>
      <c r="C5589" s="958">
        <v>90</v>
      </c>
    </row>
    <row r="5590" spans="1:3" x14ac:dyDescent="0.25">
      <c r="A5590" s="946" t="s">
        <v>8208</v>
      </c>
      <c r="B5590" s="962" t="s">
        <v>2607</v>
      </c>
      <c r="C5590" s="958">
        <v>45</v>
      </c>
    </row>
    <row r="5591" spans="1:3" x14ac:dyDescent="0.25">
      <c r="A5591" s="946" t="s">
        <v>8209</v>
      </c>
      <c r="B5591" s="962" t="s">
        <v>3570</v>
      </c>
      <c r="C5591" s="958">
        <v>90</v>
      </c>
    </row>
    <row r="5592" spans="1:3" x14ac:dyDescent="0.25">
      <c r="A5592" s="946" t="s">
        <v>8210</v>
      </c>
      <c r="B5592" s="962" t="s">
        <v>3638</v>
      </c>
      <c r="C5592" s="958">
        <v>120</v>
      </c>
    </row>
    <row r="5593" spans="1:3" x14ac:dyDescent="0.25">
      <c r="A5593" s="946" t="s">
        <v>8211</v>
      </c>
      <c r="B5593" s="962" t="s">
        <v>3640</v>
      </c>
      <c r="C5593" s="958">
        <v>60</v>
      </c>
    </row>
    <row r="5594" spans="1:3" x14ac:dyDescent="0.25">
      <c r="A5594" s="946" t="s">
        <v>8212</v>
      </c>
      <c r="B5594" s="962" t="s">
        <v>3642</v>
      </c>
      <c r="C5594" s="958">
        <v>60</v>
      </c>
    </row>
    <row r="5595" spans="1:3" x14ac:dyDescent="0.25">
      <c r="A5595" s="946" t="s">
        <v>8213</v>
      </c>
      <c r="B5595" s="962" t="s">
        <v>3644</v>
      </c>
      <c r="C5595" s="958">
        <v>120</v>
      </c>
    </row>
    <row r="5596" spans="1:3" x14ac:dyDescent="0.25">
      <c r="A5596" s="946" t="s">
        <v>8214</v>
      </c>
      <c r="B5596" s="962" t="s">
        <v>3646</v>
      </c>
      <c r="C5596" s="958">
        <v>120</v>
      </c>
    </row>
    <row r="5597" spans="1:3" x14ac:dyDescent="0.25">
      <c r="A5597" s="946" t="s">
        <v>8215</v>
      </c>
      <c r="B5597" s="962" t="s">
        <v>3521</v>
      </c>
      <c r="C5597" s="958">
        <v>60</v>
      </c>
    </row>
    <row r="5598" spans="1:3" x14ac:dyDescent="0.25">
      <c r="A5598" s="946" t="s">
        <v>8216</v>
      </c>
      <c r="B5598" s="962" t="s">
        <v>817</v>
      </c>
      <c r="C5598" s="958">
        <v>270</v>
      </c>
    </row>
    <row r="5599" spans="1:3" x14ac:dyDescent="0.25">
      <c r="A5599" s="964" t="s">
        <v>7414</v>
      </c>
      <c r="B5599" s="964" t="s">
        <v>6638</v>
      </c>
      <c r="C5599" s="404"/>
    </row>
    <row r="5600" spans="1:3" x14ac:dyDescent="0.25">
      <c r="A5600" s="964" t="s">
        <v>10325</v>
      </c>
      <c r="B5600" s="964" t="s">
        <v>6639</v>
      </c>
      <c r="C5600" s="404"/>
    </row>
    <row r="5601" spans="1:3" x14ac:dyDescent="0.25">
      <c r="A5601" s="964" t="s">
        <v>7416</v>
      </c>
      <c r="B5601" s="964" t="s">
        <v>6640</v>
      </c>
      <c r="C5601" s="404"/>
    </row>
    <row r="5602" spans="1:3" x14ac:dyDescent="0.25">
      <c r="A5602" s="964" t="s">
        <v>7417</v>
      </c>
      <c r="B5602" s="964" t="s">
        <v>6641</v>
      </c>
      <c r="C5602" s="404"/>
    </row>
    <row r="5603" spans="1:3" x14ac:dyDescent="0.25">
      <c r="A5603" s="964" t="s">
        <v>7418</v>
      </c>
      <c r="B5603" s="964" t="s">
        <v>6642</v>
      </c>
      <c r="C5603" s="404"/>
    </row>
    <row r="5604" spans="1:3" x14ac:dyDescent="0.25">
      <c r="A5604" s="964" t="s">
        <v>7419</v>
      </c>
      <c r="B5604" s="964" t="s">
        <v>6643</v>
      </c>
      <c r="C5604" s="404"/>
    </row>
    <row r="5605" spans="1:3" x14ac:dyDescent="0.25">
      <c r="A5605" s="964" t="s">
        <v>7420</v>
      </c>
      <c r="B5605" s="964" t="s">
        <v>6644</v>
      </c>
      <c r="C5605" s="404"/>
    </row>
    <row r="5606" spans="1:3" x14ac:dyDescent="0.25">
      <c r="A5606" s="964" t="s">
        <v>7421</v>
      </c>
      <c r="B5606" s="964" t="s">
        <v>3491</v>
      </c>
      <c r="C5606" s="404"/>
    </row>
    <row r="5607" spans="1:3" x14ac:dyDescent="0.25">
      <c r="A5607" s="964" t="s">
        <v>7422</v>
      </c>
      <c r="B5607" s="964" t="s">
        <v>6645</v>
      </c>
      <c r="C5607" s="404"/>
    </row>
    <row r="5608" spans="1:3" x14ac:dyDescent="0.25">
      <c r="A5608" s="964" t="s">
        <v>7423</v>
      </c>
      <c r="B5608" s="964" t="s">
        <v>6646</v>
      </c>
      <c r="C5608" s="404"/>
    </row>
    <row r="5609" spans="1:3" x14ac:dyDescent="0.25">
      <c r="A5609" s="964" t="s">
        <v>7424</v>
      </c>
      <c r="B5609" s="964" t="s">
        <v>6647</v>
      </c>
      <c r="C5609" s="404"/>
    </row>
    <row r="5610" spans="1:3" x14ac:dyDescent="0.25">
      <c r="A5610" s="964" t="s">
        <v>7425</v>
      </c>
      <c r="B5610" s="964" t="s">
        <v>6648</v>
      </c>
      <c r="C5610" s="404"/>
    </row>
    <row r="5611" spans="1:3" x14ac:dyDescent="0.25">
      <c r="A5611" s="964" t="s">
        <v>7426</v>
      </c>
      <c r="B5611" s="964" t="s">
        <v>6649</v>
      </c>
      <c r="C5611" s="404"/>
    </row>
    <row r="5612" spans="1:3" x14ac:dyDescent="0.25">
      <c r="A5612" s="964" t="s">
        <v>7427</v>
      </c>
      <c r="B5612" s="964" t="s">
        <v>6650</v>
      </c>
      <c r="C5612" s="404"/>
    </row>
    <row r="5613" spans="1:3" x14ac:dyDescent="0.25">
      <c r="A5613" s="964" t="s">
        <v>7428</v>
      </c>
      <c r="B5613" s="964" t="s">
        <v>6651</v>
      </c>
      <c r="C5613" s="404"/>
    </row>
    <row r="5614" spans="1:3" x14ac:dyDescent="0.25">
      <c r="A5614" s="964" t="s">
        <v>7429</v>
      </c>
      <c r="B5614" s="964" t="s">
        <v>6652</v>
      </c>
      <c r="C5614" s="404"/>
    </row>
    <row r="5615" spans="1:3" x14ac:dyDescent="0.25">
      <c r="A5615" s="964" t="s">
        <v>7430</v>
      </c>
      <c r="B5615" s="964" t="s">
        <v>7219</v>
      </c>
      <c r="C5615" s="404"/>
    </row>
    <row r="5616" spans="1:3" x14ac:dyDescent="0.25">
      <c r="A5616" s="964" t="s">
        <v>7431</v>
      </c>
      <c r="B5616" s="964" t="s">
        <v>6653</v>
      </c>
      <c r="C5616" s="404"/>
    </row>
    <row r="5617" spans="1:3" x14ac:dyDescent="0.25">
      <c r="A5617" s="964" t="s">
        <v>7432</v>
      </c>
      <c r="B5617" s="964" t="s">
        <v>7220</v>
      </c>
      <c r="C5617" s="404"/>
    </row>
    <row r="5618" spans="1:3" x14ac:dyDescent="0.25">
      <c r="A5618" s="964" t="s">
        <v>7433</v>
      </c>
      <c r="B5618" s="964" t="s">
        <v>6631</v>
      </c>
      <c r="C5618" s="404"/>
    </row>
    <row r="5619" spans="1:3" x14ac:dyDescent="0.25">
      <c r="A5619" s="964" t="s">
        <v>8190</v>
      </c>
      <c r="B5619" s="964" t="s">
        <v>3483</v>
      </c>
      <c r="C5619" s="404"/>
    </row>
    <row r="5620" spans="1:3" x14ac:dyDescent="0.25">
      <c r="A5620" s="964" t="s">
        <v>8191</v>
      </c>
      <c r="B5620" s="964" t="s">
        <v>6633</v>
      </c>
      <c r="C5620" s="404"/>
    </row>
    <row r="5621" spans="1:3" x14ac:dyDescent="0.25">
      <c r="A5621" s="964" t="s">
        <v>8192</v>
      </c>
      <c r="B5621" s="964" t="s">
        <v>6634</v>
      </c>
      <c r="C5621" s="404"/>
    </row>
    <row r="5622" spans="1:3" x14ac:dyDescent="0.25">
      <c r="A5622" s="964" t="s">
        <v>8193</v>
      </c>
      <c r="B5622" s="964" t="s">
        <v>6635</v>
      </c>
      <c r="C5622" s="404"/>
    </row>
    <row r="5623" spans="1:3" x14ac:dyDescent="0.25">
      <c r="A5623" s="964" t="s">
        <v>8194</v>
      </c>
      <c r="B5623" s="964" t="s">
        <v>6636</v>
      </c>
      <c r="C5623" s="404"/>
    </row>
    <row r="5624" spans="1:3" x14ac:dyDescent="0.25">
      <c r="A5624" s="964" t="s">
        <v>8195</v>
      </c>
      <c r="B5624" s="964" t="s">
        <v>6637</v>
      </c>
      <c r="C5624" s="404"/>
    </row>
    <row r="5625" spans="1:3" x14ac:dyDescent="0.25">
      <c r="A5625" s="964" t="s">
        <v>8196</v>
      </c>
      <c r="B5625" s="964" t="s">
        <v>6654</v>
      </c>
      <c r="C5625" s="404"/>
    </row>
    <row r="5626" spans="1:3" x14ac:dyDescent="0.25">
      <c r="A5626" s="964" t="s">
        <v>8197</v>
      </c>
      <c r="B5626" s="964" t="s">
        <v>6656</v>
      </c>
      <c r="C5626" s="404"/>
    </row>
    <row r="5627" spans="1:3" x14ac:dyDescent="0.25">
      <c r="A5627" s="964" t="s">
        <v>10350</v>
      </c>
      <c r="B5627" s="964" t="s">
        <v>6657</v>
      </c>
      <c r="C5627" s="404"/>
    </row>
    <row r="5628" spans="1:3" x14ac:dyDescent="0.25">
      <c r="A5628" s="964" t="s">
        <v>8199</v>
      </c>
      <c r="B5628" s="964" t="s">
        <v>6659</v>
      </c>
      <c r="C5628" s="404"/>
    </row>
    <row r="5629" spans="1:3" x14ac:dyDescent="0.25">
      <c r="A5629" s="964" t="s">
        <v>8200</v>
      </c>
      <c r="B5629" s="964" t="s">
        <v>6660</v>
      </c>
      <c r="C5629" s="404"/>
    </row>
    <row r="5630" spans="1:3" x14ac:dyDescent="0.25">
      <c r="A5630" s="964" t="s">
        <v>8201</v>
      </c>
      <c r="B5630" s="964" t="s">
        <v>6661</v>
      </c>
      <c r="C5630" s="404"/>
    </row>
    <row r="5631" spans="1:3" x14ac:dyDescent="0.25">
      <c r="A5631" s="964" t="s">
        <v>8202</v>
      </c>
      <c r="B5631" s="964" t="s">
        <v>6662</v>
      </c>
      <c r="C5631" s="404"/>
    </row>
    <row r="5632" spans="1:3" x14ac:dyDescent="0.25">
      <c r="A5632" s="964" t="s">
        <v>8203</v>
      </c>
      <c r="B5632" s="964" t="s">
        <v>6663</v>
      </c>
      <c r="C5632" s="404"/>
    </row>
    <row r="5633" spans="1:3" x14ac:dyDescent="0.25">
      <c r="A5633" s="964" t="s">
        <v>8204</v>
      </c>
      <c r="B5633" s="964" t="s">
        <v>6664</v>
      </c>
      <c r="C5633" s="404"/>
    </row>
    <row r="5634" spans="1:3" x14ac:dyDescent="0.25">
      <c r="A5634" s="964" t="s">
        <v>8205</v>
      </c>
      <c r="B5634" s="964" t="s">
        <v>6665</v>
      </c>
      <c r="C5634" s="404"/>
    </row>
    <row r="5635" spans="1:3" x14ac:dyDescent="0.25">
      <c r="A5635" s="964" t="s">
        <v>8206</v>
      </c>
      <c r="B5635" s="964" t="s">
        <v>6666</v>
      </c>
      <c r="C5635" s="404"/>
    </row>
    <row r="5636" spans="1:3" x14ac:dyDescent="0.25">
      <c r="A5636" s="964" t="s">
        <v>8207</v>
      </c>
      <c r="B5636" s="964" t="s">
        <v>6667</v>
      </c>
      <c r="C5636" s="404"/>
    </row>
    <row r="5637" spans="1:3" x14ac:dyDescent="0.25">
      <c r="A5637" s="964" t="s">
        <v>8208</v>
      </c>
      <c r="B5637" s="964" t="s">
        <v>6669</v>
      </c>
      <c r="C5637" s="404"/>
    </row>
    <row r="5638" spans="1:3" x14ac:dyDescent="0.25">
      <c r="A5638" s="964" t="s">
        <v>8209</v>
      </c>
      <c r="B5638" s="964" t="s">
        <v>6670</v>
      </c>
      <c r="C5638" s="404"/>
    </row>
    <row r="5639" spans="1:3" x14ac:dyDescent="0.25">
      <c r="A5639" s="964" t="s">
        <v>8210</v>
      </c>
      <c r="B5639" s="964" t="s">
        <v>6671</v>
      </c>
      <c r="C5639" s="404"/>
    </row>
    <row r="5640" spans="1:3" x14ac:dyDescent="0.25">
      <c r="A5640" s="964" t="s">
        <v>8211</v>
      </c>
      <c r="B5640" s="964" t="s">
        <v>6672</v>
      </c>
      <c r="C5640" s="404"/>
    </row>
    <row r="5641" spans="1:3" x14ac:dyDescent="0.25">
      <c r="A5641" s="964" t="s">
        <v>8212</v>
      </c>
      <c r="B5641" s="964" t="s">
        <v>6673</v>
      </c>
      <c r="C5641" s="404"/>
    </row>
    <row r="5642" spans="1:3" x14ac:dyDescent="0.25">
      <c r="A5642" s="964" t="s">
        <v>8213</v>
      </c>
      <c r="B5642" s="964" t="s">
        <v>6674</v>
      </c>
      <c r="C5642" s="404"/>
    </row>
    <row r="5643" spans="1:3" x14ac:dyDescent="0.25">
      <c r="A5643" s="964" t="s">
        <v>8214</v>
      </c>
      <c r="B5643" s="964" t="s">
        <v>6675</v>
      </c>
      <c r="C5643" s="404"/>
    </row>
    <row r="5644" spans="1:3" x14ac:dyDescent="0.25">
      <c r="A5644" s="964" t="s">
        <v>8215</v>
      </c>
      <c r="B5644" s="964" t="s">
        <v>6677</v>
      </c>
      <c r="C5644" s="404"/>
    </row>
    <row r="5645" spans="1:3" x14ac:dyDescent="0.25">
      <c r="A5645" s="964" t="s">
        <v>8216</v>
      </c>
      <c r="B5645" s="964" t="s">
        <v>6631</v>
      </c>
      <c r="C5645" s="404"/>
    </row>
    <row r="5646" spans="1:3" x14ac:dyDescent="0.25">
      <c r="A5646" s="395" t="s">
        <v>7524</v>
      </c>
      <c r="B5646" s="399" t="s">
        <v>6632</v>
      </c>
      <c r="C5646" s="404"/>
    </row>
    <row r="5647" spans="1:3" x14ac:dyDescent="0.25">
      <c r="A5647" s="395" t="s">
        <v>7525</v>
      </c>
      <c r="B5647" s="399" t="s">
        <v>6633</v>
      </c>
      <c r="C5647" s="404"/>
    </row>
    <row r="5648" spans="1:3" x14ac:dyDescent="0.25">
      <c r="A5648" s="395" t="s">
        <v>7350</v>
      </c>
      <c r="B5648" s="399" t="s">
        <v>6634</v>
      </c>
      <c r="C5648" s="404"/>
    </row>
    <row r="5649" spans="1:3" x14ac:dyDescent="0.25">
      <c r="A5649" s="395" t="s">
        <v>7526</v>
      </c>
      <c r="B5649" s="399" t="s">
        <v>6679</v>
      </c>
      <c r="C5649" s="404"/>
    </row>
    <row r="5650" spans="1:3" x14ac:dyDescent="0.25">
      <c r="A5650" s="395" t="s">
        <v>7340</v>
      </c>
      <c r="B5650" s="399" t="s">
        <v>6636</v>
      </c>
      <c r="C5650" s="404"/>
    </row>
    <row r="5651" spans="1:3" x14ac:dyDescent="0.25">
      <c r="A5651" s="395" t="s">
        <v>7527</v>
      </c>
      <c r="B5651" s="399" t="s">
        <v>6680</v>
      </c>
      <c r="C5651" s="404"/>
    </row>
    <row r="5652" spans="1:3" x14ac:dyDescent="0.25">
      <c r="A5652" s="395" t="s">
        <v>7528</v>
      </c>
      <c r="B5652" s="399" t="s">
        <v>3491</v>
      </c>
      <c r="C5652" s="404"/>
    </row>
    <row r="5653" spans="1:3" x14ac:dyDescent="0.25">
      <c r="A5653" s="395" t="s">
        <v>7529</v>
      </c>
      <c r="B5653" s="399" t="s">
        <v>6642</v>
      </c>
      <c r="C5653" s="404"/>
    </row>
    <row r="5654" spans="1:3" x14ac:dyDescent="0.25">
      <c r="A5654" s="395" t="s">
        <v>10329</v>
      </c>
      <c r="B5654" s="399" t="s">
        <v>6681</v>
      </c>
      <c r="C5654" s="404"/>
    </row>
    <row r="5655" spans="1:3" x14ac:dyDescent="0.25">
      <c r="A5655" s="395" t="s">
        <v>7531</v>
      </c>
      <c r="B5655" s="399" t="s">
        <v>6641</v>
      </c>
      <c r="C5655" s="404"/>
    </row>
    <row r="5656" spans="1:3" x14ac:dyDescent="0.25">
      <c r="A5656" s="395" t="s">
        <v>7532</v>
      </c>
      <c r="B5656" s="399" t="s">
        <v>6682</v>
      </c>
      <c r="C5656" s="404"/>
    </row>
    <row r="5657" spans="1:3" x14ac:dyDescent="0.25">
      <c r="A5657" s="395" t="s">
        <v>7533</v>
      </c>
      <c r="B5657" s="399" t="s">
        <v>6683</v>
      </c>
      <c r="C5657" s="404"/>
    </row>
    <row r="5658" spans="1:3" x14ac:dyDescent="0.25">
      <c r="A5658" s="395" t="s">
        <v>7534</v>
      </c>
      <c r="B5658" s="399" t="s">
        <v>6684</v>
      </c>
      <c r="C5658" s="404"/>
    </row>
    <row r="5659" spans="1:3" x14ac:dyDescent="0.25">
      <c r="A5659" s="395" t="s">
        <v>7535</v>
      </c>
      <c r="B5659" s="399" t="s">
        <v>6685</v>
      </c>
      <c r="C5659" s="404"/>
    </row>
    <row r="5660" spans="1:3" x14ac:dyDescent="0.25">
      <c r="A5660" s="395" t="s">
        <v>7536</v>
      </c>
      <c r="B5660" s="399" t="s">
        <v>6686</v>
      </c>
      <c r="C5660" s="404"/>
    </row>
    <row r="5661" spans="1:3" x14ac:dyDescent="0.25">
      <c r="A5661" s="395" t="s">
        <v>7537</v>
      </c>
      <c r="B5661" s="399" t="s">
        <v>6687</v>
      </c>
      <c r="C5661" s="404"/>
    </row>
    <row r="5662" spans="1:3" x14ac:dyDescent="0.25">
      <c r="A5662" s="395" t="s">
        <v>7538</v>
      </c>
      <c r="B5662" s="399" t="s">
        <v>6688</v>
      </c>
      <c r="C5662" s="404"/>
    </row>
    <row r="5663" spans="1:3" x14ac:dyDescent="0.25">
      <c r="A5663" s="395" t="s">
        <v>7539</v>
      </c>
      <c r="B5663" s="399" t="s">
        <v>6689</v>
      </c>
      <c r="C5663" s="404"/>
    </row>
    <row r="5664" spans="1:3" x14ac:dyDescent="0.25">
      <c r="A5664" s="395" t="s">
        <v>7540</v>
      </c>
      <c r="B5664" s="399" t="s">
        <v>6690</v>
      </c>
      <c r="C5664" s="404"/>
    </row>
    <row r="5665" spans="1:3" x14ac:dyDescent="0.25">
      <c r="A5665" s="395" t="s">
        <v>7541</v>
      </c>
      <c r="B5665" s="399" t="s">
        <v>6691</v>
      </c>
      <c r="C5665" s="404"/>
    </row>
    <row r="5666" spans="1:3" x14ac:dyDescent="0.25">
      <c r="A5666" s="395" t="s">
        <v>7542</v>
      </c>
      <c r="B5666" s="399" t="s">
        <v>6692</v>
      </c>
      <c r="C5666" s="404"/>
    </row>
    <row r="5667" spans="1:3" x14ac:dyDescent="0.25">
      <c r="A5667" s="395" t="s">
        <v>7543</v>
      </c>
      <c r="B5667" s="399" t="s">
        <v>6693</v>
      </c>
      <c r="C5667" s="404"/>
    </row>
    <row r="5668" spans="1:3" x14ac:dyDescent="0.25">
      <c r="A5668" s="395" t="s">
        <v>7544</v>
      </c>
      <c r="B5668" s="399" t="s">
        <v>6694</v>
      </c>
      <c r="C5668" s="404"/>
    </row>
    <row r="5669" spans="1:3" x14ac:dyDescent="0.25">
      <c r="A5669" s="395" t="s">
        <v>7545</v>
      </c>
      <c r="B5669" s="399" t="s">
        <v>6695</v>
      </c>
      <c r="C5669" s="404"/>
    </row>
    <row r="5670" spans="1:3" x14ac:dyDescent="0.25">
      <c r="A5670" s="395" t="s">
        <v>7546</v>
      </c>
      <c r="B5670" s="399" t="s">
        <v>6631</v>
      </c>
      <c r="C5670" s="404"/>
    </row>
    <row r="5671" spans="1:3" x14ac:dyDescent="0.25">
      <c r="A5671" s="395" t="s">
        <v>7619</v>
      </c>
      <c r="B5671" s="399" t="s">
        <v>6715</v>
      </c>
      <c r="C5671" s="404"/>
    </row>
    <row r="5672" spans="1:3" x14ac:dyDescent="0.25">
      <c r="A5672" s="395" t="s">
        <v>7620</v>
      </c>
      <c r="B5672" s="399" t="s">
        <v>2419</v>
      </c>
      <c r="C5672" s="404"/>
    </row>
    <row r="5673" spans="1:3" x14ac:dyDescent="0.25">
      <c r="A5673" s="395" t="s">
        <v>7621</v>
      </c>
      <c r="B5673" s="399" t="s">
        <v>6716</v>
      </c>
      <c r="C5673" s="404"/>
    </row>
    <row r="5674" spans="1:3" x14ac:dyDescent="0.25">
      <c r="A5674" s="395" t="s">
        <v>7622</v>
      </c>
      <c r="B5674" s="399" t="s">
        <v>6717</v>
      </c>
      <c r="C5674" s="404"/>
    </row>
    <row r="5675" spans="1:3" x14ac:dyDescent="0.25">
      <c r="A5675" s="395" t="s">
        <v>7623</v>
      </c>
      <c r="B5675" s="399" t="s">
        <v>6636</v>
      </c>
      <c r="C5675" s="404"/>
    </row>
    <row r="5676" spans="1:3" x14ac:dyDescent="0.25">
      <c r="A5676" s="395" t="s">
        <v>7624</v>
      </c>
      <c r="B5676" s="399" t="s">
        <v>6718</v>
      </c>
      <c r="C5676" s="404"/>
    </row>
    <row r="5677" spans="1:3" x14ac:dyDescent="0.25">
      <c r="A5677" s="395" t="s">
        <v>7625</v>
      </c>
      <c r="B5677" s="399" t="s">
        <v>3491</v>
      </c>
      <c r="C5677" s="404"/>
    </row>
    <row r="5678" spans="1:3" x14ac:dyDescent="0.25">
      <c r="A5678" s="395" t="s">
        <v>7626</v>
      </c>
      <c r="B5678" s="399" t="s">
        <v>6719</v>
      </c>
      <c r="C5678" s="404"/>
    </row>
    <row r="5679" spans="1:3" x14ac:dyDescent="0.25">
      <c r="A5679" s="395" t="s">
        <v>10332</v>
      </c>
      <c r="B5679" s="399" t="s">
        <v>6640</v>
      </c>
      <c r="C5679" s="404"/>
    </row>
    <row r="5680" spans="1:3" x14ac:dyDescent="0.25">
      <c r="A5680" s="395" t="s">
        <v>7628</v>
      </c>
      <c r="B5680" s="399" t="s">
        <v>6696</v>
      </c>
      <c r="C5680" s="404"/>
    </row>
    <row r="5681" spans="1:3" x14ac:dyDescent="0.25">
      <c r="A5681" s="395" t="s">
        <v>7629</v>
      </c>
      <c r="B5681" s="399" t="s">
        <v>6697</v>
      </c>
      <c r="C5681" s="404"/>
    </row>
    <row r="5682" spans="1:3" x14ac:dyDescent="0.25">
      <c r="A5682" s="395" t="s">
        <v>7630</v>
      </c>
      <c r="B5682" s="399" t="s">
        <v>6698</v>
      </c>
      <c r="C5682" s="404"/>
    </row>
    <row r="5683" spans="1:3" x14ac:dyDescent="0.25">
      <c r="A5683" s="395" t="s">
        <v>7631</v>
      </c>
      <c r="B5683" s="399" t="s">
        <v>6642</v>
      </c>
      <c r="C5683" s="404"/>
    </row>
    <row r="5684" spans="1:3" x14ac:dyDescent="0.25">
      <c r="A5684" s="395" t="s">
        <v>7632</v>
      </c>
      <c r="B5684" s="399" t="s">
        <v>6699</v>
      </c>
      <c r="C5684" s="404"/>
    </row>
    <row r="5685" spans="1:3" x14ac:dyDescent="0.25">
      <c r="A5685" s="395" t="s">
        <v>7633</v>
      </c>
      <c r="B5685" s="399" t="s">
        <v>6700</v>
      </c>
      <c r="C5685" s="404"/>
    </row>
    <row r="5686" spans="1:3" x14ac:dyDescent="0.25">
      <c r="A5686" s="395" t="s">
        <v>7634</v>
      </c>
      <c r="B5686" s="399" t="s">
        <v>6701</v>
      </c>
      <c r="C5686" s="404"/>
    </row>
    <row r="5687" spans="1:3" x14ac:dyDescent="0.25">
      <c r="A5687" s="395" t="s">
        <v>7635</v>
      </c>
      <c r="B5687" s="399" t="s">
        <v>6702</v>
      </c>
      <c r="C5687" s="404"/>
    </row>
    <row r="5688" spans="1:3" x14ac:dyDescent="0.25">
      <c r="A5688" s="395" t="s">
        <v>7636</v>
      </c>
      <c r="B5688" s="399" t="s">
        <v>6703</v>
      </c>
      <c r="C5688" s="404"/>
    </row>
    <row r="5689" spans="1:3" x14ac:dyDescent="0.25">
      <c r="A5689" s="395" t="s">
        <v>7637</v>
      </c>
      <c r="B5689" s="399" t="s">
        <v>6704</v>
      </c>
      <c r="C5689" s="404"/>
    </row>
    <row r="5690" spans="1:3" x14ac:dyDescent="0.25">
      <c r="A5690" s="395" t="s">
        <v>7638</v>
      </c>
      <c r="B5690" s="399" t="s">
        <v>6705</v>
      </c>
      <c r="C5690" s="404"/>
    </row>
    <row r="5691" spans="1:3" x14ac:dyDescent="0.25">
      <c r="A5691" s="395" t="s">
        <v>7639</v>
      </c>
      <c r="B5691" s="399" t="s">
        <v>6706</v>
      </c>
      <c r="C5691" s="404"/>
    </row>
    <row r="5692" spans="1:3" x14ac:dyDescent="0.25">
      <c r="A5692" s="395" t="s">
        <v>7640</v>
      </c>
      <c r="B5692" s="399" t="s">
        <v>6707</v>
      </c>
      <c r="C5692" s="404"/>
    </row>
    <row r="5693" spans="1:3" x14ac:dyDescent="0.25">
      <c r="A5693" s="395" t="s">
        <v>7641</v>
      </c>
      <c r="B5693" s="399" t="s">
        <v>6708</v>
      </c>
      <c r="C5693" s="404"/>
    </row>
    <row r="5694" spans="1:3" x14ac:dyDescent="0.25">
      <c r="A5694" s="395" t="s">
        <v>7642</v>
      </c>
      <c r="B5694" s="399" t="s">
        <v>6709</v>
      </c>
      <c r="C5694" s="404"/>
    </row>
    <row r="5695" spans="1:3" x14ac:dyDescent="0.25">
      <c r="A5695" s="395" t="s">
        <v>7643</v>
      </c>
      <c r="B5695" s="399" t="s">
        <v>6710</v>
      </c>
      <c r="C5695" s="404"/>
    </row>
    <row r="5696" spans="1:3" x14ac:dyDescent="0.25">
      <c r="A5696" s="395" t="s">
        <v>7644</v>
      </c>
      <c r="B5696" s="399" t="s">
        <v>6711</v>
      </c>
      <c r="C5696" s="404"/>
    </row>
    <row r="5697" spans="1:3" x14ac:dyDescent="0.25">
      <c r="A5697" s="395" t="s">
        <v>7645</v>
      </c>
      <c r="B5697" s="399" t="s">
        <v>6712</v>
      </c>
      <c r="C5697" s="404"/>
    </row>
    <row r="5698" spans="1:3" x14ac:dyDescent="0.25">
      <c r="A5698" s="395" t="s">
        <v>7646</v>
      </c>
      <c r="B5698" s="399" t="s">
        <v>7221</v>
      </c>
      <c r="C5698" s="404"/>
    </row>
    <row r="5699" spans="1:3" x14ac:dyDescent="0.25">
      <c r="A5699" s="395" t="s">
        <v>7647</v>
      </c>
      <c r="B5699" s="399" t="s">
        <v>6713</v>
      </c>
      <c r="C5699" s="404"/>
    </row>
    <row r="5700" spans="1:3" x14ac:dyDescent="0.25">
      <c r="A5700" s="395" t="s">
        <v>7648</v>
      </c>
      <c r="B5700" s="399" t="s">
        <v>6714</v>
      </c>
      <c r="C5700" s="404"/>
    </row>
    <row r="5701" spans="1:3" x14ac:dyDescent="0.25">
      <c r="A5701" s="395" t="s">
        <v>7842</v>
      </c>
      <c r="B5701" s="399" t="s">
        <v>3483</v>
      </c>
      <c r="C5701" s="404"/>
    </row>
    <row r="5702" spans="1:3" x14ac:dyDescent="0.25">
      <c r="A5702" s="395" t="s">
        <v>7843</v>
      </c>
      <c r="B5702" s="399" t="s">
        <v>6633</v>
      </c>
      <c r="C5702" s="404"/>
    </row>
    <row r="5703" spans="1:3" x14ac:dyDescent="0.25">
      <c r="A5703" s="395" t="s">
        <v>7844</v>
      </c>
      <c r="B5703" s="399" t="s">
        <v>6634</v>
      </c>
      <c r="C5703" s="404"/>
    </row>
    <row r="5704" spans="1:3" x14ac:dyDescent="0.25">
      <c r="A5704" s="395" t="s">
        <v>7845</v>
      </c>
      <c r="B5704" s="399" t="s">
        <v>6720</v>
      </c>
      <c r="C5704" s="404"/>
    </row>
    <row r="5705" spans="1:3" x14ac:dyDescent="0.25">
      <c r="A5705" s="395" t="s">
        <v>7846</v>
      </c>
      <c r="B5705" s="399" t="s">
        <v>6636</v>
      </c>
      <c r="C5705" s="404"/>
    </row>
    <row r="5706" spans="1:3" x14ac:dyDescent="0.25">
      <c r="A5706" s="395" t="s">
        <v>7847</v>
      </c>
      <c r="B5706" s="399" t="s">
        <v>6637</v>
      </c>
      <c r="C5706" s="404"/>
    </row>
    <row r="5707" spans="1:3" x14ac:dyDescent="0.25">
      <c r="A5707" s="395" t="s">
        <v>7848</v>
      </c>
      <c r="B5707" s="399" t="s">
        <v>6721</v>
      </c>
      <c r="C5707" s="404"/>
    </row>
    <row r="5708" spans="1:3" x14ac:dyDescent="0.25">
      <c r="A5708" s="395" t="s">
        <v>7849</v>
      </c>
      <c r="B5708" s="399" t="s">
        <v>6722</v>
      </c>
      <c r="C5708" s="404"/>
    </row>
    <row r="5709" spans="1:3" x14ac:dyDescent="0.25">
      <c r="A5709" s="395" t="s">
        <v>10339</v>
      </c>
      <c r="B5709" s="399" t="s">
        <v>6723</v>
      </c>
      <c r="C5709" s="404"/>
    </row>
    <row r="5710" spans="1:3" x14ac:dyDescent="0.25">
      <c r="A5710" s="395" t="s">
        <v>7851</v>
      </c>
      <c r="B5710" s="399" t="s">
        <v>6724</v>
      </c>
      <c r="C5710" s="404"/>
    </row>
    <row r="5711" spans="1:3" x14ac:dyDescent="0.25">
      <c r="A5711" s="395" t="s">
        <v>7852</v>
      </c>
      <c r="B5711" s="399" t="s">
        <v>6725</v>
      </c>
      <c r="C5711" s="404"/>
    </row>
    <row r="5712" spans="1:3" x14ac:dyDescent="0.25">
      <c r="A5712" s="395" t="s">
        <v>7853</v>
      </c>
      <c r="B5712" s="399" t="s">
        <v>6726</v>
      </c>
      <c r="C5712" s="404"/>
    </row>
    <row r="5713" spans="1:3" x14ac:dyDescent="0.25">
      <c r="A5713" s="395" t="s">
        <v>7854</v>
      </c>
      <c r="B5713" s="399" t="s">
        <v>6727</v>
      </c>
      <c r="C5713" s="404"/>
    </row>
    <row r="5714" spans="1:3" x14ac:dyDescent="0.25">
      <c r="A5714" s="395" t="s">
        <v>7855</v>
      </c>
      <c r="B5714" s="399" t="s">
        <v>6728</v>
      </c>
      <c r="C5714" s="404"/>
    </row>
    <row r="5715" spans="1:3" x14ac:dyDescent="0.25">
      <c r="A5715" s="395" t="s">
        <v>7856</v>
      </c>
      <c r="B5715" s="399" t="s">
        <v>6729</v>
      </c>
      <c r="C5715" s="404"/>
    </row>
    <row r="5716" spans="1:3" x14ac:dyDescent="0.25">
      <c r="A5716" s="395" t="s">
        <v>7857</v>
      </c>
      <c r="B5716" s="399" t="s">
        <v>6730</v>
      </c>
      <c r="C5716" s="404"/>
    </row>
    <row r="5717" spans="1:3" x14ac:dyDescent="0.25">
      <c r="A5717" s="395" t="s">
        <v>7858</v>
      </c>
      <c r="B5717" s="399" t="s">
        <v>6731</v>
      </c>
      <c r="C5717" s="404"/>
    </row>
    <row r="5718" spans="1:3" x14ac:dyDescent="0.25">
      <c r="A5718" s="395" t="s">
        <v>7859</v>
      </c>
      <c r="B5718" s="399" t="s">
        <v>6732</v>
      </c>
      <c r="C5718" s="404"/>
    </row>
    <row r="5719" spans="1:3" x14ac:dyDescent="0.25">
      <c r="A5719" s="395" t="s">
        <v>7860</v>
      </c>
      <c r="B5719" s="399" t="s">
        <v>6733</v>
      </c>
      <c r="C5719" s="404"/>
    </row>
    <row r="5720" spans="1:3" x14ac:dyDescent="0.25">
      <c r="A5720" s="395" t="s">
        <v>7861</v>
      </c>
      <c r="B5720" s="399" t="s">
        <v>6734</v>
      </c>
      <c r="C5720" s="404"/>
    </row>
    <row r="5721" spans="1:3" x14ac:dyDescent="0.25">
      <c r="A5721" s="395" t="s">
        <v>7862</v>
      </c>
      <c r="B5721" s="399" t="s">
        <v>6735</v>
      </c>
      <c r="C5721" s="404"/>
    </row>
    <row r="5722" spans="1:3" x14ac:dyDescent="0.25">
      <c r="A5722" s="395" t="s">
        <v>7863</v>
      </c>
      <c r="B5722" s="399" t="s">
        <v>6736</v>
      </c>
      <c r="C5722" s="404"/>
    </row>
    <row r="5723" spans="1:3" x14ac:dyDescent="0.25">
      <c r="A5723" s="395" t="s">
        <v>7864</v>
      </c>
      <c r="B5723" s="399" t="s">
        <v>6737</v>
      </c>
      <c r="C5723" s="404"/>
    </row>
    <row r="5724" spans="1:3" x14ac:dyDescent="0.25">
      <c r="A5724" s="395" t="s">
        <v>7865</v>
      </c>
      <c r="B5724" s="399" t="s">
        <v>6738</v>
      </c>
      <c r="C5724" s="404"/>
    </row>
    <row r="5725" spans="1:3" x14ac:dyDescent="0.25">
      <c r="A5725" s="395" t="s">
        <v>7866</v>
      </c>
      <c r="B5725" s="399" t="s">
        <v>6739</v>
      </c>
      <c r="C5725" s="404"/>
    </row>
    <row r="5726" spans="1:3" x14ac:dyDescent="0.25">
      <c r="A5726" s="395" t="s">
        <v>7867</v>
      </c>
      <c r="B5726" s="399" t="s">
        <v>6740</v>
      </c>
      <c r="C5726" s="404"/>
    </row>
    <row r="5727" spans="1:3" x14ac:dyDescent="0.25">
      <c r="A5727" s="395" t="s">
        <v>7868</v>
      </c>
      <c r="B5727" s="399" t="s">
        <v>6741</v>
      </c>
      <c r="C5727" s="404"/>
    </row>
    <row r="5728" spans="1:3" x14ac:dyDescent="0.25">
      <c r="A5728" s="395" t="s">
        <v>7869</v>
      </c>
      <c r="B5728" s="399" t="s">
        <v>6742</v>
      </c>
      <c r="C5728" s="404"/>
    </row>
    <row r="5729" spans="1:3" x14ac:dyDescent="0.25">
      <c r="A5729" s="395" t="s">
        <v>7870</v>
      </c>
      <c r="B5729" s="399" t="s">
        <v>6631</v>
      </c>
      <c r="C5729" s="404"/>
    </row>
    <row r="5730" spans="1:3" x14ac:dyDescent="0.25">
      <c r="A5730" s="395" t="s">
        <v>8132</v>
      </c>
      <c r="B5730" s="399" t="s">
        <v>3483</v>
      </c>
      <c r="C5730" s="964">
        <v>30</v>
      </c>
    </row>
    <row r="5731" spans="1:3" x14ac:dyDescent="0.25">
      <c r="A5731" s="395" t="s">
        <v>8133</v>
      </c>
      <c r="B5731" s="399" t="s">
        <v>6633</v>
      </c>
      <c r="C5731" s="964">
        <v>15</v>
      </c>
    </row>
    <row r="5732" spans="1:3" x14ac:dyDescent="0.25">
      <c r="A5732" s="395" t="s">
        <v>8134</v>
      </c>
      <c r="B5732" s="399" t="s">
        <v>6634</v>
      </c>
      <c r="C5732" s="964">
        <v>30</v>
      </c>
    </row>
    <row r="5733" spans="1:3" x14ac:dyDescent="0.25">
      <c r="A5733" s="395" t="s">
        <v>8135</v>
      </c>
      <c r="B5733" s="399" t="s">
        <v>6635</v>
      </c>
      <c r="C5733" s="964">
        <v>45</v>
      </c>
    </row>
    <row r="5734" spans="1:3" x14ac:dyDescent="0.25">
      <c r="A5734" s="395" t="s">
        <v>8136</v>
      </c>
      <c r="B5734" s="399" t="s">
        <v>6636</v>
      </c>
      <c r="C5734" s="964">
        <v>45</v>
      </c>
    </row>
    <row r="5735" spans="1:3" x14ac:dyDescent="0.25">
      <c r="A5735" s="395" t="s">
        <v>8137</v>
      </c>
      <c r="B5735" s="399" t="s">
        <v>6637</v>
      </c>
      <c r="C5735" s="964">
        <v>90</v>
      </c>
    </row>
    <row r="5736" spans="1:3" x14ac:dyDescent="0.25">
      <c r="A5736" s="395" t="s">
        <v>8138</v>
      </c>
      <c r="B5736" s="399" t="s">
        <v>6757</v>
      </c>
      <c r="C5736" s="964">
        <v>30</v>
      </c>
    </row>
    <row r="5737" spans="1:3" x14ac:dyDescent="0.25">
      <c r="A5737" s="395" t="s">
        <v>8139</v>
      </c>
      <c r="B5737" s="399" t="s">
        <v>6758</v>
      </c>
      <c r="C5737" s="964">
        <v>30</v>
      </c>
    </row>
    <row r="5738" spans="1:3" x14ac:dyDescent="0.25">
      <c r="A5738" s="395" t="s">
        <v>10348</v>
      </c>
      <c r="B5738" s="399" t="s">
        <v>6726</v>
      </c>
      <c r="C5738" s="964">
        <v>45</v>
      </c>
    </row>
    <row r="5739" spans="1:3" x14ac:dyDescent="0.25">
      <c r="A5739" s="395" t="s">
        <v>8141</v>
      </c>
      <c r="B5739" s="399" t="s">
        <v>6721</v>
      </c>
      <c r="C5739" s="964">
        <v>45</v>
      </c>
    </row>
    <row r="5740" spans="1:3" x14ac:dyDescent="0.25">
      <c r="A5740" s="395" t="s">
        <v>8142</v>
      </c>
      <c r="B5740" s="399" t="s">
        <v>6725</v>
      </c>
      <c r="C5740" s="964">
        <v>60</v>
      </c>
    </row>
    <row r="5741" spans="1:3" x14ac:dyDescent="0.25">
      <c r="A5741" s="395" t="s">
        <v>8143</v>
      </c>
      <c r="B5741" s="399" t="s">
        <v>6723</v>
      </c>
      <c r="C5741" s="964">
        <v>45</v>
      </c>
    </row>
    <row r="5742" spans="1:3" x14ac:dyDescent="0.25">
      <c r="A5742" s="395" t="s">
        <v>8144</v>
      </c>
      <c r="B5742" s="399" t="s">
        <v>6722</v>
      </c>
      <c r="C5742" s="964">
        <v>60</v>
      </c>
    </row>
    <row r="5743" spans="1:3" x14ac:dyDescent="0.25">
      <c r="A5743" s="395" t="s">
        <v>8145</v>
      </c>
      <c r="B5743" s="399" t="s">
        <v>6733</v>
      </c>
      <c r="C5743" s="964">
        <v>60</v>
      </c>
    </row>
    <row r="5744" spans="1:3" x14ac:dyDescent="0.25">
      <c r="A5744" s="395" t="s">
        <v>8146</v>
      </c>
      <c r="B5744" s="399" t="s">
        <v>6730</v>
      </c>
      <c r="C5744" s="964">
        <v>60</v>
      </c>
    </row>
    <row r="5745" spans="1:3" x14ac:dyDescent="0.25">
      <c r="A5745" s="395" t="s">
        <v>8147</v>
      </c>
      <c r="B5745" s="399" t="s">
        <v>6735</v>
      </c>
      <c r="C5745" s="964">
        <v>75</v>
      </c>
    </row>
    <row r="5746" spans="1:3" x14ac:dyDescent="0.25">
      <c r="A5746" s="395" t="s">
        <v>8217</v>
      </c>
      <c r="B5746" s="399" t="s">
        <v>6761</v>
      </c>
      <c r="C5746" s="964">
        <v>120</v>
      </c>
    </row>
    <row r="5747" spans="1:3" x14ac:dyDescent="0.25">
      <c r="A5747" s="395" t="s">
        <v>8218</v>
      </c>
      <c r="B5747" s="399" t="s">
        <v>6763</v>
      </c>
      <c r="C5747" s="964">
        <v>120</v>
      </c>
    </row>
    <row r="5748" spans="1:3" x14ac:dyDescent="0.25">
      <c r="A5748" s="395" t="s">
        <v>8219</v>
      </c>
      <c r="B5748" s="399" t="s">
        <v>6765</v>
      </c>
      <c r="C5748" s="964">
        <v>150</v>
      </c>
    </row>
    <row r="5749" spans="1:3" x14ac:dyDescent="0.25">
      <c r="A5749" s="395" t="s">
        <v>8151</v>
      </c>
      <c r="B5749" s="399" t="s">
        <v>6767</v>
      </c>
      <c r="C5749" s="964">
        <v>60</v>
      </c>
    </row>
    <row r="5750" spans="1:3" x14ac:dyDescent="0.25">
      <c r="A5750" s="395" t="s">
        <v>8220</v>
      </c>
      <c r="B5750" s="399" t="s">
        <v>6769</v>
      </c>
      <c r="C5750" s="964">
        <v>120</v>
      </c>
    </row>
    <row r="5751" spans="1:3" x14ac:dyDescent="0.25">
      <c r="A5751" s="395" t="s">
        <v>8221</v>
      </c>
      <c r="B5751" s="399" t="s">
        <v>6770</v>
      </c>
      <c r="C5751" s="964">
        <v>90</v>
      </c>
    </row>
    <row r="5752" spans="1:3" x14ac:dyDescent="0.25">
      <c r="A5752" s="395" t="s">
        <v>8154</v>
      </c>
      <c r="B5752" s="399" t="s">
        <v>6772</v>
      </c>
      <c r="C5752" s="964">
        <v>60</v>
      </c>
    </row>
    <row r="5753" spans="1:3" x14ac:dyDescent="0.25">
      <c r="A5753" s="395" t="s">
        <v>8222</v>
      </c>
      <c r="B5753" s="399" t="s">
        <v>6739</v>
      </c>
      <c r="C5753" s="964">
        <v>120</v>
      </c>
    </row>
    <row r="5754" spans="1:3" x14ac:dyDescent="0.25">
      <c r="A5754" s="395" t="s">
        <v>8156</v>
      </c>
      <c r="B5754" s="399" t="s">
        <v>6742</v>
      </c>
      <c r="C5754" s="964">
        <v>30</v>
      </c>
    </row>
    <row r="5755" spans="1:3" x14ac:dyDescent="0.25">
      <c r="A5755" s="395" t="s">
        <v>8157</v>
      </c>
      <c r="B5755" s="399" t="s">
        <v>6740</v>
      </c>
      <c r="C5755" s="964">
        <v>60</v>
      </c>
    </row>
    <row r="5756" spans="1:3" x14ac:dyDescent="0.25">
      <c r="A5756" s="395" t="s">
        <v>8158</v>
      </c>
      <c r="B5756" s="399" t="s">
        <v>6741</v>
      </c>
      <c r="C5756" s="964">
        <v>60</v>
      </c>
    </row>
    <row r="5757" spans="1:3" x14ac:dyDescent="0.25">
      <c r="A5757" s="395" t="s">
        <v>8159</v>
      </c>
      <c r="B5757" s="399" t="s">
        <v>6631</v>
      </c>
      <c r="C5757" s="964">
        <v>225</v>
      </c>
    </row>
    <row r="5758" spans="1:3" ht="16.5" thickBot="1" x14ac:dyDescent="0.3">
      <c r="A5758" s="946" t="s">
        <v>8223</v>
      </c>
      <c r="B5758" s="965" t="s">
        <v>6791</v>
      </c>
      <c r="C5758" s="966">
        <v>45</v>
      </c>
    </row>
    <row r="5759" spans="1:3" ht="16.5" thickBot="1" x14ac:dyDescent="0.3">
      <c r="A5759" s="946" t="s">
        <v>8224</v>
      </c>
      <c r="B5759" s="965" t="s">
        <v>2386</v>
      </c>
      <c r="C5759" s="966">
        <v>15</v>
      </c>
    </row>
    <row r="5760" spans="1:3" ht="16.5" thickBot="1" x14ac:dyDescent="0.3">
      <c r="A5760" s="946" t="s">
        <v>8225</v>
      </c>
      <c r="B5760" s="965" t="s">
        <v>2388</v>
      </c>
      <c r="C5760" s="966">
        <v>30</v>
      </c>
    </row>
    <row r="5761" spans="1:3" ht="16.5" thickBot="1" x14ac:dyDescent="0.3">
      <c r="A5761" s="946" t="s">
        <v>8226</v>
      </c>
      <c r="B5761" s="967" t="s">
        <v>3487</v>
      </c>
      <c r="C5761" s="966">
        <v>30</v>
      </c>
    </row>
    <row r="5762" spans="1:3" ht="16.5" thickBot="1" x14ac:dyDescent="0.3">
      <c r="A5762" s="946" t="s">
        <v>8227</v>
      </c>
      <c r="B5762" s="965" t="s">
        <v>836</v>
      </c>
      <c r="C5762" s="966">
        <v>30</v>
      </c>
    </row>
    <row r="5763" spans="1:3" x14ac:dyDescent="0.25">
      <c r="A5763" s="946" t="s">
        <v>8228</v>
      </c>
      <c r="B5763" s="968" t="s">
        <v>6793</v>
      </c>
      <c r="C5763" s="969">
        <v>30</v>
      </c>
    </row>
    <row r="5764" spans="1:3" ht="16.5" thickBot="1" x14ac:dyDescent="0.3">
      <c r="A5764" s="946" t="s">
        <v>8229</v>
      </c>
      <c r="B5764" s="970" t="s">
        <v>2529</v>
      </c>
      <c r="C5764" s="966">
        <v>45</v>
      </c>
    </row>
    <row r="5765" spans="1:3" ht="16.5" thickBot="1" x14ac:dyDescent="0.3">
      <c r="A5765" s="946" t="s">
        <v>8230</v>
      </c>
      <c r="B5765" s="965" t="s">
        <v>848</v>
      </c>
      <c r="C5765" s="966">
        <v>30</v>
      </c>
    </row>
    <row r="5766" spans="1:3" ht="16.5" thickBot="1" x14ac:dyDescent="0.3">
      <c r="A5766" s="946" t="s">
        <v>8231</v>
      </c>
      <c r="B5766" s="965" t="s">
        <v>508</v>
      </c>
      <c r="C5766" s="971">
        <v>60</v>
      </c>
    </row>
    <row r="5767" spans="1:3" ht="16.5" thickBot="1" x14ac:dyDescent="0.3">
      <c r="A5767" s="946" t="s">
        <v>8232</v>
      </c>
      <c r="B5767" s="965" t="s">
        <v>6799</v>
      </c>
      <c r="C5767" s="966">
        <v>60</v>
      </c>
    </row>
    <row r="5768" spans="1:3" ht="16.5" thickBot="1" x14ac:dyDescent="0.3">
      <c r="A5768" s="946" t="s">
        <v>8233</v>
      </c>
      <c r="B5768" s="965" t="s">
        <v>2523</v>
      </c>
      <c r="C5768" s="966">
        <v>45</v>
      </c>
    </row>
    <row r="5769" spans="1:3" ht="16.5" thickBot="1" x14ac:dyDescent="0.3">
      <c r="A5769" s="946" t="s">
        <v>8234</v>
      </c>
      <c r="B5769" s="965" t="s">
        <v>513</v>
      </c>
      <c r="C5769" s="966">
        <v>60</v>
      </c>
    </row>
    <row r="5770" spans="1:3" ht="16.5" thickBot="1" x14ac:dyDescent="0.3">
      <c r="A5770" s="946" t="s">
        <v>8235</v>
      </c>
      <c r="B5770" s="965" t="s">
        <v>7155</v>
      </c>
      <c r="C5770" s="966">
        <v>90</v>
      </c>
    </row>
    <row r="5771" spans="1:3" ht="16.5" thickBot="1" x14ac:dyDescent="0.3">
      <c r="A5771" s="946" t="s">
        <v>8236</v>
      </c>
      <c r="B5771" s="965" t="s">
        <v>2772</v>
      </c>
      <c r="C5771" s="966">
        <v>120</v>
      </c>
    </row>
    <row r="5772" spans="1:3" ht="16.5" thickBot="1" x14ac:dyDescent="0.3">
      <c r="A5772" s="946" t="s">
        <v>8237</v>
      </c>
      <c r="B5772" s="965" t="s">
        <v>6800</v>
      </c>
      <c r="C5772" s="971">
        <v>60</v>
      </c>
    </row>
    <row r="5773" spans="1:3" ht="16.5" thickBot="1" x14ac:dyDescent="0.3">
      <c r="A5773" s="946" t="s">
        <v>8238</v>
      </c>
      <c r="B5773" s="965" t="s">
        <v>2500</v>
      </c>
      <c r="C5773" s="966">
        <v>90</v>
      </c>
    </row>
    <row r="5774" spans="1:3" ht="16.5" thickBot="1" x14ac:dyDescent="0.3">
      <c r="A5774" s="946" t="s">
        <v>8239</v>
      </c>
      <c r="B5774" s="965" t="s">
        <v>2542</v>
      </c>
      <c r="C5774" s="966">
        <v>60</v>
      </c>
    </row>
    <row r="5775" spans="1:3" ht="16.5" thickBot="1" x14ac:dyDescent="0.3">
      <c r="A5775" s="946" t="s">
        <v>8240</v>
      </c>
      <c r="B5775" s="965" t="s">
        <v>6802</v>
      </c>
      <c r="C5775" s="966">
        <v>60</v>
      </c>
    </row>
    <row r="5776" spans="1:3" ht="16.5" thickBot="1" x14ac:dyDescent="0.3">
      <c r="A5776" s="946" t="s">
        <v>8241</v>
      </c>
      <c r="B5776" s="965" t="s">
        <v>2517</v>
      </c>
      <c r="C5776" s="966">
        <v>30</v>
      </c>
    </row>
    <row r="5777" spans="1:3" x14ac:dyDescent="0.25">
      <c r="A5777" s="946" t="s">
        <v>8242</v>
      </c>
      <c r="B5777" s="968" t="s">
        <v>817</v>
      </c>
      <c r="C5777" s="969">
        <v>90</v>
      </c>
    </row>
    <row r="5778" spans="1:3" ht="32.25" thickBot="1" x14ac:dyDescent="0.25">
      <c r="A5778" s="973" t="s">
        <v>8514</v>
      </c>
      <c r="B5778" s="974" t="s">
        <v>2384</v>
      </c>
      <c r="C5778" s="975">
        <v>30</v>
      </c>
    </row>
    <row r="5779" spans="1:3" ht="32.25" thickBot="1" x14ac:dyDescent="0.25">
      <c r="A5779" s="973" t="s">
        <v>8515</v>
      </c>
      <c r="B5779" s="974" t="s">
        <v>2386</v>
      </c>
      <c r="C5779" s="975">
        <v>15</v>
      </c>
    </row>
    <row r="5780" spans="1:3" ht="32.25" thickBot="1" x14ac:dyDescent="0.25">
      <c r="A5780" s="973" t="s">
        <v>8516</v>
      </c>
      <c r="B5780" s="974" t="s">
        <v>2388</v>
      </c>
      <c r="C5780" s="975">
        <v>30</v>
      </c>
    </row>
    <row r="5781" spans="1:3" ht="32.25" thickBot="1" x14ac:dyDescent="0.25">
      <c r="A5781" s="973" t="s">
        <v>8517</v>
      </c>
      <c r="B5781" s="974" t="s">
        <v>2390</v>
      </c>
      <c r="C5781" s="975">
        <v>45</v>
      </c>
    </row>
    <row r="5782" spans="1:3" ht="32.25" thickBot="1" x14ac:dyDescent="0.25">
      <c r="A5782" s="973" t="s">
        <v>8518</v>
      </c>
      <c r="B5782" s="974" t="s">
        <v>836</v>
      </c>
      <c r="C5782" s="975">
        <v>45</v>
      </c>
    </row>
    <row r="5783" spans="1:3" ht="32.25" thickBot="1" x14ac:dyDescent="0.25">
      <c r="A5783" s="973" t="s">
        <v>8519</v>
      </c>
      <c r="B5783" s="974" t="s">
        <v>2393</v>
      </c>
      <c r="C5783" s="975">
        <v>90</v>
      </c>
    </row>
    <row r="5784" spans="1:3" ht="16.5" thickBot="1" x14ac:dyDescent="0.25">
      <c r="A5784" s="976" t="s">
        <v>8520</v>
      </c>
      <c r="B5784" s="977" t="s">
        <v>8521</v>
      </c>
      <c r="C5784" s="978">
        <v>60</v>
      </c>
    </row>
    <row r="5785" spans="1:3" ht="16.5" thickBot="1" x14ac:dyDescent="0.25">
      <c r="A5785" s="976" t="s">
        <v>8522</v>
      </c>
      <c r="B5785" s="977" t="s">
        <v>8523</v>
      </c>
      <c r="C5785" s="978">
        <v>60</v>
      </c>
    </row>
    <row r="5786" spans="1:3" ht="16.5" thickBot="1" x14ac:dyDescent="0.25">
      <c r="A5786" s="976" t="s">
        <v>10351</v>
      </c>
      <c r="B5786" s="977" t="s">
        <v>8524</v>
      </c>
      <c r="C5786" s="978">
        <v>60</v>
      </c>
    </row>
    <row r="5787" spans="1:3" ht="16.5" thickBot="1" x14ac:dyDescent="0.25">
      <c r="A5787" s="979" t="s">
        <v>8525</v>
      </c>
      <c r="B5787" s="977" t="s">
        <v>3611</v>
      </c>
      <c r="C5787" s="978">
        <v>60</v>
      </c>
    </row>
    <row r="5788" spans="1:3" ht="16.5" thickBot="1" x14ac:dyDescent="0.25">
      <c r="A5788" s="979" t="s">
        <v>8526</v>
      </c>
      <c r="B5788" s="977" t="s">
        <v>3322</v>
      </c>
      <c r="C5788" s="978">
        <v>60</v>
      </c>
    </row>
    <row r="5789" spans="1:3" ht="16.5" thickBot="1" x14ac:dyDescent="0.25">
      <c r="A5789" s="979" t="s">
        <v>8527</v>
      </c>
      <c r="B5789" s="977" t="s">
        <v>8528</v>
      </c>
      <c r="C5789" s="980">
        <v>60</v>
      </c>
    </row>
    <row r="5790" spans="1:3" ht="16.5" thickBot="1" x14ac:dyDescent="0.25">
      <c r="A5790" s="979" t="s">
        <v>8529</v>
      </c>
      <c r="B5790" s="977" t="s">
        <v>8530</v>
      </c>
      <c r="C5790" s="980">
        <v>60</v>
      </c>
    </row>
    <row r="5791" spans="1:3" ht="16.5" thickBot="1" x14ac:dyDescent="0.25">
      <c r="A5791" s="979" t="s">
        <v>8531</v>
      </c>
      <c r="B5791" s="977" t="s">
        <v>8532</v>
      </c>
      <c r="C5791" s="980">
        <v>90</v>
      </c>
    </row>
    <row r="5792" spans="1:3" ht="16.5" thickBot="1" x14ac:dyDescent="0.25">
      <c r="A5792" s="979" t="s">
        <v>8533</v>
      </c>
      <c r="B5792" s="977" t="s">
        <v>8534</v>
      </c>
      <c r="C5792" s="980">
        <v>90</v>
      </c>
    </row>
    <row r="5793" spans="1:3" ht="16.5" thickBot="1" x14ac:dyDescent="0.25">
      <c r="A5793" s="979" t="s">
        <v>8535</v>
      </c>
      <c r="B5793" s="977" t="s">
        <v>817</v>
      </c>
      <c r="C5793" s="980">
        <v>180</v>
      </c>
    </row>
    <row r="5794" spans="1:3" x14ac:dyDescent="0.25">
      <c r="A5794" s="946" t="s">
        <v>7649</v>
      </c>
      <c r="B5794" s="946" t="s">
        <v>2384</v>
      </c>
      <c r="C5794" s="972">
        <v>75</v>
      </c>
    </row>
    <row r="5795" spans="1:3" x14ac:dyDescent="0.25">
      <c r="A5795" s="946" t="s">
        <v>8243</v>
      </c>
      <c r="B5795" s="946" t="s">
        <v>2969</v>
      </c>
      <c r="C5795" s="972">
        <v>30</v>
      </c>
    </row>
    <row r="5796" spans="1:3" x14ac:dyDescent="0.25">
      <c r="A5796" s="946" t="s">
        <v>8244</v>
      </c>
      <c r="B5796" s="946" t="s">
        <v>3249</v>
      </c>
      <c r="C5796" s="972">
        <v>75</v>
      </c>
    </row>
    <row r="5797" spans="1:3" x14ac:dyDescent="0.25">
      <c r="A5797" s="946" t="s">
        <v>10352</v>
      </c>
      <c r="B5797" s="946" t="s">
        <v>3250</v>
      </c>
      <c r="C5797" s="972">
        <v>75</v>
      </c>
    </row>
    <row r="5798" spans="1:3" x14ac:dyDescent="0.25">
      <c r="A5798" s="946" t="s">
        <v>8246</v>
      </c>
      <c r="B5798" s="946" t="s">
        <v>2395</v>
      </c>
      <c r="C5798" s="972">
        <v>45</v>
      </c>
    </row>
    <row r="5799" spans="1:3" x14ac:dyDescent="0.25">
      <c r="A5799" s="946" t="s">
        <v>8247</v>
      </c>
      <c r="B5799" s="946" t="s">
        <v>2384</v>
      </c>
      <c r="C5799" s="972">
        <v>90</v>
      </c>
    </row>
    <row r="5800" spans="1:3" x14ac:dyDescent="0.25">
      <c r="A5800" s="946" t="s">
        <v>8248</v>
      </c>
      <c r="B5800" s="946" t="s">
        <v>3247</v>
      </c>
      <c r="C5800" s="972">
        <v>30</v>
      </c>
    </row>
    <row r="5801" spans="1:3" x14ac:dyDescent="0.25">
      <c r="A5801" s="946" t="s">
        <v>8249</v>
      </c>
      <c r="B5801" s="946" t="s">
        <v>2388</v>
      </c>
      <c r="C5801" s="972">
        <v>60</v>
      </c>
    </row>
    <row r="5802" spans="1:3" x14ac:dyDescent="0.25">
      <c r="A5802" s="946" t="s">
        <v>8250</v>
      </c>
      <c r="B5802" s="946" t="s">
        <v>2472</v>
      </c>
      <c r="C5802" s="972">
        <v>45</v>
      </c>
    </row>
    <row r="5803" spans="1:3" x14ac:dyDescent="0.25">
      <c r="A5803" s="946" t="s">
        <v>8251</v>
      </c>
      <c r="B5803" s="946" t="s">
        <v>3244</v>
      </c>
      <c r="C5803" s="972">
        <v>45</v>
      </c>
    </row>
    <row r="5804" spans="1:3" x14ac:dyDescent="0.25">
      <c r="A5804" s="946" t="s">
        <v>8252</v>
      </c>
      <c r="B5804" s="946" t="s">
        <v>2680</v>
      </c>
      <c r="C5804" s="972">
        <v>90</v>
      </c>
    </row>
    <row r="5805" spans="1:3" x14ac:dyDescent="0.25">
      <c r="A5805" s="946" t="s">
        <v>8253</v>
      </c>
      <c r="B5805" s="946" t="s">
        <v>3022</v>
      </c>
      <c r="C5805" s="972">
        <v>75</v>
      </c>
    </row>
    <row r="5806" spans="1:3" x14ac:dyDescent="0.25">
      <c r="A5806" s="946" t="s">
        <v>8254</v>
      </c>
      <c r="B5806" s="946" t="s">
        <v>3254</v>
      </c>
      <c r="C5806" s="972">
        <v>75</v>
      </c>
    </row>
    <row r="5807" spans="1:3" x14ac:dyDescent="0.25">
      <c r="A5807" s="946" t="s">
        <v>8255</v>
      </c>
      <c r="B5807" s="946" t="s">
        <v>3256</v>
      </c>
      <c r="C5807" s="972">
        <v>60</v>
      </c>
    </row>
    <row r="5808" spans="1:3" x14ac:dyDescent="0.25">
      <c r="A5808" s="946" t="s">
        <v>8256</v>
      </c>
      <c r="B5808" s="946" t="s">
        <v>3258</v>
      </c>
      <c r="C5808" s="972">
        <v>60</v>
      </c>
    </row>
    <row r="5809" spans="1:3" x14ac:dyDescent="0.25">
      <c r="A5809" s="946" t="s">
        <v>8257</v>
      </c>
      <c r="B5809" s="946" t="s">
        <v>3260</v>
      </c>
      <c r="C5809" s="972">
        <v>75</v>
      </c>
    </row>
    <row r="5810" spans="1:3" x14ac:dyDescent="0.25">
      <c r="A5810" s="946" t="s">
        <v>8258</v>
      </c>
      <c r="B5810" s="946" t="s">
        <v>3262</v>
      </c>
      <c r="C5810" s="972">
        <v>60</v>
      </c>
    </row>
    <row r="5811" spans="1:3" x14ac:dyDescent="0.25">
      <c r="A5811" s="946" t="s">
        <v>8259</v>
      </c>
      <c r="B5811" s="946" t="s">
        <v>7209</v>
      </c>
      <c r="C5811" s="972">
        <v>30</v>
      </c>
    </row>
    <row r="5812" spans="1:3" x14ac:dyDescent="0.25">
      <c r="A5812" s="946" t="s">
        <v>8260</v>
      </c>
      <c r="B5812" s="946" t="s">
        <v>2428</v>
      </c>
      <c r="C5812" s="972">
        <v>30</v>
      </c>
    </row>
    <row r="5813" spans="1:3" x14ac:dyDescent="0.25">
      <c r="A5813" s="946" t="s">
        <v>8261</v>
      </c>
      <c r="B5813" s="946" t="s">
        <v>3267</v>
      </c>
      <c r="C5813" s="972">
        <v>30</v>
      </c>
    </row>
    <row r="5814" spans="1:3" x14ac:dyDescent="0.25">
      <c r="A5814" s="946" t="s">
        <v>8262</v>
      </c>
      <c r="B5814" s="946" t="s">
        <v>2400</v>
      </c>
      <c r="C5814" s="972">
        <v>30</v>
      </c>
    </row>
    <row r="5815" spans="1:3" x14ac:dyDescent="0.25">
      <c r="A5815" s="946" t="s">
        <v>8263</v>
      </c>
      <c r="B5815" s="946" t="s">
        <v>3270</v>
      </c>
      <c r="C5815" s="972">
        <v>90</v>
      </c>
    </row>
    <row r="5816" spans="1:3" x14ac:dyDescent="0.25">
      <c r="A5816" s="946" t="s">
        <v>8264</v>
      </c>
      <c r="B5816" s="946" t="s">
        <v>3272</v>
      </c>
      <c r="C5816" s="972">
        <v>90</v>
      </c>
    </row>
    <row r="5817" spans="1:3" x14ac:dyDescent="0.25">
      <c r="A5817" s="946" t="s">
        <v>8265</v>
      </c>
      <c r="B5817" s="946" t="s">
        <v>3274</v>
      </c>
      <c r="C5817" s="972">
        <v>90</v>
      </c>
    </row>
    <row r="5818" spans="1:3" x14ac:dyDescent="0.25">
      <c r="A5818" s="946" t="s">
        <v>8266</v>
      </c>
      <c r="B5818" s="946" t="s">
        <v>3276</v>
      </c>
      <c r="C5818" s="972">
        <v>120</v>
      </c>
    </row>
    <row r="5819" spans="1:3" x14ac:dyDescent="0.25">
      <c r="A5819" s="946" t="s">
        <v>8267</v>
      </c>
      <c r="B5819" s="946" t="s">
        <v>850</v>
      </c>
      <c r="C5819" s="972">
        <v>150</v>
      </c>
    </row>
    <row r="5820" spans="1:3" x14ac:dyDescent="0.25">
      <c r="A5820" s="946" t="s">
        <v>8268</v>
      </c>
      <c r="B5820" s="946" t="s">
        <v>3279</v>
      </c>
      <c r="C5820" s="972">
        <v>120</v>
      </c>
    </row>
    <row r="5821" spans="1:3" x14ac:dyDescent="0.25">
      <c r="A5821" s="946" t="s">
        <v>8269</v>
      </c>
      <c r="B5821" s="946" t="s">
        <v>2986</v>
      </c>
      <c r="C5821" s="972">
        <v>120</v>
      </c>
    </row>
    <row r="5822" spans="1:3" x14ac:dyDescent="0.25">
      <c r="A5822" s="946" t="s">
        <v>8270</v>
      </c>
      <c r="B5822" s="946" t="s">
        <v>3282</v>
      </c>
      <c r="C5822" s="972">
        <v>60</v>
      </c>
    </row>
    <row r="5823" spans="1:3" x14ac:dyDescent="0.25">
      <c r="A5823" s="946" t="s">
        <v>8271</v>
      </c>
      <c r="B5823" s="946" t="s">
        <v>3284</v>
      </c>
      <c r="C5823" s="972">
        <v>90</v>
      </c>
    </row>
    <row r="5824" spans="1:3" x14ac:dyDescent="0.25">
      <c r="A5824" s="946" t="s">
        <v>8272</v>
      </c>
      <c r="B5824" s="946" t="s">
        <v>3044</v>
      </c>
      <c r="C5824" s="972">
        <v>60</v>
      </c>
    </row>
    <row r="5825" spans="1:3" x14ac:dyDescent="0.25">
      <c r="A5825" s="946" t="s">
        <v>8273</v>
      </c>
      <c r="B5825" s="946" t="s">
        <v>3287</v>
      </c>
      <c r="C5825" s="972">
        <v>180</v>
      </c>
    </row>
    <row r="5826" spans="1:3" x14ac:dyDescent="0.25">
      <c r="A5826" s="946" t="s">
        <v>8274</v>
      </c>
      <c r="B5826" s="946" t="s">
        <v>817</v>
      </c>
      <c r="C5826" s="972">
        <v>180</v>
      </c>
    </row>
    <row r="5827" spans="1:3" x14ac:dyDescent="0.25">
      <c r="A5827" s="946" t="s">
        <v>8423</v>
      </c>
      <c r="B5827" s="946" t="s">
        <v>8422</v>
      </c>
      <c r="C5827" s="972">
        <v>45</v>
      </c>
    </row>
    <row r="5828" spans="1:3" x14ac:dyDescent="0.25">
      <c r="A5828" s="946" t="s">
        <v>8424</v>
      </c>
      <c r="B5828" s="946" t="s">
        <v>2386</v>
      </c>
      <c r="C5828" s="972">
        <v>15</v>
      </c>
    </row>
    <row r="5829" spans="1:3" x14ac:dyDescent="0.25">
      <c r="A5829" s="946" t="s">
        <v>8425</v>
      </c>
      <c r="B5829" s="946" t="s">
        <v>2388</v>
      </c>
      <c r="C5829" s="972">
        <v>30</v>
      </c>
    </row>
    <row r="5830" spans="1:3" x14ac:dyDescent="0.25">
      <c r="A5830" s="946" t="s">
        <v>8426</v>
      </c>
      <c r="B5830" s="946" t="s">
        <v>6785</v>
      </c>
      <c r="C5830" s="972">
        <v>30</v>
      </c>
    </row>
    <row r="5831" spans="1:3" x14ac:dyDescent="0.25">
      <c r="A5831" s="946" t="s">
        <v>8427</v>
      </c>
      <c r="B5831" s="946" t="s">
        <v>836</v>
      </c>
      <c r="C5831" s="972">
        <v>30</v>
      </c>
    </row>
    <row r="5832" spans="1:3" x14ac:dyDescent="0.25">
      <c r="A5832" s="946" t="s">
        <v>8428</v>
      </c>
      <c r="B5832" s="946" t="s">
        <v>7195</v>
      </c>
      <c r="C5832" s="972">
        <v>30</v>
      </c>
    </row>
    <row r="5833" spans="1:3" x14ac:dyDescent="0.25">
      <c r="A5833" s="946" t="s">
        <v>8429</v>
      </c>
      <c r="B5833" s="946" t="s">
        <v>2437</v>
      </c>
      <c r="C5833" s="972">
        <v>30</v>
      </c>
    </row>
    <row r="5834" spans="1:3" x14ac:dyDescent="0.25">
      <c r="A5834" s="946" t="s">
        <v>8430</v>
      </c>
      <c r="B5834" s="946" t="s">
        <v>6786</v>
      </c>
      <c r="C5834" s="972">
        <v>30</v>
      </c>
    </row>
    <row r="5835" spans="1:3" x14ac:dyDescent="0.25">
      <c r="A5835" s="946" t="s">
        <v>10353</v>
      </c>
      <c r="B5835" s="946" t="s">
        <v>2602</v>
      </c>
      <c r="C5835" s="972">
        <v>30</v>
      </c>
    </row>
    <row r="5836" spans="1:3" x14ac:dyDescent="0.25">
      <c r="A5836" s="946" t="s">
        <v>8431</v>
      </c>
      <c r="B5836" s="946" t="s">
        <v>6787</v>
      </c>
      <c r="C5836" s="972">
        <v>45</v>
      </c>
    </row>
    <row r="5837" spans="1:3" x14ac:dyDescent="0.25">
      <c r="A5837" s="946" t="s">
        <v>8417</v>
      </c>
      <c r="B5837" s="946" t="s">
        <v>2607</v>
      </c>
      <c r="C5837" s="972">
        <v>45</v>
      </c>
    </row>
    <row r="5838" spans="1:3" x14ac:dyDescent="0.25">
      <c r="A5838" s="946" t="s">
        <v>8432</v>
      </c>
      <c r="B5838" s="946" t="s">
        <v>2792</v>
      </c>
      <c r="C5838" s="972">
        <v>30</v>
      </c>
    </row>
    <row r="5839" spans="1:3" x14ac:dyDescent="0.25">
      <c r="A5839" s="946" t="s">
        <v>8433</v>
      </c>
      <c r="B5839" s="946" t="s">
        <v>7196</v>
      </c>
      <c r="C5839" s="972">
        <v>30</v>
      </c>
    </row>
    <row r="5840" spans="1:3" x14ac:dyDescent="0.25">
      <c r="A5840" s="946" t="s">
        <v>8434</v>
      </c>
      <c r="B5840" s="946" t="s">
        <v>6790</v>
      </c>
      <c r="C5840" s="972">
        <v>60</v>
      </c>
    </row>
    <row r="5841" spans="1:3" x14ac:dyDescent="0.25">
      <c r="A5841" s="946" t="s">
        <v>8435</v>
      </c>
      <c r="B5841" s="946" t="s">
        <v>7199</v>
      </c>
      <c r="C5841" s="972">
        <v>60</v>
      </c>
    </row>
    <row r="5842" spans="1:3" x14ac:dyDescent="0.25">
      <c r="A5842" s="946" t="s">
        <v>8436</v>
      </c>
      <c r="B5842" s="946" t="s">
        <v>2626</v>
      </c>
      <c r="C5842" s="972">
        <v>75</v>
      </c>
    </row>
    <row r="5843" spans="1:3" x14ac:dyDescent="0.25">
      <c r="A5843" s="946" t="s">
        <v>8437</v>
      </c>
      <c r="B5843" s="946" t="s">
        <v>2635</v>
      </c>
      <c r="C5843" s="972">
        <v>210</v>
      </c>
    </row>
    <row r="5844" spans="1:3" x14ac:dyDescent="0.25">
      <c r="A5844" s="946" t="s">
        <v>8438</v>
      </c>
      <c r="B5844" s="946" t="s">
        <v>2638</v>
      </c>
      <c r="C5844" s="972">
        <v>45</v>
      </c>
    </row>
    <row r="5845" spans="1:3" x14ac:dyDescent="0.25">
      <c r="A5845" s="946" t="s">
        <v>8439</v>
      </c>
      <c r="B5845" s="946" t="s">
        <v>817</v>
      </c>
      <c r="C5845" s="972">
        <v>405</v>
      </c>
    </row>
    <row r="5846" spans="1:3" x14ac:dyDescent="0.25">
      <c r="A5846" s="981" t="s">
        <v>8478</v>
      </c>
      <c r="B5846" s="932" t="s">
        <v>8422</v>
      </c>
      <c r="C5846" s="400">
        <v>30</v>
      </c>
    </row>
    <row r="5847" spans="1:3" x14ac:dyDescent="0.25">
      <c r="A5847" s="981" t="s">
        <v>8479</v>
      </c>
      <c r="B5847" s="932" t="s">
        <v>2386</v>
      </c>
      <c r="C5847" s="400">
        <v>15</v>
      </c>
    </row>
    <row r="5848" spans="1:3" x14ac:dyDescent="0.25">
      <c r="A5848" s="981" t="s">
        <v>8480</v>
      </c>
      <c r="B5848" s="932" t="s">
        <v>8468</v>
      </c>
      <c r="C5848" s="400">
        <v>45</v>
      </c>
    </row>
    <row r="5849" spans="1:3" x14ac:dyDescent="0.25">
      <c r="A5849" s="981" t="s">
        <v>8481</v>
      </c>
      <c r="B5849" s="932" t="s">
        <v>2388</v>
      </c>
      <c r="C5849" s="400">
        <v>30</v>
      </c>
    </row>
    <row r="5850" spans="1:3" x14ac:dyDescent="0.25">
      <c r="A5850" s="981" t="s">
        <v>8482</v>
      </c>
      <c r="B5850" s="932" t="s">
        <v>836</v>
      </c>
      <c r="C5850" s="400">
        <v>45</v>
      </c>
    </row>
    <row r="5851" spans="1:3" x14ac:dyDescent="0.25">
      <c r="A5851" s="981" t="s">
        <v>8483</v>
      </c>
      <c r="B5851" s="932" t="s">
        <v>6803</v>
      </c>
      <c r="C5851" s="400">
        <v>90</v>
      </c>
    </row>
    <row r="5852" spans="1:3" x14ac:dyDescent="0.25">
      <c r="A5852" s="981" t="s">
        <v>8484</v>
      </c>
      <c r="B5852" s="932" t="s">
        <v>8469</v>
      </c>
      <c r="C5852" s="400">
        <v>60</v>
      </c>
    </row>
    <row r="5853" spans="1:3" x14ac:dyDescent="0.25">
      <c r="A5853" s="981" t="s">
        <v>8485</v>
      </c>
      <c r="B5853" s="932" t="s">
        <v>2400</v>
      </c>
      <c r="C5853" s="400">
        <v>45</v>
      </c>
    </row>
    <row r="5854" spans="1:3" x14ac:dyDescent="0.25">
      <c r="A5854" s="981" t="s">
        <v>10354</v>
      </c>
      <c r="B5854" s="932" t="s">
        <v>8470</v>
      </c>
      <c r="C5854" s="400">
        <v>60</v>
      </c>
    </row>
    <row r="5855" spans="1:3" x14ac:dyDescent="0.25">
      <c r="A5855" s="981" t="s">
        <v>8486</v>
      </c>
      <c r="B5855" s="932" t="s">
        <v>8471</v>
      </c>
      <c r="C5855" s="400">
        <v>45</v>
      </c>
    </row>
    <row r="5856" spans="1:3" x14ac:dyDescent="0.25">
      <c r="A5856" s="981" t="s">
        <v>8487</v>
      </c>
      <c r="B5856" s="932" t="s">
        <v>8472</v>
      </c>
      <c r="C5856" s="400">
        <v>270</v>
      </c>
    </row>
    <row r="5857" spans="1:3" x14ac:dyDescent="0.25">
      <c r="A5857" s="981" t="s">
        <v>8488</v>
      </c>
      <c r="B5857" s="932" t="s">
        <v>8473</v>
      </c>
      <c r="C5857" s="400">
        <v>270</v>
      </c>
    </row>
    <row r="5858" spans="1:3" x14ac:dyDescent="0.25">
      <c r="A5858" s="981" t="s">
        <v>8489</v>
      </c>
      <c r="B5858" s="932" t="s">
        <v>8474</v>
      </c>
      <c r="C5858" s="400">
        <v>60</v>
      </c>
    </row>
    <row r="5859" spans="1:3" x14ac:dyDescent="0.25">
      <c r="A5859" s="981" t="s">
        <v>8490</v>
      </c>
      <c r="B5859" s="932" t="s">
        <v>8475</v>
      </c>
      <c r="C5859" s="400">
        <v>60</v>
      </c>
    </row>
    <row r="5860" spans="1:3" x14ac:dyDescent="0.25">
      <c r="A5860" s="981" t="s">
        <v>8491</v>
      </c>
      <c r="B5860" s="932" t="s">
        <v>8476</v>
      </c>
      <c r="C5860" s="400">
        <v>60</v>
      </c>
    </row>
    <row r="5861" spans="1:3" x14ac:dyDescent="0.25">
      <c r="A5861" s="981" t="s">
        <v>8492</v>
      </c>
      <c r="B5861" s="932" t="s">
        <v>8477</v>
      </c>
      <c r="C5861" s="400">
        <v>60</v>
      </c>
    </row>
    <row r="5862" spans="1:3" x14ac:dyDescent="0.25">
      <c r="A5862" s="981" t="s">
        <v>8493</v>
      </c>
      <c r="B5862" s="401" t="s">
        <v>817</v>
      </c>
      <c r="C5862" s="400">
        <v>360</v>
      </c>
    </row>
    <row r="5863" spans="1:3" ht="32.25" thickBot="1" x14ac:dyDescent="0.25">
      <c r="A5863" s="982" t="s">
        <v>8536</v>
      </c>
      <c r="B5863" s="974" t="s">
        <v>2384</v>
      </c>
      <c r="C5863" s="975">
        <v>45</v>
      </c>
    </row>
    <row r="5864" spans="1:3" ht="32.25" thickBot="1" x14ac:dyDescent="0.25">
      <c r="A5864" s="982" t="s">
        <v>8537</v>
      </c>
      <c r="B5864" s="974" t="s">
        <v>2386</v>
      </c>
      <c r="C5864" s="975">
        <v>15</v>
      </c>
    </row>
    <row r="5865" spans="1:3" ht="32.25" thickBot="1" x14ac:dyDescent="0.25">
      <c r="A5865" s="982" t="s">
        <v>8538</v>
      </c>
      <c r="B5865" s="974" t="s">
        <v>2388</v>
      </c>
      <c r="C5865" s="975">
        <v>30</v>
      </c>
    </row>
    <row r="5866" spans="1:3" ht="32.25" thickBot="1" x14ac:dyDescent="0.25">
      <c r="A5866" s="982" t="s">
        <v>8539</v>
      </c>
      <c r="B5866" s="974" t="s">
        <v>6785</v>
      </c>
      <c r="C5866" s="975">
        <v>30</v>
      </c>
    </row>
    <row r="5867" spans="1:3" ht="32.25" thickBot="1" x14ac:dyDescent="0.25">
      <c r="A5867" s="982" t="s">
        <v>8540</v>
      </c>
      <c r="B5867" s="974" t="s">
        <v>836</v>
      </c>
      <c r="C5867" s="975">
        <v>30</v>
      </c>
    </row>
    <row r="5868" spans="1:3" ht="32.25" thickBot="1" x14ac:dyDescent="0.25">
      <c r="A5868" s="982" t="s">
        <v>8541</v>
      </c>
      <c r="B5868" s="974" t="s">
        <v>7195</v>
      </c>
      <c r="C5868" s="975">
        <v>30</v>
      </c>
    </row>
    <row r="5869" spans="1:3" ht="32.25" thickBot="1" x14ac:dyDescent="0.25">
      <c r="A5869" s="983" t="s">
        <v>8542</v>
      </c>
      <c r="B5869" s="984" t="s">
        <v>3018</v>
      </c>
      <c r="C5869" s="985">
        <v>30</v>
      </c>
    </row>
    <row r="5870" spans="1:3" ht="32.25" thickBot="1" x14ac:dyDescent="0.25">
      <c r="A5870" s="983" t="s">
        <v>8543</v>
      </c>
      <c r="B5870" s="984" t="s">
        <v>3254</v>
      </c>
      <c r="C5870" s="985">
        <v>60</v>
      </c>
    </row>
    <row r="5871" spans="1:3" ht="32.25" thickBot="1" x14ac:dyDescent="0.25">
      <c r="A5871" s="983" t="s">
        <v>10355</v>
      </c>
      <c r="B5871" s="984" t="s">
        <v>6839</v>
      </c>
      <c r="C5871" s="985">
        <v>30</v>
      </c>
    </row>
    <row r="5872" spans="1:3" ht="32.25" thickBot="1" x14ac:dyDescent="0.25">
      <c r="A5872" s="983" t="s">
        <v>8544</v>
      </c>
      <c r="B5872" s="984" t="s">
        <v>3262</v>
      </c>
      <c r="C5872" s="985">
        <v>60</v>
      </c>
    </row>
    <row r="5873" spans="1:3" ht="32.25" thickBot="1" x14ac:dyDescent="0.25">
      <c r="A5873" s="983" t="s">
        <v>8545</v>
      </c>
      <c r="B5873" s="984" t="s">
        <v>6840</v>
      </c>
      <c r="C5873" s="985">
        <v>45</v>
      </c>
    </row>
    <row r="5874" spans="1:3" ht="32.25" thickBot="1" x14ac:dyDescent="0.25">
      <c r="A5874" s="982" t="s">
        <v>8546</v>
      </c>
      <c r="B5874" s="986" t="s">
        <v>2529</v>
      </c>
      <c r="C5874" s="975">
        <v>45</v>
      </c>
    </row>
    <row r="5875" spans="1:3" ht="32.25" thickBot="1" x14ac:dyDescent="0.25">
      <c r="A5875" s="987" t="s">
        <v>8547</v>
      </c>
      <c r="B5875" s="974" t="s">
        <v>3029</v>
      </c>
      <c r="C5875" s="975">
        <v>60</v>
      </c>
    </row>
    <row r="5876" spans="1:3" ht="32.25" thickBot="1" x14ac:dyDescent="0.25">
      <c r="A5876" s="987" t="s">
        <v>8548</v>
      </c>
      <c r="B5876" s="974" t="s">
        <v>6843</v>
      </c>
      <c r="C5876" s="975">
        <v>120</v>
      </c>
    </row>
    <row r="5877" spans="1:3" ht="32.25" thickBot="1" x14ac:dyDescent="0.25">
      <c r="A5877" s="987" t="s">
        <v>8549</v>
      </c>
      <c r="B5877" s="974" t="s">
        <v>6844</v>
      </c>
      <c r="C5877" s="975">
        <v>60</v>
      </c>
    </row>
    <row r="5878" spans="1:3" ht="32.25" thickBot="1" x14ac:dyDescent="0.25">
      <c r="A5878" s="987" t="s">
        <v>8550</v>
      </c>
      <c r="B5878" s="974" t="s">
        <v>9976</v>
      </c>
      <c r="C5878" s="975">
        <v>60</v>
      </c>
    </row>
    <row r="5879" spans="1:3" ht="32.25" thickBot="1" x14ac:dyDescent="0.25">
      <c r="A5879" s="987" t="s">
        <v>8551</v>
      </c>
      <c r="B5879" s="988" t="s">
        <v>8552</v>
      </c>
      <c r="C5879" s="975">
        <v>60</v>
      </c>
    </row>
    <row r="5880" spans="1:3" ht="32.25" thickBot="1" x14ac:dyDescent="0.25">
      <c r="A5880" s="987" t="s">
        <v>8553</v>
      </c>
      <c r="B5880" s="988" t="s">
        <v>6835</v>
      </c>
      <c r="C5880" s="975">
        <v>60</v>
      </c>
    </row>
    <row r="5881" spans="1:3" ht="32.25" thickBot="1" x14ac:dyDescent="0.25">
      <c r="A5881" s="987" t="s">
        <v>8554</v>
      </c>
      <c r="B5881" s="988" t="s">
        <v>9977</v>
      </c>
      <c r="C5881" s="975">
        <v>60</v>
      </c>
    </row>
    <row r="5882" spans="1:3" ht="32.25" thickBot="1" x14ac:dyDescent="0.25">
      <c r="A5882" s="987" t="s">
        <v>8555</v>
      </c>
      <c r="B5882" s="988" t="s">
        <v>6849</v>
      </c>
      <c r="C5882" s="975">
        <v>60</v>
      </c>
    </row>
    <row r="5883" spans="1:3" ht="32.25" thickBot="1" x14ac:dyDescent="0.25">
      <c r="A5883" s="987" t="s">
        <v>8556</v>
      </c>
      <c r="B5883" s="974" t="s">
        <v>2915</v>
      </c>
      <c r="C5883" s="975">
        <v>90</v>
      </c>
    </row>
    <row r="5884" spans="1:3" x14ac:dyDescent="0.25">
      <c r="A5884" s="946" t="s">
        <v>8557</v>
      </c>
      <c r="B5884" s="947" t="s">
        <v>2384</v>
      </c>
      <c r="C5884" s="948">
        <v>30</v>
      </c>
    </row>
    <row r="5885" spans="1:3" x14ac:dyDescent="0.25">
      <c r="A5885" s="946" t="s">
        <v>8558</v>
      </c>
      <c r="B5885" s="947" t="s">
        <v>2386</v>
      </c>
      <c r="C5885" s="948">
        <v>15</v>
      </c>
    </row>
    <row r="5886" spans="1:3" x14ac:dyDescent="0.25">
      <c r="A5886" s="946" t="s">
        <v>8559</v>
      </c>
      <c r="B5886" s="947" t="s">
        <v>2388</v>
      </c>
      <c r="C5886" s="948">
        <v>30</v>
      </c>
    </row>
    <row r="5887" spans="1:3" x14ac:dyDescent="0.25">
      <c r="A5887" s="946" t="s">
        <v>8560</v>
      </c>
      <c r="B5887" s="947" t="s">
        <v>2390</v>
      </c>
      <c r="C5887" s="948">
        <v>45</v>
      </c>
    </row>
    <row r="5888" spans="1:3" x14ac:dyDescent="0.25">
      <c r="A5888" s="946" t="s">
        <v>8561</v>
      </c>
      <c r="B5888" s="947" t="s">
        <v>836</v>
      </c>
      <c r="C5888" s="948">
        <v>45</v>
      </c>
    </row>
    <row r="5889" spans="1:3" x14ac:dyDescent="0.25">
      <c r="A5889" s="946" t="s">
        <v>8562</v>
      </c>
      <c r="B5889" s="947" t="s">
        <v>2393</v>
      </c>
      <c r="C5889" s="948">
        <v>90</v>
      </c>
    </row>
    <row r="5890" spans="1:3" x14ac:dyDescent="0.25">
      <c r="A5890" s="946" t="s">
        <v>8563</v>
      </c>
      <c r="B5890" s="947" t="s">
        <v>2395</v>
      </c>
      <c r="C5890" s="948">
        <v>30</v>
      </c>
    </row>
    <row r="5891" spans="1:3" x14ac:dyDescent="0.25">
      <c r="A5891" s="946" t="s">
        <v>8564</v>
      </c>
      <c r="B5891" s="947" t="s">
        <v>2397</v>
      </c>
      <c r="C5891" s="948">
        <v>30</v>
      </c>
    </row>
    <row r="5892" spans="1:3" x14ac:dyDescent="0.25">
      <c r="A5892" s="946" t="s">
        <v>10185</v>
      </c>
      <c r="B5892" s="947" t="s">
        <v>2398</v>
      </c>
      <c r="C5892" s="948">
        <v>15</v>
      </c>
    </row>
    <row r="5893" spans="1:3" x14ac:dyDescent="0.25">
      <c r="A5893" s="946" t="s">
        <v>8565</v>
      </c>
      <c r="B5893" s="947" t="s">
        <v>2400</v>
      </c>
      <c r="C5893" s="948">
        <v>15</v>
      </c>
    </row>
    <row r="5894" spans="1:3" x14ac:dyDescent="0.25">
      <c r="A5894" s="946" t="s">
        <v>8566</v>
      </c>
      <c r="B5894" s="947" t="s">
        <v>6778</v>
      </c>
      <c r="C5894" s="948">
        <v>30</v>
      </c>
    </row>
    <row r="5895" spans="1:3" x14ac:dyDescent="0.25">
      <c r="A5895" s="946" t="s">
        <v>8567</v>
      </c>
      <c r="B5895" s="947" t="s">
        <v>6630</v>
      </c>
      <c r="C5895" s="948">
        <v>60</v>
      </c>
    </row>
    <row r="5896" spans="1:3" x14ac:dyDescent="0.25">
      <c r="A5896" s="946" t="s">
        <v>8568</v>
      </c>
      <c r="B5896" s="947" t="s">
        <v>6779</v>
      </c>
      <c r="C5896" s="948">
        <v>60</v>
      </c>
    </row>
    <row r="5897" spans="1:3" x14ac:dyDescent="0.25">
      <c r="A5897" s="946" t="s">
        <v>8569</v>
      </c>
      <c r="B5897" s="947" t="s">
        <v>6780</v>
      </c>
      <c r="C5897" s="948">
        <v>60</v>
      </c>
    </row>
    <row r="5898" spans="1:3" x14ac:dyDescent="0.25">
      <c r="A5898" s="946" t="s">
        <v>8570</v>
      </c>
      <c r="B5898" s="947" t="s">
        <v>6781</v>
      </c>
      <c r="C5898" s="948">
        <v>60</v>
      </c>
    </row>
    <row r="5899" spans="1:3" x14ac:dyDescent="0.25">
      <c r="A5899" s="946" t="s">
        <v>8571</v>
      </c>
      <c r="B5899" s="947" t="s">
        <v>2408</v>
      </c>
      <c r="C5899" s="948">
        <v>30</v>
      </c>
    </row>
    <row r="5900" spans="1:3" x14ac:dyDescent="0.25">
      <c r="A5900" s="946" t="s">
        <v>8572</v>
      </c>
      <c r="B5900" s="947" t="s">
        <v>6782</v>
      </c>
      <c r="C5900" s="948">
        <v>210</v>
      </c>
    </row>
    <row r="5901" spans="1:3" x14ac:dyDescent="0.25">
      <c r="A5901" s="946" t="s">
        <v>8573</v>
      </c>
      <c r="B5901" s="947" t="s">
        <v>2412</v>
      </c>
      <c r="C5901" s="948">
        <v>150</v>
      </c>
    </row>
    <row r="5902" spans="1:3" x14ac:dyDescent="0.25">
      <c r="A5902" s="946" t="s">
        <v>8574</v>
      </c>
      <c r="B5902" s="947" t="s">
        <v>6783</v>
      </c>
      <c r="C5902" s="948">
        <v>60</v>
      </c>
    </row>
    <row r="5903" spans="1:3" x14ac:dyDescent="0.25">
      <c r="A5903" s="946" t="s">
        <v>8575</v>
      </c>
      <c r="B5903" s="947" t="s">
        <v>6784</v>
      </c>
      <c r="C5903" s="948">
        <v>60</v>
      </c>
    </row>
    <row r="5904" spans="1:3" x14ac:dyDescent="0.25">
      <c r="A5904" s="946" t="s">
        <v>8576</v>
      </c>
      <c r="B5904" s="947" t="s">
        <v>817</v>
      </c>
      <c r="C5904" s="948">
        <v>180</v>
      </c>
    </row>
    <row r="5905" spans="1:3" x14ac:dyDescent="0.25">
      <c r="A5905" s="946" t="s">
        <v>8577</v>
      </c>
      <c r="B5905" s="949" t="s">
        <v>2384</v>
      </c>
      <c r="C5905" s="434">
        <v>75</v>
      </c>
    </row>
    <row r="5906" spans="1:3" x14ac:dyDescent="0.25">
      <c r="A5906" s="946" t="s">
        <v>8578</v>
      </c>
      <c r="B5906" s="949" t="s">
        <v>2386</v>
      </c>
      <c r="C5906" s="434">
        <v>30</v>
      </c>
    </row>
    <row r="5907" spans="1:3" x14ac:dyDescent="0.25">
      <c r="A5907" s="946" t="s">
        <v>8579</v>
      </c>
      <c r="B5907" s="949" t="s">
        <v>2388</v>
      </c>
      <c r="C5907" s="434">
        <v>60</v>
      </c>
    </row>
    <row r="5908" spans="1:3" x14ac:dyDescent="0.25">
      <c r="A5908" s="946" t="s">
        <v>8580</v>
      </c>
      <c r="B5908" s="949" t="s">
        <v>6785</v>
      </c>
      <c r="C5908" s="434">
        <v>75</v>
      </c>
    </row>
    <row r="5909" spans="1:3" x14ac:dyDescent="0.25">
      <c r="A5909" s="946" t="s">
        <v>8581</v>
      </c>
      <c r="B5909" s="949" t="s">
        <v>836</v>
      </c>
      <c r="C5909" s="434">
        <v>75</v>
      </c>
    </row>
    <row r="5910" spans="1:3" x14ac:dyDescent="0.25">
      <c r="A5910" s="946" t="s">
        <v>8582</v>
      </c>
      <c r="B5910" s="949" t="s">
        <v>7195</v>
      </c>
      <c r="C5910" s="434">
        <v>120</v>
      </c>
    </row>
    <row r="5911" spans="1:3" x14ac:dyDescent="0.25">
      <c r="A5911" s="946" t="s">
        <v>8583</v>
      </c>
      <c r="B5911" s="949" t="s">
        <v>2395</v>
      </c>
      <c r="C5911" s="948">
        <v>30</v>
      </c>
    </row>
    <row r="5912" spans="1:3" x14ac:dyDescent="0.25">
      <c r="A5912" s="946" t="s">
        <v>8584</v>
      </c>
      <c r="B5912" s="949" t="s">
        <v>2437</v>
      </c>
      <c r="C5912" s="434">
        <v>30</v>
      </c>
    </row>
    <row r="5913" spans="1:3" x14ac:dyDescent="0.25">
      <c r="A5913" s="946" t="s">
        <v>10184</v>
      </c>
      <c r="B5913" s="949" t="s">
        <v>2596</v>
      </c>
      <c r="C5913" s="434">
        <v>45</v>
      </c>
    </row>
    <row r="5914" spans="1:3" x14ac:dyDescent="0.25">
      <c r="A5914" s="946" t="s">
        <v>8586</v>
      </c>
      <c r="B5914" s="949" t="s">
        <v>2398</v>
      </c>
      <c r="C5914" s="948">
        <v>30</v>
      </c>
    </row>
    <row r="5915" spans="1:3" x14ac:dyDescent="0.25">
      <c r="A5915" s="946" t="s">
        <v>8587</v>
      </c>
      <c r="B5915" s="949" t="s">
        <v>2559</v>
      </c>
      <c r="C5915" s="434">
        <v>45</v>
      </c>
    </row>
    <row r="5916" spans="1:3" x14ac:dyDescent="0.25">
      <c r="A5916" s="946" t="s">
        <v>8588</v>
      </c>
      <c r="B5916" s="949" t="s">
        <v>2397</v>
      </c>
      <c r="C5916" s="948">
        <v>45</v>
      </c>
    </row>
    <row r="5917" spans="1:3" x14ac:dyDescent="0.25">
      <c r="A5917" s="946" t="s">
        <v>8589</v>
      </c>
      <c r="B5917" s="949" t="s">
        <v>6786</v>
      </c>
      <c r="C5917" s="434">
        <v>30</v>
      </c>
    </row>
    <row r="5918" spans="1:3" x14ac:dyDescent="0.25">
      <c r="A5918" s="946" t="s">
        <v>8590</v>
      </c>
      <c r="B5918" s="949" t="s">
        <v>2602</v>
      </c>
      <c r="C5918" s="434">
        <v>30</v>
      </c>
    </row>
    <row r="5919" spans="1:3" x14ac:dyDescent="0.25">
      <c r="A5919" s="946" t="s">
        <v>8591</v>
      </c>
      <c r="B5919" s="949" t="s">
        <v>2428</v>
      </c>
      <c r="C5919" s="434">
        <v>30</v>
      </c>
    </row>
    <row r="5920" spans="1:3" x14ac:dyDescent="0.25">
      <c r="A5920" s="946" t="s">
        <v>8592</v>
      </c>
      <c r="B5920" s="949" t="s">
        <v>6787</v>
      </c>
      <c r="C5920" s="434">
        <v>45</v>
      </c>
    </row>
    <row r="5921" spans="1:3" x14ac:dyDescent="0.25">
      <c r="A5921" s="946" t="s">
        <v>8593</v>
      </c>
      <c r="B5921" s="949" t="s">
        <v>2607</v>
      </c>
      <c r="C5921" s="434">
        <v>45</v>
      </c>
    </row>
    <row r="5922" spans="1:3" x14ac:dyDescent="0.25">
      <c r="A5922" s="946" t="s">
        <v>8594</v>
      </c>
      <c r="B5922" s="949" t="s">
        <v>2609</v>
      </c>
      <c r="C5922" s="434">
        <v>30</v>
      </c>
    </row>
    <row r="5923" spans="1:3" x14ac:dyDescent="0.25">
      <c r="A5923" s="946" t="s">
        <v>8595</v>
      </c>
      <c r="B5923" s="422" t="s">
        <v>2563</v>
      </c>
      <c r="C5923" s="434">
        <v>60</v>
      </c>
    </row>
    <row r="5924" spans="1:3" x14ac:dyDescent="0.25">
      <c r="A5924" s="946" t="s">
        <v>8596</v>
      </c>
      <c r="B5924" s="949" t="s">
        <v>2565</v>
      </c>
      <c r="C5924" s="434">
        <v>60</v>
      </c>
    </row>
    <row r="5925" spans="1:3" x14ac:dyDescent="0.25">
      <c r="A5925" s="946" t="s">
        <v>8597</v>
      </c>
      <c r="B5925" s="949" t="s">
        <v>2400</v>
      </c>
      <c r="C5925" s="434">
        <v>30</v>
      </c>
    </row>
    <row r="5926" spans="1:3" x14ac:dyDescent="0.25">
      <c r="A5926" s="946" t="s">
        <v>8598</v>
      </c>
      <c r="B5926" s="949" t="s">
        <v>2568</v>
      </c>
      <c r="C5926" s="434">
        <v>60</v>
      </c>
    </row>
    <row r="5927" spans="1:3" x14ac:dyDescent="0.25">
      <c r="A5927" s="946" t="s">
        <v>8599</v>
      </c>
      <c r="B5927" s="949" t="s">
        <v>2586</v>
      </c>
      <c r="C5927" s="434">
        <v>60</v>
      </c>
    </row>
    <row r="5928" spans="1:3" x14ac:dyDescent="0.25">
      <c r="A5928" s="946" t="s">
        <v>8600</v>
      </c>
      <c r="B5928" s="949" t="s">
        <v>2570</v>
      </c>
      <c r="C5928" s="434">
        <v>150</v>
      </c>
    </row>
    <row r="5929" spans="1:3" x14ac:dyDescent="0.25">
      <c r="A5929" s="946" t="s">
        <v>8601</v>
      </c>
      <c r="B5929" s="949" t="s">
        <v>2621</v>
      </c>
      <c r="C5929" s="434">
        <v>90</v>
      </c>
    </row>
    <row r="5930" spans="1:3" x14ac:dyDescent="0.25">
      <c r="A5930" s="946" t="s">
        <v>8602</v>
      </c>
      <c r="B5930" s="949" t="s">
        <v>2623</v>
      </c>
      <c r="C5930" s="434">
        <v>60</v>
      </c>
    </row>
    <row r="5931" spans="1:3" x14ac:dyDescent="0.25">
      <c r="A5931" s="946" t="s">
        <v>8603</v>
      </c>
      <c r="B5931" s="949" t="s">
        <v>2577</v>
      </c>
      <c r="C5931" s="434">
        <v>60</v>
      </c>
    </row>
    <row r="5932" spans="1:3" x14ac:dyDescent="0.25">
      <c r="A5932" s="946" t="s">
        <v>8604</v>
      </c>
      <c r="B5932" s="947" t="s">
        <v>6788</v>
      </c>
      <c r="C5932" s="434">
        <v>150</v>
      </c>
    </row>
    <row r="5933" spans="1:3" x14ac:dyDescent="0.25">
      <c r="A5933" s="946" t="s">
        <v>8605</v>
      </c>
      <c r="B5933" s="949" t="s">
        <v>2579</v>
      </c>
      <c r="C5933" s="434">
        <v>150</v>
      </c>
    </row>
    <row r="5934" spans="1:3" ht="31.5" x14ac:dyDescent="0.25">
      <c r="A5934" s="946" t="s">
        <v>8606</v>
      </c>
      <c r="B5934" s="949" t="s">
        <v>7214</v>
      </c>
      <c r="C5934" s="434">
        <v>120</v>
      </c>
    </row>
    <row r="5935" spans="1:3" ht="31.5" x14ac:dyDescent="0.25">
      <c r="A5935" s="946" t="s">
        <v>8607</v>
      </c>
      <c r="B5935" s="949" t="s">
        <v>6789</v>
      </c>
      <c r="C5935" s="434">
        <v>120</v>
      </c>
    </row>
    <row r="5936" spans="1:3" ht="31.5" x14ac:dyDescent="0.25">
      <c r="A5936" s="946" t="s">
        <v>8608</v>
      </c>
      <c r="B5936" s="422" t="s">
        <v>7196</v>
      </c>
      <c r="C5936" s="434">
        <v>75</v>
      </c>
    </row>
    <row r="5937" spans="1:3" ht="31.5" x14ac:dyDescent="0.25">
      <c r="A5937" s="946" t="s">
        <v>8609</v>
      </c>
      <c r="B5937" s="949" t="s">
        <v>6790</v>
      </c>
      <c r="C5937" s="434">
        <v>60</v>
      </c>
    </row>
    <row r="5938" spans="1:3" x14ac:dyDescent="0.25">
      <c r="A5938" s="946" t="s">
        <v>8610</v>
      </c>
      <c r="B5938" s="422" t="s">
        <v>7199</v>
      </c>
      <c r="C5938" s="434">
        <v>60</v>
      </c>
    </row>
    <row r="5939" spans="1:3" x14ac:dyDescent="0.25">
      <c r="A5939" s="946" t="s">
        <v>8611</v>
      </c>
      <c r="B5939" s="949" t="s">
        <v>2626</v>
      </c>
      <c r="C5939" s="434">
        <v>75</v>
      </c>
    </row>
    <row r="5940" spans="1:3" x14ac:dyDescent="0.25">
      <c r="A5940" s="946" t="s">
        <v>8612</v>
      </c>
      <c r="B5940" s="949" t="s">
        <v>2635</v>
      </c>
      <c r="C5940" s="434">
        <v>150</v>
      </c>
    </row>
    <row r="5941" spans="1:3" x14ac:dyDescent="0.25">
      <c r="A5941" s="946" t="s">
        <v>8613</v>
      </c>
      <c r="B5941" s="949" t="s">
        <v>2638</v>
      </c>
      <c r="C5941" s="434">
        <v>45</v>
      </c>
    </row>
    <row r="5942" spans="1:3" x14ac:dyDescent="0.25">
      <c r="A5942" s="946" t="s">
        <v>8614</v>
      </c>
      <c r="B5942" s="422" t="s">
        <v>817</v>
      </c>
      <c r="C5942" s="434">
        <v>675</v>
      </c>
    </row>
    <row r="5943" spans="1:3" x14ac:dyDescent="0.25">
      <c r="A5943" s="946" t="s">
        <v>8615</v>
      </c>
      <c r="B5943" s="422" t="s">
        <v>6791</v>
      </c>
      <c r="C5943" s="434">
        <v>30</v>
      </c>
    </row>
    <row r="5944" spans="1:3" x14ac:dyDescent="0.25">
      <c r="A5944" s="946" t="s">
        <v>8616</v>
      </c>
      <c r="B5944" s="422" t="s">
        <v>2386</v>
      </c>
      <c r="C5944" s="434">
        <v>15</v>
      </c>
    </row>
    <row r="5945" spans="1:3" x14ac:dyDescent="0.25">
      <c r="A5945" s="946" t="s">
        <v>8617</v>
      </c>
      <c r="B5945" s="422" t="s">
        <v>2388</v>
      </c>
      <c r="C5945" s="434">
        <v>30</v>
      </c>
    </row>
    <row r="5946" spans="1:3" x14ac:dyDescent="0.25">
      <c r="A5946" s="946" t="s">
        <v>8618</v>
      </c>
      <c r="B5946" s="422" t="s">
        <v>2390</v>
      </c>
      <c r="C5946" s="434">
        <v>45</v>
      </c>
    </row>
    <row r="5947" spans="1:3" x14ac:dyDescent="0.25">
      <c r="A5947" s="946" t="s">
        <v>8619</v>
      </c>
      <c r="B5947" s="422" t="s">
        <v>836</v>
      </c>
      <c r="C5947" s="434">
        <v>45</v>
      </c>
    </row>
    <row r="5948" spans="1:3" x14ac:dyDescent="0.25">
      <c r="A5948" s="946" t="s">
        <v>8620</v>
      </c>
      <c r="B5948" s="422" t="s">
        <v>2393</v>
      </c>
      <c r="C5948" s="434">
        <v>90</v>
      </c>
    </row>
    <row r="5949" spans="1:3" x14ac:dyDescent="0.25">
      <c r="A5949" s="946" t="s">
        <v>8621</v>
      </c>
      <c r="B5949" s="949" t="s">
        <v>2395</v>
      </c>
      <c r="C5949" s="434">
        <v>30</v>
      </c>
    </row>
    <row r="5950" spans="1:3" x14ac:dyDescent="0.25">
      <c r="A5950" s="946" t="s">
        <v>8622</v>
      </c>
      <c r="B5950" s="949" t="s">
        <v>2557</v>
      </c>
      <c r="C5950" s="434">
        <v>45</v>
      </c>
    </row>
    <row r="5951" spans="1:3" x14ac:dyDescent="0.25">
      <c r="A5951" s="946" t="s">
        <v>10356</v>
      </c>
      <c r="B5951" s="949" t="s">
        <v>2398</v>
      </c>
      <c r="C5951" s="434">
        <v>30</v>
      </c>
    </row>
    <row r="5952" spans="1:3" x14ac:dyDescent="0.25">
      <c r="A5952" s="946" t="s">
        <v>8623</v>
      </c>
      <c r="B5952" s="949" t="s">
        <v>2559</v>
      </c>
      <c r="C5952" s="434">
        <v>30</v>
      </c>
    </row>
    <row r="5953" spans="1:3" x14ac:dyDescent="0.25">
      <c r="A5953" s="946" t="s">
        <v>8624</v>
      </c>
      <c r="B5953" s="949" t="s">
        <v>2397</v>
      </c>
      <c r="C5953" s="434">
        <v>45</v>
      </c>
    </row>
    <row r="5954" spans="1:3" x14ac:dyDescent="0.25">
      <c r="A5954" s="946" t="s">
        <v>8625</v>
      </c>
      <c r="B5954" s="949" t="s">
        <v>2428</v>
      </c>
      <c r="C5954" s="434">
        <v>30</v>
      </c>
    </row>
    <row r="5955" spans="1:3" x14ac:dyDescent="0.25">
      <c r="A5955" s="946" t="s">
        <v>8626</v>
      </c>
      <c r="B5955" s="950" t="s">
        <v>2563</v>
      </c>
      <c r="C5955" s="951">
        <v>60</v>
      </c>
    </row>
    <row r="5956" spans="1:3" x14ac:dyDescent="0.25">
      <c r="A5956" s="946" t="s">
        <v>8627</v>
      </c>
      <c r="B5956" s="949" t="s">
        <v>2565</v>
      </c>
      <c r="C5956" s="434">
        <v>60</v>
      </c>
    </row>
    <row r="5957" spans="1:3" x14ac:dyDescent="0.25">
      <c r="A5957" s="946" t="s">
        <v>8628</v>
      </c>
      <c r="B5957" s="949" t="s">
        <v>2400</v>
      </c>
      <c r="C5957" s="434">
        <v>30</v>
      </c>
    </row>
    <row r="5958" spans="1:3" x14ac:dyDescent="0.25">
      <c r="A5958" s="946" t="s">
        <v>8629</v>
      </c>
      <c r="B5958" s="949" t="s">
        <v>2568</v>
      </c>
      <c r="C5958" s="434">
        <v>60</v>
      </c>
    </row>
    <row r="5959" spans="1:3" x14ac:dyDescent="0.25">
      <c r="A5959" s="946" t="s">
        <v>8630</v>
      </c>
      <c r="B5959" s="949" t="s">
        <v>2586</v>
      </c>
      <c r="C5959" s="434">
        <v>60</v>
      </c>
    </row>
    <row r="5960" spans="1:3" x14ac:dyDescent="0.25">
      <c r="A5960" s="946" t="s">
        <v>8631</v>
      </c>
      <c r="B5960" s="949" t="s">
        <v>2570</v>
      </c>
      <c r="C5960" s="434">
        <v>150</v>
      </c>
    </row>
    <row r="5961" spans="1:3" x14ac:dyDescent="0.25">
      <c r="A5961" s="946" t="s">
        <v>8632</v>
      </c>
      <c r="B5961" s="949" t="s">
        <v>1038</v>
      </c>
      <c r="C5961" s="434">
        <v>90</v>
      </c>
    </row>
    <row r="5962" spans="1:3" x14ac:dyDescent="0.25">
      <c r="A5962" s="946" t="s">
        <v>8633</v>
      </c>
      <c r="B5962" s="949" t="s">
        <v>2575</v>
      </c>
      <c r="C5962" s="434">
        <v>60</v>
      </c>
    </row>
    <row r="5963" spans="1:3" x14ac:dyDescent="0.25">
      <c r="A5963" s="946" t="s">
        <v>8634</v>
      </c>
      <c r="B5963" s="949" t="s">
        <v>2577</v>
      </c>
      <c r="C5963" s="434">
        <v>60</v>
      </c>
    </row>
    <row r="5964" spans="1:3" ht="31.5" x14ac:dyDescent="0.25">
      <c r="A5964" s="946" t="s">
        <v>8635</v>
      </c>
      <c r="B5964" s="422" t="s">
        <v>6792</v>
      </c>
      <c r="C5964" s="434">
        <v>150</v>
      </c>
    </row>
    <row r="5965" spans="1:3" x14ac:dyDescent="0.25">
      <c r="A5965" s="946" t="s">
        <v>8636</v>
      </c>
      <c r="B5965" s="949" t="s">
        <v>2579</v>
      </c>
      <c r="C5965" s="434">
        <v>150</v>
      </c>
    </row>
    <row r="5966" spans="1:3" ht="31.5" x14ac:dyDescent="0.25">
      <c r="A5966" s="946" t="s">
        <v>8637</v>
      </c>
      <c r="B5966" s="949" t="s">
        <v>7214</v>
      </c>
      <c r="C5966" s="434">
        <v>90</v>
      </c>
    </row>
    <row r="5967" spans="1:3" ht="31.5" x14ac:dyDescent="0.25">
      <c r="A5967" s="946" t="s">
        <v>8638</v>
      </c>
      <c r="B5967" s="949" t="s">
        <v>6789</v>
      </c>
      <c r="C5967" s="434">
        <v>90</v>
      </c>
    </row>
    <row r="5968" spans="1:3" ht="31.5" x14ac:dyDescent="0.25">
      <c r="A5968" s="946" t="s">
        <v>8639</v>
      </c>
      <c r="B5968" s="949" t="s">
        <v>7196</v>
      </c>
      <c r="C5968" s="434">
        <v>60</v>
      </c>
    </row>
    <row r="5969" spans="1:3" x14ac:dyDescent="0.25">
      <c r="A5969" s="946" t="s">
        <v>8640</v>
      </c>
      <c r="B5969" s="422" t="s">
        <v>817</v>
      </c>
      <c r="C5969" s="434">
        <v>270</v>
      </c>
    </row>
    <row r="5970" spans="1:3" x14ac:dyDescent="0.25">
      <c r="A5970" s="946" t="s">
        <v>8641</v>
      </c>
      <c r="B5970" s="952" t="s">
        <v>6791</v>
      </c>
      <c r="C5970" s="953">
        <v>75</v>
      </c>
    </row>
    <row r="5971" spans="1:3" x14ac:dyDescent="0.25">
      <c r="A5971" s="946" t="s">
        <v>8642</v>
      </c>
      <c r="B5971" s="952" t="s">
        <v>2386</v>
      </c>
      <c r="C5971" s="953">
        <v>30</v>
      </c>
    </row>
    <row r="5972" spans="1:3" x14ac:dyDescent="0.25">
      <c r="A5972" s="946" t="s">
        <v>8643</v>
      </c>
      <c r="B5972" s="952" t="s">
        <v>2388</v>
      </c>
      <c r="C5972" s="953">
        <v>60</v>
      </c>
    </row>
    <row r="5973" spans="1:3" x14ac:dyDescent="0.25">
      <c r="A5973" s="946" t="s">
        <v>8644</v>
      </c>
      <c r="B5973" s="952" t="s">
        <v>3487</v>
      </c>
      <c r="C5973" s="953">
        <v>75</v>
      </c>
    </row>
    <row r="5974" spans="1:3" x14ac:dyDescent="0.25">
      <c r="A5974" s="946" t="s">
        <v>8645</v>
      </c>
      <c r="B5974" s="952" t="s">
        <v>836</v>
      </c>
      <c r="C5974" s="953">
        <v>75</v>
      </c>
    </row>
    <row r="5975" spans="1:3" x14ac:dyDescent="0.25">
      <c r="A5975" s="946" t="s">
        <v>8646</v>
      </c>
      <c r="B5975" s="952" t="s">
        <v>6793</v>
      </c>
      <c r="C5975" s="954">
        <v>120</v>
      </c>
    </row>
    <row r="5976" spans="1:3" x14ac:dyDescent="0.25">
      <c r="A5976" s="946" t="s">
        <v>8647</v>
      </c>
      <c r="B5976" s="955" t="s">
        <v>2397</v>
      </c>
      <c r="C5976" s="953">
        <v>30</v>
      </c>
    </row>
    <row r="5977" spans="1:3" x14ac:dyDescent="0.25">
      <c r="A5977" s="946" t="s">
        <v>8648</v>
      </c>
      <c r="B5977" s="956" t="s">
        <v>2529</v>
      </c>
      <c r="C5977" s="954">
        <v>45</v>
      </c>
    </row>
    <row r="5978" spans="1:3" x14ac:dyDescent="0.25">
      <c r="A5978" s="946" t="s">
        <v>10357</v>
      </c>
      <c r="B5978" s="955" t="s">
        <v>2650</v>
      </c>
      <c r="C5978" s="953">
        <v>45</v>
      </c>
    </row>
    <row r="5979" spans="1:3" x14ac:dyDescent="0.25">
      <c r="A5979" s="946" t="s">
        <v>8649</v>
      </c>
      <c r="B5979" s="955" t="s">
        <v>6794</v>
      </c>
      <c r="C5979" s="948">
        <v>45</v>
      </c>
    </row>
    <row r="5980" spans="1:3" x14ac:dyDescent="0.25">
      <c r="A5980" s="946" t="s">
        <v>8650</v>
      </c>
      <c r="B5980" s="955" t="s">
        <v>2653</v>
      </c>
      <c r="C5980" s="953">
        <v>30</v>
      </c>
    </row>
    <row r="5981" spans="1:3" x14ac:dyDescent="0.25">
      <c r="A5981" s="946" t="s">
        <v>8651</v>
      </c>
      <c r="B5981" s="955" t="s">
        <v>2428</v>
      </c>
      <c r="C5981" s="953">
        <v>30</v>
      </c>
    </row>
    <row r="5982" spans="1:3" x14ac:dyDescent="0.25">
      <c r="A5982" s="946" t="s">
        <v>8652</v>
      </c>
      <c r="B5982" s="955" t="s">
        <v>2400</v>
      </c>
      <c r="C5982" s="953">
        <v>30</v>
      </c>
    </row>
    <row r="5983" spans="1:3" x14ac:dyDescent="0.25">
      <c r="A5983" s="946" t="s">
        <v>8653</v>
      </c>
      <c r="B5983" s="955" t="s">
        <v>6795</v>
      </c>
      <c r="C5983" s="953">
        <v>60</v>
      </c>
    </row>
    <row r="5984" spans="1:3" x14ac:dyDescent="0.25">
      <c r="A5984" s="946" t="s">
        <v>8654</v>
      </c>
      <c r="B5984" s="955" t="s">
        <v>2481</v>
      </c>
      <c r="C5984" s="954">
        <v>120</v>
      </c>
    </row>
    <row r="5985" spans="1:3" x14ac:dyDescent="0.25">
      <c r="A5985" s="946" t="s">
        <v>8655</v>
      </c>
      <c r="B5985" s="955" t="s">
        <v>2449</v>
      </c>
      <c r="C5985" s="954">
        <v>150</v>
      </c>
    </row>
    <row r="5986" spans="1:3" x14ac:dyDescent="0.25">
      <c r="A5986" s="946" t="s">
        <v>8656</v>
      </c>
      <c r="B5986" s="955" t="s">
        <v>2693</v>
      </c>
      <c r="C5986" s="954">
        <v>60</v>
      </c>
    </row>
    <row r="5987" spans="1:3" x14ac:dyDescent="0.25">
      <c r="A5987" s="946" t="s">
        <v>8657</v>
      </c>
      <c r="B5987" s="955" t="s">
        <v>2659</v>
      </c>
      <c r="C5987" s="954">
        <v>60</v>
      </c>
    </row>
    <row r="5988" spans="1:3" x14ac:dyDescent="0.25">
      <c r="A5988" s="946" t="s">
        <v>8658</v>
      </c>
      <c r="B5988" s="955" t="s">
        <v>2462</v>
      </c>
      <c r="C5988" s="954">
        <v>60</v>
      </c>
    </row>
    <row r="5989" spans="1:3" x14ac:dyDescent="0.25">
      <c r="A5989" s="946" t="s">
        <v>8659</v>
      </c>
      <c r="B5989" s="955" t="s">
        <v>2664</v>
      </c>
      <c r="C5989" s="953">
        <v>120</v>
      </c>
    </row>
    <row r="5990" spans="1:3" x14ac:dyDescent="0.25">
      <c r="A5990" s="946" t="s">
        <v>8660</v>
      </c>
      <c r="B5990" s="955" t="s">
        <v>2701</v>
      </c>
      <c r="C5990" s="953">
        <v>150</v>
      </c>
    </row>
    <row r="5991" spans="1:3" x14ac:dyDescent="0.25">
      <c r="A5991" s="946" t="s">
        <v>8661</v>
      </c>
      <c r="B5991" s="955" t="s">
        <v>2668</v>
      </c>
      <c r="C5991" s="953">
        <v>150</v>
      </c>
    </row>
    <row r="5992" spans="1:3" x14ac:dyDescent="0.25">
      <c r="A5992" s="946" t="s">
        <v>8662</v>
      </c>
      <c r="B5992" s="955" t="s">
        <v>509</v>
      </c>
      <c r="C5992" s="953">
        <v>60</v>
      </c>
    </row>
    <row r="5993" spans="1:3" x14ac:dyDescent="0.25">
      <c r="A5993" s="946" t="s">
        <v>8663</v>
      </c>
      <c r="B5993" s="955" t="s">
        <v>2704</v>
      </c>
      <c r="C5993" s="953">
        <v>60</v>
      </c>
    </row>
    <row r="5994" spans="1:3" x14ac:dyDescent="0.25">
      <c r="A5994" s="946" t="s">
        <v>8664</v>
      </c>
      <c r="B5994" s="955" t="s">
        <v>2670</v>
      </c>
      <c r="C5994" s="953">
        <v>120</v>
      </c>
    </row>
    <row r="5995" spans="1:3" x14ac:dyDescent="0.25">
      <c r="A5995" s="946" t="s">
        <v>8665</v>
      </c>
      <c r="B5995" s="955" t="s">
        <v>2707</v>
      </c>
      <c r="C5995" s="953">
        <v>120</v>
      </c>
    </row>
    <row r="5996" spans="1:3" x14ac:dyDescent="0.25">
      <c r="A5996" s="946" t="s">
        <v>8666</v>
      </c>
      <c r="B5996" s="955" t="s">
        <v>6796</v>
      </c>
      <c r="C5996" s="953">
        <v>60</v>
      </c>
    </row>
    <row r="5997" spans="1:3" x14ac:dyDescent="0.25">
      <c r="A5997" s="946" t="s">
        <v>8667</v>
      </c>
      <c r="B5997" s="955" t="s">
        <v>6797</v>
      </c>
      <c r="C5997" s="953">
        <v>60</v>
      </c>
    </row>
    <row r="5998" spans="1:3" x14ac:dyDescent="0.25">
      <c r="A5998" s="946" t="s">
        <v>8668</v>
      </c>
      <c r="B5998" s="955" t="s">
        <v>6798</v>
      </c>
      <c r="C5998" s="953">
        <v>60</v>
      </c>
    </row>
    <row r="5999" spans="1:3" x14ac:dyDescent="0.25">
      <c r="A5999" s="946" t="s">
        <v>8669</v>
      </c>
      <c r="B5999" s="955" t="s">
        <v>2517</v>
      </c>
      <c r="C5999" s="953">
        <v>30</v>
      </c>
    </row>
    <row r="6000" spans="1:3" x14ac:dyDescent="0.25">
      <c r="A6000" s="946" t="s">
        <v>8670</v>
      </c>
      <c r="B6000" s="955" t="s">
        <v>817</v>
      </c>
      <c r="C6000" s="953">
        <v>360</v>
      </c>
    </row>
    <row r="6001" spans="1:3" x14ac:dyDescent="0.25">
      <c r="A6001" s="946" t="s">
        <v>8671</v>
      </c>
      <c r="B6001" s="955" t="s">
        <v>6791</v>
      </c>
      <c r="C6001" s="948">
        <v>30</v>
      </c>
    </row>
    <row r="6002" spans="1:3" x14ac:dyDescent="0.25">
      <c r="A6002" s="946" t="s">
        <v>8672</v>
      </c>
      <c r="B6002" s="955" t="s">
        <v>2386</v>
      </c>
      <c r="C6002" s="948">
        <v>15</v>
      </c>
    </row>
    <row r="6003" spans="1:3" x14ac:dyDescent="0.25">
      <c r="A6003" s="946" t="s">
        <v>8673</v>
      </c>
      <c r="B6003" s="955" t="s">
        <v>2388</v>
      </c>
      <c r="C6003" s="948">
        <v>30</v>
      </c>
    </row>
    <row r="6004" spans="1:3" x14ac:dyDescent="0.25">
      <c r="A6004" s="946" t="s">
        <v>8674</v>
      </c>
      <c r="B6004" s="955" t="s">
        <v>3487</v>
      </c>
      <c r="C6004" s="948">
        <v>45</v>
      </c>
    </row>
    <row r="6005" spans="1:3" x14ac:dyDescent="0.25">
      <c r="A6005" s="946" t="s">
        <v>8675</v>
      </c>
      <c r="B6005" s="955" t="s">
        <v>836</v>
      </c>
      <c r="C6005" s="948">
        <v>45</v>
      </c>
    </row>
    <row r="6006" spans="1:3" x14ac:dyDescent="0.25">
      <c r="A6006" s="946" t="s">
        <v>8676</v>
      </c>
      <c r="B6006" s="952" t="s">
        <v>6793</v>
      </c>
      <c r="C6006" s="434">
        <v>90</v>
      </c>
    </row>
    <row r="6007" spans="1:3" x14ac:dyDescent="0.25">
      <c r="A6007" s="946" t="s">
        <v>8677</v>
      </c>
      <c r="B6007" s="955" t="s">
        <v>2397</v>
      </c>
      <c r="C6007" s="953">
        <v>30</v>
      </c>
    </row>
    <row r="6008" spans="1:3" x14ac:dyDescent="0.25">
      <c r="A6008" s="946" t="s">
        <v>8678</v>
      </c>
      <c r="B6008" s="955" t="s">
        <v>2650</v>
      </c>
      <c r="C6008" s="953">
        <v>45</v>
      </c>
    </row>
    <row r="6009" spans="1:3" x14ac:dyDescent="0.25">
      <c r="A6009" s="946" t="s">
        <v>10358</v>
      </c>
      <c r="B6009" s="955" t="s">
        <v>6794</v>
      </c>
      <c r="C6009" s="953">
        <v>45</v>
      </c>
    </row>
    <row r="6010" spans="1:3" x14ac:dyDescent="0.25">
      <c r="A6010" s="946" t="s">
        <v>8679</v>
      </c>
      <c r="B6010" s="955" t="s">
        <v>2653</v>
      </c>
      <c r="C6010" s="953">
        <v>30</v>
      </c>
    </row>
    <row r="6011" spans="1:3" x14ac:dyDescent="0.25">
      <c r="A6011" s="946" t="s">
        <v>8680</v>
      </c>
      <c r="B6011" s="955" t="s">
        <v>2428</v>
      </c>
      <c r="C6011" s="953">
        <v>30</v>
      </c>
    </row>
    <row r="6012" spans="1:3" x14ac:dyDescent="0.25">
      <c r="A6012" s="946" t="s">
        <v>8681</v>
      </c>
      <c r="B6012" s="955" t="s">
        <v>2400</v>
      </c>
      <c r="C6012" s="953">
        <v>30</v>
      </c>
    </row>
    <row r="6013" spans="1:3" x14ac:dyDescent="0.25">
      <c r="A6013" s="946" t="s">
        <v>8682</v>
      </c>
      <c r="B6013" s="955" t="s">
        <v>6795</v>
      </c>
      <c r="C6013" s="953">
        <v>60</v>
      </c>
    </row>
    <row r="6014" spans="1:3" x14ac:dyDescent="0.25">
      <c r="A6014" s="946" t="s">
        <v>8683</v>
      </c>
      <c r="B6014" s="955" t="s">
        <v>2481</v>
      </c>
      <c r="C6014" s="954">
        <v>120</v>
      </c>
    </row>
    <row r="6015" spans="1:3" x14ac:dyDescent="0.25">
      <c r="A6015" s="946" t="s">
        <v>8684</v>
      </c>
      <c r="B6015" s="955" t="s">
        <v>2449</v>
      </c>
      <c r="C6015" s="954">
        <v>150</v>
      </c>
    </row>
    <row r="6016" spans="1:3" x14ac:dyDescent="0.25">
      <c r="A6016" s="946" t="s">
        <v>8685</v>
      </c>
      <c r="B6016" s="955" t="s">
        <v>2661</v>
      </c>
      <c r="C6016" s="954">
        <v>60</v>
      </c>
    </row>
    <row r="6017" spans="1:3" x14ac:dyDescent="0.25">
      <c r="A6017" s="946" t="s">
        <v>8686</v>
      </c>
      <c r="B6017" s="955" t="s">
        <v>2659</v>
      </c>
      <c r="C6017" s="954">
        <v>60</v>
      </c>
    </row>
    <row r="6018" spans="1:3" x14ac:dyDescent="0.25">
      <c r="A6018" s="946" t="s">
        <v>8687</v>
      </c>
      <c r="B6018" s="955" t="s">
        <v>2664</v>
      </c>
      <c r="C6018" s="953">
        <v>120</v>
      </c>
    </row>
    <row r="6019" spans="1:3" x14ac:dyDescent="0.25">
      <c r="A6019" s="946" t="s">
        <v>8688</v>
      </c>
      <c r="B6019" s="955" t="s">
        <v>2701</v>
      </c>
      <c r="C6019" s="953">
        <v>150</v>
      </c>
    </row>
    <row r="6020" spans="1:3" x14ac:dyDescent="0.25">
      <c r="A6020" s="946" t="s">
        <v>8689</v>
      </c>
      <c r="B6020" s="955" t="s">
        <v>2668</v>
      </c>
      <c r="C6020" s="953">
        <v>150</v>
      </c>
    </row>
    <row r="6021" spans="1:3" x14ac:dyDescent="0.25">
      <c r="A6021" s="946" t="s">
        <v>8690</v>
      </c>
      <c r="B6021" s="955" t="s">
        <v>2670</v>
      </c>
      <c r="C6021" s="953">
        <v>120</v>
      </c>
    </row>
    <row r="6022" spans="1:3" x14ac:dyDescent="0.25">
      <c r="A6022" s="946" t="s">
        <v>8691</v>
      </c>
      <c r="B6022" s="955" t="s">
        <v>2707</v>
      </c>
      <c r="C6022" s="953">
        <v>120</v>
      </c>
    </row>
    <row r="6023" spans="1:3" x14ac:dyDescent="0.25">
      <c r="A6023" s="946" t="s">
        <v>8692</v>
      </c>
      <c r="B6023" s="955" t="s">
        <v>509</v>
      </c>
      <c r="C6023" s="953">
        <v>60</v>
      </c>
    </row>
    <row r="6024" spans="1:3" x14ac:dyDescent="0.25">
      <c r="A6024" s="946" t="s">
        <v>8693</v>
      </c>
      <c r="B6024" s="955" t="s">
        <v>817</v>
      </c>
      <c r="C6024" s="953">
        <v>270</v>
      </c>
    </row>
    <row r="6025" spans="1:3" x14ac:dyDescent="0.25">
      <c r="A6025" s="946" t="s">
        <v>8694</v>
      </c>
      <c r="B6025" s="957" t="s">
        <v>6791</v>
      </c>
      <c r="C6025" s="948">
        <v>75</v>
      </c>
    </row>
    <row r="6026" spans="1:3" x14ac:dyDescent="0.25">
      <c r="A6026" s="946" t="s">
        <v>8695</v>
      </c>
      <c r="B6026" s="957" t="s">
        <v>2386</v>
      </c>
      <c r="C6026" s="948">
        <v>30</v>
      </c>
    </row>
    <row r="6027" spans="1:3" x14ac:dyDescent="0.25">
      <c r="A6027" s="946" t="s">
        <v>8696</v>
      </c>
      <c r="B6027" s="957" t="s">
        <v>2388</v>
      </c>
      <c r="C6027" s="948">
        <v>60</v>
      </c>
    </row>
    <row r="6028" spans="1:3" x14ac:dyDescent="0.25">
      <c r="A6028" s="946" t="s">
        <v>8697</v>
      </c>
      <c r="B6028" s="947" t="s">
        <v>3487</v>
      </c>
      <c r="C6028" s="948">
        <v>75</v>
      </c>
    </row>
    <row r="6029" spans="1:3" x14ac:dyDescent="0.25">
      <c r="A6029" s="946" t="s">
        <v>8698</v>
      </c>
      <c r="B6029" s="957" t="s">
        <v>836</v>
      </c>
      <c r="C6029" s="948">
        <v>75</v>
      </c>
    </row>
    <row r="6030" spans="1:3" x14ac:dyDescent="0.25">
      <c r="A6030" s="946" t="s">
        <v>8699</v>
      </c>
      <c r="B6030" s="957" t="s">
        <v>6793</v>
      </c>
      <c r="C6030" s="948">
        <v>120</v>
      </c>
    </row>
    <row r="6031" spans="1:3" x14ac:dyDescent="0.25">
      <c r="A6031" s="946" t="s">
        <v>8700</v>
      </c>
      <c r="B6031" s="957" t="s">
        <v>2400</v>
      </c>
      <c r="C6031" s="948">
        <v>30</v>
      </c>
    </row>
    <row r="6032" spans="1:3" x14ac:dyDescent="0.25">
      <c r="A6032" s="946" t="s">
        <v>8701</v>
      </c>
      <c r="B6032" s="957" t="s">
        <v>2529</v>
      </c>
      <c r="C6032" s="948">
        <v>45</v>
      </c>
    </row>
    <row r="6033" spans="1:3" x14ac:dyDescent="0.25">
      <c r="A6033" s="946" t="s">
        <v>10359</v>
      </c>
      <c r="B6033" s="957" t="s">
        <v>2428</v>
      </c>
      <c r="C6033" s="948">
        <v>30</v>
      </c>
    </row>
    <row r="6034" spans="1:3" x14ac:dyDescent="0.25">
      <c r="A6034" s="946" t="s">
        <v>8702</v>
      </c>
      <c r="B6034" s="957" t="s">
        <v>848</v>
      </c>
      <c r="C6034" s="948">
        <v>90</v>
      </c>
    </row>
    <row r="6035" spans="1:3" x14ac:dyDescent="0.25">
      <c r="A6035" s="946" t="s">
        <v>8703</v>
      </c>
      <c r="B6035" s="957" t="s">
        <v>2397</v>
      </c>
      <c r="C6035" s="948">
        <v>30</v>
      </c>
    </row>
    <row r="6036" spans="1:3" x14ac:dyDescent="0.25">
      <c r="A6036" s="946" t="s">
        <v>8704</v>
      </c>
      <c r="B6036" s="957" t="s">
        <v>2431</v>
      </c>
      <c r="C6036" s="948">
        <v>60</v>
      </c>
    </row>
    <row r="6037" spans="1:3" x14ac:dyDescent="0.25">
      <c r="A6037" s="946" t="s">
        <v>8705</v>
      </c>
      <c r="B6037" s="957" t="s">
        <v>2433</v>
      </c>
      <c r="C6037" s="948">
        <v>30</v>
      </c>
    </row>
    <row r="6038" spans="1:3" x14ac:dyDescent="0.25">
      <c r="A6038" s="946" t="s">
        <v>8706</v>
      </c>
      <c r="B6038" s="957" t="s">
        <v>2727</v>
      </c>
      <c r="C6038" s="948">
        <v>45</v>
      </c>
    </row>
    <row r="6039" spans="1:3" x14ac:dyDescent="0.25">
      <c r="A6039" s="946" t="s">
        <v>8707</v>
      </c>
      <c r="B6039" s="957" t="s">
        <v>2437</v>
      </c>
      <c r="C6039" s="948">
        <v>60</v>
      </c>
    </row>
    <row r="6040" spans="1:3" x14ac:dyDescent="0.25">
      <c r="A6040" s="946" t="s">
        <v>8708</v>
      </c>
      <c r="B6040" s="957" t="s">
        <v>2730</v>
      </c>
      <c r="C6040" s="948">
        <v>60</v>
      </c>
    </row>
    <row r="6041" spans="1:3" x14ac:dyDescent="0.25">
      <c r="A6041" s="946" t="s">
        <v>8709</v>
      </c>
      <c r="B6041" s="957" t="s">
        <v>507</v>
      </c>
      <c r="C6041" s="948">
        <v>180</v>
      </c>
    </row>
    <row r="6042" spans="1:3" x14ac:dyDescent="0.25">
      <c r="A6042" s="946" t="s">
        <v>8710</v>
      </c>
      <c r="B6042" s="957" t="s">
        <v>508</v>
      </c>
      <c r="C6042" s="958">
        <v>60</v>
      </c>
    </row>
    <row r="6043" spans="1:3" x14ac:dyDescent="0.25">
      <c r="A6043" s="946" t="s">
        <v>8711</v>
      </c>
      <c r="B6043" s="957" t="s">
        <v>6799</v>
      </c>
      <c r="C6043" s="948">
        <v>60</v>
      </c>
    </row>
    <row r="6044" spans="1:3" x14ac:dyDescent="0.25">
      <c r="A6044" s="946" t="s">
        <v>8712</v>
      </c>
      <c r="B6044" s="957" t="s">
        <v>2523</v>
      </c>
      <c r="C6044" s="948">
        <v>45</v>
      </c>
    </row>
    <row r="6045" spans="1:3" x14ac:dyDescent="0.25">
      <c r="A6045" s="946" t="s">
        <v>8713</v>
      </c>
      <c r="B6045" s="957" t="s">
        <v>2487</v>
      </c>
      <c r="C6045" s="948">
        <v>60</v>
      </c>
    </row>
    <row r="6046" spans="1:3" x14ac:dyDescent="0.25">
      <c r="A6046" s="946" t="s">
        <v>8714</v>
      </c>
      <c r="B6046" s="957" t="s">
        <v>513</v>
      </c>
      <c r="C6046" s="948">
        <v>60</v>
      </c>
    </row>
    <row r="6047" spans="1:3" x14ac:dyDescent="0.25">
      <c r="A6047" s="946" t="s">
        <v>8715</v>
      </c>
      <c r="B6047" s="957" t="s">
        <v>2735</v>
      </c>
      <c r="C6047" s="948">
        <v>90</v>
      </c>
    </row>
    <row r="6048" spans="1:3" x14ac:dyDescent="0.25">
      <c r="A6048" s="946" t="s">
        <v>8716</v>
      </c>
      <c r="B6048" s="957" t="s">
        <v>2737</v>
      </c>
      <c r="C6048" s="948">
        <v>150</v>
      </c>
    </row>
    <row r="6049" spans="1:3" x14ac:dyDescent="0.25">
      <c r="A6049" s="946" t="s">
        <v>8717</v>
      </c>
      <c r="B6049" s="957" t="s">
        <v>2770</v>
      </c>
      <c r="C6049" s="948">
        <v>90</v>
      </c>
    </row>
    <row r="6050" spans="1:3" x14ac:dyDescent="0.25">
      <c r="A6050" s="946" t="s">
        <v>8718</v>
      </c>
      <c r="B6050" s="957" t="s">
        <v>2772</v>
      </c>
      <c r="C6050" s="948">
        <v>120</v>
      </c>
    </row>
    <row r="6051" spans="1:3" x14ac:dyDescent="0.25">
      <c r="A6051" s="946" t="s">
        <v>8719</v>
      </c>
      <c r="B6051" s="957" t="s">
        <v>2498</v>
      </c>
      <c r="C6051" s="948">
        <v>120</v>
      </c>
    </row>
    <row r="6052" spans="1:3" x14ac:dyDescent="0.25">
      <c r="A6052" s="946" t="s">
        <v>8720</v>
      </c>
      <c r="B6052" s="957" t="s">
        <v>6800</v>
      </c>
      <c r="C6052" s="958">
        <v>60</v>
      </c>
    </row>
    <row r="6053" spans="1:3" x14ac:dyDescent="0.25">
      <c r="A6053" s="946" t="s">
        <v>8721</v>
      </c>
      <c r="B6053" s="957" t="s">
        <v>2740</v>
      </c>
      <c r="C6053" s="948">
        <v>150</v>
      </c>
    </row>
    <row r="6054" spans="1:3" x14ac:dyDescent="0.25">
      <c r="A6054" s="946" t="s">
        <v>8722</v>
      </c>
      <c r="B6054" s="957" t="s">
        <v>2500</v>
      </c>
      <c r="C6054" s="948">
        <v>90</v>
      </c>
    </row>
    <row r="6055" spans="1:3" x14ac:dyDescent="0.25">
      <c r="A6055" s="946" t="s">
        <v>8723</v>
      </c>
      <c r="B6055" s="957" t="s">
        <v>2742</v>
      </c>
      <c r="C6055" s="948">
        <v>90</v>
      </c>
    </row>
    <row r="6056" spans="1:3" x14ac:dyDescent="0.25">
      <c r="A6056" s="946" t="s">
        <v>8724</v>
      </c>
      <c r="B6056" s="957" t="s">
        <v>509</v>
      </c>
      <c r="C6056" s="948">
        <v>60</v>
      </c>
    </row>
    <row r="6057" spans="1:3" x14ac:dyDescent="0.25">
      <c r="A6057" s="946" t="s">
        <v>8725</v>
      </c>
      <c r="B6057" s="957" t="s">
        <v>2542</v>
      </c>
      <c r="C6057" s="948">
        <v>60</v>
      </c>
    </row>
    <row r="6058" spans="1:3" x14ac:dyDescent="0.25">
      <c r="A6058" s="946" t="s">
        <v>8726</v>
      </c>
      <c r="B6058" s="957" t="s">
        <v>2517</v>
      </c>
      <c r="C6058" s="948">
        <v>30</v>
      </c>
    </row>
    <row r="6059" spans="1:3" x14ac:dyDescent="0.25">
      <c r="A6059" s="946" t="s">
        <v>8727</v>
      </c>
      <c r="B6059" s="957" t="s">
        <v>6801</v>
      </c>
      <c r="C6059" s="948">
        <v>60</v>
      </c>
    </row>
    <row r="6060" spans="1:3" x14ac:dyDescent="0.25">
      <c r="A6060" s="946" t="s">
        <v>8728</v>
      </c>
      <c r="B6060" s="957" t="s">
        <v>6802</v>
      </c>
      <c r="C6060" s="948">
        <v>60</v>
      </c>
    </row>
    <row r="6061" spans="1:3" x14ac:dyDescent="0.25">
      <c r="A6061" s="946" t="s">
        <v>8729</v>
      </c>
      <c r="B6061" s="957" t="s">
        <v>817</v>
      </c>
      <c r="C6061" s="948">
        <v>450</v>
      </c>
    </row>
    <row r="6062" spans="1:3" x14ac:dyDescent="0.25">
      <c r="A6062" s="946" t="s">
        <v>8730</v>
      </c>
      <c r="B6062" s="957" t="s">
        <v>6791</v>
      </c>
      <c r="C6062" s="948">
        <v>30</v>
      </c>
    </row>
    <row r="6063" spans="1:3" x14ac:dyDescent="0.25">
      <c r="A6063" s="946" t="s">
        <v>8731</v>
      </c>
      <c r="B6063" s="957" t="s">
        <v>2386</v>
      </c>
      <c r="C6063" s="948">
        <v>15</v>
      </c>
    </row>
    <row r="6064" spans="1:3" x14ac:dyDescent="0.25">
      <c r="A6064" s="946" t="s">
        <v>8732</v>
      </c>
      <c r="B6064" s="957" t="s">
        <v>2388</v>
      </c>
      <c r="C6064" s="948">
        <v>30</v>
      </c>
    </row>
    <row r="6065" spans="1:8" x14ac:dyDescent="0.25">
      <c r="A6065" s="946" t="s">
        <v>8733</v>
      </c>
      <c r="B6065" s="947" t="s">
        <v>3487</v>
      </c>
      <c r="C6065" s="948">
        <v>45</v>
      </c>
    </row>
    <row r="6066" spans="1:8" x14ac:dyDescent="0.25">
      <c r="A6066" s="946" t="s">
        <v>8734</v>
      </c>
      <c r="B6066" s="957" t="s">
        <v>836</v>
      </c>
      <c r="C6066" s="948">
        <v>45</v>
      </c>
    </row>
    <row r="6067" spans="1:8" x14ac:dyDescent="0.25">
      <c r="A6067" s="946" t="s">
        <v>8735</v>
      </c>
      <c r="B6067" s="957" t="s">
        <v>6793</v>
      </c>
      <c r="C6067" s="948">
        <v>90</v>
      </c>
    </row>
    <row r="6068" spans="1:8" x14ac:dyDescent="0.25">
      <c r="A6068" s="946" t="s">
        <v>8736</v>
      </c>
      <c r="B6068" s="957" t="s">
        <v>2400</v>
      </c>
      <c r="C6068" s="948">
        <v>30</v>
      </c>
    </row>
    <row r="6069" spans="1:8" x14ac:dyDescent="0.25">
      <c r="A6069" s="946" t="s">
        <v>8737</v>
      </c>
      <c r="B6069" s="957" t="s">
        <v>2428</v>
      </c>
      <c r="C6069" s="948">
        <v>30</v>
      </c>
    </row>
    <row r="6070" spans="1:8" x14ac:dyDescent="0.25">
      <c r="A6070" s="946" t="s">
        <v>10360</v>
      </c>
      <c r="B6070" s="957" t="s">
        <v>848</v>
      </c>
      <c r="C6070" s="948">
        <v>60</v>
      </c>
    </row>
    <row r="6071" spans="1:8" x14ac:dyDescent="0.25">
      <c r="A6071" s="946" t="s">
        <v>8738</v>
      </c>
      <c r="B6071" s="957" t="s">
        <v>2397</v>
      </c>
      <c r="C6071" s="948">
        <v>30</v>
      </c>
    </row>
    <row r="6072" spans="1:8" x14ac:dyDescent="0.25">
      <c r="A6072" s="946" t="s">
        <v>8739</v>
      </c>
      <c r="B6072" s="957" t="s">
        <v>2431</v>
      </c>
      <c r="C6072" s="948">
        <v>60</v>
      </c>
    </row>
    <row r="6073" spans="1:8" x14ac:dyDescent="0.25">
      <c r="A6073" s="946" t="s">
        <v>8740</v>
      </c>
      <c r="B6073" s="957" t="s">
        <v>2433</v>
      </c>
      <c r="C6073" s="948">
        <v>30</v>
      </c>
    </row>
    <row r="6074" spans="1:8" x14ac:dyDescent="0.25">
      <c r="A6074" s="946" t="s">
        <v>8741</v>
      </c>
      <c r="B6074" s="957" t="s">
        <v>2727</v>
      </c>
      <c r="C6074" s="948">
        <v>45</v>
      </c>
    </row>
    <row r="6075" spans="1:8" ht="19.5" thickBot="1" x14ac:dyDescent="0.3">
      <c r="A6075" s="946" t="s">
        <v>8742</v>
      </c>
      <c r="B6075" s="957" t="s">
        <v>2437</v>
      </c>
      <c r="C6075" s="948">
        <v>60</v>
      </c>
      <c r="F6075" s="1001" t="s">
        <v>10011</v>
      </c>
      <c r="G6075" s="1001" t="s">
        <v>10012</v>
      </c>
      <c r="H6075" s="1001">
        <v>4</v>
      </c>
    </row>
    <row r="6076" spans="1:8" ht="19.5" thickBot="1" x14ac:dyDescent="0.3">
      <c r="A6076" s="946" t="s">
        <v>8743</v>
      </c>
      <c r="B6076" s="957" t="s">
        <v>2730</v>
      </c>
      <c r="C6076" s="948">
        <v>60</v>
      </c>
      <c r="F6076" s="1001">
        <v>20</v>
      </c>
      <c r="G6076" s="1001">
        <v>36</v>
      </c>
      <c r="H6076" s="1001">
        <v>4</v>
      </c>
    </row>
    <row r="6077" spans="1:8" ht="19.5" thickBot="1" x14ac:dyDescent="0.3">
      <c r="A6077" s="946" t="s">
        <v>8744</v>
      </c>
      <c r="B6077" s="957" t="s">
        <v>507</v>
      </c>
      <c r="C6077" s="948">
        <v>180</v>
      </c>
      <c r="F6077" s="1001">
        <v>44</v>
      </c>
      <c r="G6077" s="1001">
        <v>120</v>
      </c>
      <c r="H6077" s="1001">
        <v>16</v>
      </c>
    </row>
    <row r="6078" spans="1:8" ht="19.5" thickBot="1" x14ac:dyDescent="0.3">
      <c r="A6078" s="946" t="s">
        <v>8745</v>
      </c>
      <c r="B6078" s="957" t="s">
        <v>2735</v>
      </c>
      <c r="C6078" s="948">
        <v>90</v>
      </c>
      <c r="F6078" s="1001">
        <v>69</v>
      </c>
      <c r="G6078" s="1001">
        <v>15</v>
      </c>
      <c r="H6078" s="1001">
        <v>6</v>
      </c>
    </row>
    <row r="6079" spans="1:8" ht="19.5" thickBot="1" x14ac:dyDescent="0.3">
      <c r="A6079" s="946" t="s">
        <v>8746</v>
      </c>
      <c r="B6079" s="957" t="s">
        <v>2737</v>
      </c>
      <c r="C6079" s="948">
        <v>150</v>
      </c>
      <c r="F6079" s="1001">
        <v>40</v>
      </c>
      <c r="G6079" s="1001">
        <v>100</v>
      </c>
      <c r="H6079" s="1001">
        <v>10</v>
      </c>
    </row>
    <row r="6080" spans="1:8" ht="19.5" thickBot="1" x14ac:dyDescent="0.3">
      <c r="A6080" s="946" t="s">
        <v>8747</v>
      </c>
      <c r="B6080" s="957" t="s">
        <v>2498</v>
      </c>
      <c r="C6080" s="948">
        <v>120</v>
      </c>
      <c r="F6080" s="1001">
        <v>43</v>
      </c>
      <c r="G6080" s="1001">
        <v>65</v>
      </c>
      <c r="H6080" s="1001">
        <v>12</v>
      </c>
    </row>
    <row r="6081" spans="1:8" ht="19.5" thickBot="1" x14ac:dyDescent="0.3">
      <c r="A6081" s="946" t="s">
        <v>8748</v>
      </c>
      <c r="B6081" s="957" t="s">
        <v>2740</v>
      </c>
      <c r="C6081" s="948">
        <v>150</v>
      </c>
      <c r="F6081" s="1001">
        <v>42</v>
      </c>
      <c r="G6081" s="1001">
        <v>100</v>
      </c>
      <c r="H6081" s="1001">
        <v>8</v>
      </c>
    </row>
    <row r="6082" spans="1:8" ht="19.5" thickBot="1" x14ac:dyDescent="0.3">
      <c r="A6082" s="946" t="s">
        <v>8749</v>
      </c>
      <c r="B6082" s="957" t="s">
        <v>2742</v>
      </c>
      <c r="C6082" s="948">
        <v>90</v>
      </c>
      <c r="F6082" s="1001">
        <v>35</v>
      </c>
      <c r="G6082" s="1001">
        <v>48</v>
      </c>
      <c r="H6082" s="1001">
        <v>7</v>
      </c>
    </row>
    <row r="6083" spans="1:8" ht="19.5" thickBot="1" x14ac:dyDescent="0.3">
      <c r="A6083" s="946" t="s">
        <v>8750</v>
      </c>
      <c r="B6083" s="957" t="s">
        <v>509</v>
      </c>
      <c r="C6083" s="948">
        <v>60</v>
      </c>
      <c r="F6083" s="1001">
        <v>16</v>
      </c>
      <c r="G6083" s="1001">
        <v>40</v>
      </c>
      <c r="H6083" s="1001">
        <v>4</v>
      </c>
    </row>
    <row r="6084" spans="1:8" ht="19.5" thickBot="1" x14ac:dyDescent="0.3">
      <c r="A6084" s="946" t="s">
        <v>8751</v>
      </c>
      <c r="B6084" s="957" t="s">
        <v>2487</v>
      </c>
      <c r="C6084" s="948">
        <v>60</v>
      </c>
      <c r="F6084" s="1001">
        <v>18</v>
      </c>
      <c r="G6084" s="1001">
        <v>36</v>
      </c>
      <c r="H6084" s="1001">
        <v>6</v>
      </c>
    </row>
    <row r="6085" spans="1:8" ht="19.5" thickBot="1" x14ac:dyDescent="0.3">
      <c r="A6085" s="946" t="s">
        <v>8752</v>
      </c>
      <c r="B6085" s="957" t="s">
        <v>6801</v>
      </c>
      <c r="C6085" s="948">
        <v>60</v>
      </c>
      <c r="F6085" s="1001">
        <v>12</v>
      </c>
      <c r="G6085" s="1001">
        <v>40</v>
      </c>
      <c r="H6085" s="1001">
        <v>8</v>
      </c>
    </row>
    <row r="6086" spans="1:8" ht="19.5" thickBot="1" x14ac:dyDescent="0.3">
      <c r="A6086" s="946" t="s">
        <v>8753</v>
      </c>
      <c r="B6086" s="957" t="s">
        <v>817</v>
      </c>
      <c r="C6086" s="948">
        <v>360</v>
      </c>
      <c r="F6086" s="1001">
        <v>8</v>
      </c>
      <c r="G6086" s="1001">
        <v>344</v>
      </c>
      <c r="H6086" s="1001">
        <v>8</v>
      </c>
    </row>
    <row r="6087" spans="1:8" x14ac:dyDescent="0.25">
      <c r="A6087" s="946" t="s">
        <v>8754</v>
      </c>
      <c r="B6087" s="422" t="s">
        <v>6791</v>
      </c>
      <c r="C6087" s="434">
        <v>75</v>
      </c>
    </row>
    <row r="6088" spans="1:8" x14ac:dyDescent="0.25">
      <c r="A6088" s="946" t="s">
        <v>8755</v>
      </c>
      <c r="B6088" s="422" t="s">
        <v>2386</v>
      </c>
      <c r="C6088" s="434">
        <v>30</v>
      </c>
    </row>
    <row r="6089" spans="1:8" x14ac:dyDescent="0.25">
      <c r="A6089" s="946" t="s">
        <v>8756</v>
      </c>
      <c r="B6089" s="422" t="s">
        <v>2388</v>
      </c>
      <c r="C6089" s="434">
        <v>60</v>
      </c>
    </row>
    <row r="6090" spans="1:8" x14ac:dyDescent="0.25">
      <c r="A6090" s="946" t="s">
        <v>8757</v>
      </c>
      <c r="B6090" s="422" t="s">
        <v>7215</v>
      </c>
      <c r="C6090" s="434">
        <v>75</v>
      </c>
    </row>
    <row r="6091" spans="1:8" x14ac:dyDescent="0.25">
      <c r="A6091" s="946" t="s">
        <v>8758</v>
      </c>
      <c r="B6091" s="422" t="s">
        <v>836</v>
      </c>
      <c r="C6091" s="434">
        <v>75</v>
      </c>
    </row>
    <row r="6092" spans="1:8" x14ac:dyDescent="0.25">
      <c r="A6092" s="946" t="s">
        <v>8759</v>
      </c>
      <c r="B6092" s="422" t="s">
        <v>6803</v>
      </c>
      <c r="C6092" s="959">
        <v>120</v>
      </c>
    </row>
    <row r="6093" spans="1:8" x14ac:dyDescent="0.25">
      <c r="A6093" s="946" t="s">
        <v>8760</v>
      </c>
      <c r="B6093" s="422" t="s">
        <v>2397</v>
      </c>
      <c r="C6093" s="434">
        <v>60</v>
      </c>
    </row>
    <row r="6094" spans="1:8" x14ac:dyDescent="0.25">
      <c r="A6094" s="946" t="s">
        <v>8761</v>
      </c>
      <c r="B6094" s="422" t="s">
        <v>849</v>
      </c>
      <c r="C6094" s="434">
        <v>45</v>
      </c>
    </row>
    <row r="6095" spans="1:8" x14ac:dyDescent="0.25">
      <c r="A6095" s="946" t="s">
        <v>10361</v>
      </c>
      <c r="B6095" s="422" t="s">
        <v>2794</v>
      </c>
      <c r="C6095" s="434">
        <v>45</v>
      </c>
    </row>
    <row r="6096" spans="1:8" x14ac:dyDescent="0.25">
      <c r="A6096" s="946" t="s">
        <v>8762</v>
      </c>
      <c r="B6096" s="422" t="s">
        <v>2796</v>
      </c>
      <c r="C6096" s="434">
        <v>30</v>
      </c>
    </row>
    <row r="6097" spans="1:3" x14ac:dyDescent="0.25">
      <c r="A6097" s="946" t="s">
        <v>8763</v>
      </c>
      <c r="B6097" s="422" t="s">
        <v>2798</v>
      </c>
      <c r="C6097" s="434">
        <v>30</v>
      </c>
    </row>
    <row r="6098" spans="1:3" x14ac:dyDescent="0.25">
      <c r="A6098" s="946" t="s">
        <v>8764</v>
      </c>
      <c r="B6098" s="422" t="s">
        <v>6804</v>
      </c>
      <c r="C6098" s="434">
        <v>30</v>
      </c>
    </row>
    <row r="6099" spans="1:3" x14ac:dyDescent="0.25">
      <c r="A6099" s="946" t="s">
        <v>8765</v>
      </c>
      <c r="B6099" s="422" t="s">
        <v>2400</v>
      </c>
      <c r="C6099" s="434">
        <v>30</v>
      </c>
    </row>
    <row r="6100" spans="1:3" x14ac:dyDescent="0.25">
      <c r="A6100" s="946" t="s">
        <v>8766</v>
      </c>
      <c r="B6100" s="422" t="s">
        <v>6805</v>
      </c>
      <c r="C6100" s="434">
        <v>45</v>
      </c>
    </row>
    <row r="6101" spans="1:3" x14ac:dyDescent="0.25">
      <c r="A6101" s="946" t="s">
        <v>8767</v>
      </c>
      <c r="B6101" s="422" t="s">
        <v>2803</v>
      </c>
      <c r="C6101" s="434">
        <v>60</v>
      </c>
    </row>
    <row r="6102" spans="1:3" x14ac:dyDescent="0.25">
      <c r="A6102" s="946" t="s">
        <v>8768</v>
      </c>
      <c r="B6102" s="422" t="s">
        <v>2805</v>
      </c>
      <c r="C6102" s="434">
        <v>45</v>
      </c>
    </row>
    <row r="6103" spans="1:3" x14ac:dyDescent="0.25">
      <c r="A6103" s="946" t="s">
        <v>8769</v>
      </c>
      <c r="B6103" s="422" t="s">
        <v>2807</v>
      </c>
      <c r="C6103" s="434">
        <v>45</v>
      </c>
    </row>
    <row r="6104" spans="1:3" x14ac:dyDescent="0.25">
      <c r="A6104" s="946" t="s">
        <v>8770</v>
      </c>
      <c r="B6104" s="422" t="s">
        <v>2809</v>
      </c>
      <c r="C6104" s="434">
        <v>30</v>
      </c>
    </row>
    <row r="6105" spans="1:3" x14ac:dyDescent="0.25">
      <c r="A6105" s="946" t="s">
        <v>8771</v>
      </c>
      <c r="B6105" s="422" t="s">
        <v>2811</v>
      </c>
      <c r="C6105" s="434">
        <v>45</v>
      </c>
    </row>
    <row r="6106" spans="1:3" x14ac:dyDescent="0.25">
      <c r="A6106" s="946" t="s">
        <v>8772</v>
      </c>
      <c r="B6106" s="422" t="s">
        <v>2813</v>
      </c>
      <c r="C6106" s="434">
        <v>120</v>
      </c>
    </row>
    <row r="6107" spans="1:3" x14ac:dyDescent="0.25">
      <c r="A6107" s="946" t="s">
        <v>8773</v>
      </c>
      <c r="B6107" s="422" t="s">
        <v>2815</v>
      </c>
      <c r="C6107" s="434">
        <v>90</v>
      </c>
    </row>
    <row r="6108" spans="1:3" x14ac:dyDescent="0.25">
      <c r="A6108" s="946" t="s">
        <v>8774</v>
      </c>
      <c r="B6108" s="422" t="s">
        <v>7203</v>
      </c>
      <c r="C6108" s="434">
        <v>90</v>
      </c>
    </row>
    <row r="6109" spans="1:3" x14ac:dyDescent="0.25">
      <c r="A6109" s="946" t="s">
        <v>8775</v>
      </c>
      <c r="B6109" s="422" t="s">
        <v>6806</v>
      </c>
      <c r="C6109" s="434">
        <v>60</v>
      </c>
    </row>
    <row r="6110" spans="1:3" x14ac:dyDescent="0.25">
      <c r="A6110" s="946" t="s">
        <v>8776</v>
      </c>
      <c r="B6110" s="422" t="s">
        <v>2821</v>
      </c>
      <c r="C6110" s="434">
        <v>60</v>
      </c>
    </row>
    <row r="6111" spans="1:3" x14ac:dyDescent="0.25">
      <c r="A6111" s="946" t="s">
        <v>8777</v>
      </c>
      <c r="B6111" s="422" t="s">
        <v>6807</v>
      </c>
      <c r="C6111" s="434">
        <v>60</v>
      </c>
    </row>
    <row r="6112" spans="1:3" x14ac:dyDescent="0.25">
      <c r="A6112" s="946" t="s">
        <v>8778</v>
      </c>
      <c r="B6112" s="422" t="s">
        <v>2825</v>
      </c>
      <c r="C6112" s="434">
        <v>90</v>
      </c>
    </row>
    <row r="6113" spans="1:3" x14ac:dyDescent="0.25">
      <c r="A6113" s="946" t="s">
        <v>8779</v>
      </c>
      <c r="B6113" s="422" t="s">
        <v>2827</v>
      </c>
      <c r="C6113" s="434">
        <v>90</v>
      </c>
    </row>
    <row r="6114" spans="1:3" x14ac:dyDescent="0.25">
      <c r="A6114" s="946" t="s">
        <v>8780</v>
      </c>
      <c r="B6114" s="422" t="s">
        <v>2829</v>
      </c>
      <c r="C6114" s="434">
        <v>90</v>
      </c>
    </row>
    <row r="6115" spans="1:3" x14ac:dyDescent="0.25">
      <c r="A6115" s="946" t="s">
        <v>8781</v>
      </c>
      <c r="B6115" s="422" t="s">
        <v>2831</v>
      </c>
      <c r="C6115" s="434">
        <v>120</v>
      </c>
    </row>
    <row r="6116" spans="1:3" x14ac:dyDescent="0.25">
      <c r="A6116" s="946" t="s">
        <v>8782</v>
      </c>
      <c r="B6116" s="422" t="s">
        <v>6808</v>
      </c>
      <c r="C6116" s="434">
        <v>60</v>
      </c>
    </row>
    <row r="6117" spans="1:3" x14ac:dyDescent="0.25">
      <c r="A6117" s="946" t="s">
        <v>8783</v>
      </c>
      <c r="B6117" s="422" t="s">
        <v>6809</v>
      </c>
      <c r="C6117" s="434">
        <v>60</v>
      </c>
    </row>
    <row r="6118" spans="1:3" x14ac:dyDescent="0.25">
      <c r="A6118" s="946" t="s">
        <v>8784</v>
      </c>
      <c r="B6118" s="422" t="s">
        <v>2837</v>
      </c>
      <c r="C6118" s="434">
        <v>60</v>
      </c>
    </row>
    <row r="6119" spans="1:3" x14ac:dyDescent="0.25">
      <c r="A6119" s="946" t="s">
        <v>8785</v>
      </c>
      <c r="B6119" s="422" t="s">
        <v>2839</v>
      </c>
      <c r="C6119" s="434">
        <v>90</v>
      </c>
    </row>
    <row r="6120" spans="1:3" x14ac:dyDescent="0.25">
      <c r="A6120" s="946" t="s">
        <v>8786</v>
      </c>
      <c r="B6120" s="422" t="s">
        <v>2841</v>
      </c>
      <c r="C6120" s="434">
        <v>60</v>
      </c>
    </row>
    <row r="6121" spans="1:3" x14ac:dyDescent="0.25">
      <c r="A6121" s="946" t="s">
        <v>8787</v>
      </c>
      <c r="B6121" s="422" t="s">
        <v>6810</v>
      </c>
      <c r="C6121" s="434">
        <v>30</v>
      </c>
    </row>
    <row r="6122" spans="1:3" x14ac:dyDescent="0.25">
      <c r="A6122" s="946" t="s">
        <v>8788</v>
      </c>
      <c r="B6122" s="422" t="s">
        <v>2879</v>
      </c>
      <c r="C6122" s="434">
        <v>60</v>
      </c>
    </row>
    <row r="6123" spans="1:3" x14ac:dyDescent="0.25">
      <c r="A6123" s="946" t="s">
        <v>8789</v>
      </c>
      <c r="B6123" s="422" t="s">
        <v>6811</v>
      </c>
      <c r="C6123" s="434">
        <v>90</v>
      </c>
    </row>
    <row r="6124" spans="1:3" x14ac:dyDescent="0.25">
      <c r="A6124" s="946" t="s">
        <v>8790</v>
      </c>
      <c r="B6124" s="422" t="s">
        <v>6812</v>
      </c>
      <c r="C6124" s="434">
        <v>90</v>
      </c>
    </row>
    <row r="6125" spans="1:3" x14ac:dyDescent="0.25">
      <c r="A6125" s="946" t="s">
        <v>8791</v>
      </c>
      <c r="B6125" s="422" t="s">
        <v>6813</v>
      </c>
      <c r="C6125" s="434">
        <v>150</v>
      </c>
    </row>
    <row r="6126" spans="1:3" x14ac:dyDescent="0.25">
      <c r="A6126" s="946" t="s">
        <v>8792</v>
      </c>
      <c r="B6126" s="422" t="s">
        <v>6814</v>
      </c>
      <c r="C6126" s="434">
        <v>30</v>
      </c>
    </row>
    <row r="6127" spans="1:3" x14ac:dyDescent="0.25">
      <c r="A6127" s="946" t="s">
        <v>8793</v>
      </c>
      <c r="B6127" s="422" t="s">
        <v>2605</v>
      </c>
      <c r="C6127" s="434">
        <v>30</v>
      </c>
    </row>
    <row r="6128" spans="1:3" x14ac:dyDescent="0.25">
      <c r="A6128" s="946" t="s">
        <v>8794</v>
      </c>
      <c r="B6128" s="422" t="s">
        <v>817</v>
      </c>
      <c r="C6128" s="434">
        <v>450</v>
      </c>
    </row>
    <row r="6129" spans="1:3" x14ac:dyDescent="0.25">
      <c r="A6129" s="946" t="s">
        <v>8795</v>
      </c>
      <c r="B6129" s="422" t="s">
        <v>6791</v>
      </c>
      <c r="C6129" s="434">
        <v>30</v>
      </c>
    </row>
    <row r="6130" spans="1:3" x14ac:dyDescent="0.25">
      <c r="A6130" s="946" t="s">
        <v>8796</v>
      </c>
      <c r="B6130" s="422" t="s">
        <v>2386</v>
      </c>
      <c r="C6130" s="434">
        <v>15</v>
      </c>
    </row>
    <row r="6131" spans="1:3" x14ac:dyDescent="0.25">
      <c r="A6131" s="946" t="s">
        <v>8797</v>
      </c>
      <c r="B6131" s="422" t="s">
        <v>2388</v>
      </c>
      <c r="C6131" s="434">
        <v>30</v>
      </c>
    </row>
    <row r="6132" spans="1:3" x14ac:dyDescent="0.25">
      <c r="A6132" s="946" t="s">
        <v>8798</v>
      </c>
      <c r="B6132" s="422" t="s">
        <v>7216</v>
      </c>
      <c r="C6132" s="434">
        <v>45</v>
      </c>
    </row>
    <row r="6133" spans="1:3" x14ac:dyDescent="0.25">
      <c r="A6133" s="946" t="s">
        <v>8799</v>
      </c>
      <c r="B6133" s="422" t="s">
        <v>836</v>
      </c>
      <c r="C6133" s="434">
        <v>45</v>
      </c>
    </row>
    <row r="6134" spans="1:3" x14ac:dyDescent="0.25">
      <c r="A6134" s="946" t="s">
        <v>8800</v>
      </c>
      <c r="B6134" s="422" t="s">
        <v>6803</v>
      </c>
      <c r="C6134" s="434">
        <v>90</v>
      </c>
    </row>
    <row r="6135" spans="1:3" x14ac:dyDescent="0.25">
      <c r="A6135" s="946" t="s">
        <v>8801</v>
      </c>
      <c r="B6135" s="422" t="s">
        <v>2397</v>
      </c>
      <c r="C6135" s="434">
        <v>45</v>
      </c>
    </row>
    <row r="6136" spans="1:3" x14ac:dyDescent="0.25">
      <c r="A6136" s="946" t="s">
        <v>8802</v>
      </c>
      <c r="B6136" s="422" t="s">
        <v>849</v>
      </c>
      <c r="C6136" s="434">
        <v>45</v>
      </c>
    </row>
    <row r="6137" spans="1:3" x14ac:dyDescent="0.25">
      <c r="A6137" s="946" t="s">
        <v>10362</v>
      </c>
      <c r="B6137" s="422" t="s">
        <v>2794</v>
      </c>
      <c r="C6137" s="434">
        <v>30</v>
      </c>
    </row>
    <row r="6138" spans="1:3" x14ac:dyDescent="0.25">
      <c r="A6138" s="946" t="s">
        <v>8803</v>
      </c>
      <c r="B6138" s="422" t="s">
        <v>2796</v>
      </c>
      <c r="C6138" s="434">
        <v>30</v>
      </c>
    </row>
    <row r="6139" spans="1:3" x14ac:dyDescent="0.25">
      <c r="A6139" s="946" t="s">
        <v>8804</v>
      </c>
      <c r="B6139" s="422" t="s">
        <v>2798</v>
      </c>
      <c r="C6139" s="434">
        <v>30</v>
      </c>
    </row>
    <row r="6140" spans="1:3" x14ac:dyDescent="0.25">
      <c r="A6140" s="946" t="s">
        <v>8805</v>
      </c>
      <c r="B6140" s="422" t="s">
        <v>6804</v>
      </c>
      <c r="C6140" s="434">
        <v>30</v>
      </c>
    </row>
    <row r="6141" spans="1:3" x14ac:dyDescent="0.25">
      <c r="A6141" s="946" t="s">
        <v>8806</v>
      </c>
      <c r="B6141" s="422" t="s">
        <v>2400</v>
      </c>
      <c r="C6141" s="434">
        <v>30</v>
      </c>
    </row>
    <row r="6142" spans="1:3" x14ac:dyDescent="0.25">
      <c r="A6142" s="946" t="s">
        <v>8807</v>
      </c>
      <c r="B6142" s="422" t="s">
        <v>2803</v>
      </c>
      <c r="C6142" s="434">
        <v>60</v>
      </c>
    </row>
    <row r="6143" spans="1:3" x14ac:dyDescent="0.25">
      <c r="A6143" s="946" t="s">
        <v>8808</v>
      </c>
      <c r="B6143" s="422" t="s">
        <v>2813</v>
      </c>
      <c r="C6143" s="434">
        <v>120</v>
      </c>
    </row>
    <row r="6144" spans="1:3" x14ac:dyDescent="0.25">
      <c r="A6144" s="946" t="s">
        <v>8809</v>
      </c>
      <c r="B6144" s="422" t="s">
        <v>2815</v>
      </c>
      <c r="C6144" s="434">
        <v>90</v>
      </c>
    </row>
    <row r="6145" spans="1:3" x14ac:dyDescent="0.25">
      <c r="A6145" s="946" t="s">
        <v>8810</v>
      </c>
      <c r="B6145" s="422" t="s">
        <v>7203</v>
      </c>
      <c r="C6145" s="434">
        <v>90</v>
      </c>
    </row>
    <row r="6146" spans="1:3" x14ac:dyDescent="0.25">
      <c r="A6146" s="946" t="s">
        <v>8811</v>
      </c>
      <c r="B6146" s="422" t="s">
        <v>6815</v>
      </c>
      <c r="C6146" s="434">
        <v>60</v>
      </c>
    </row>
    <row r="6147" spans="1:3" x14ac:dyDescent="0.25">
      <c r="A6147" s="946" t="s">
        <v>8812</v>
      </c>
      <c r="B6147" s="422" t="s">
        <v>2821</v>
      </c>
      <c r="C6147" s="434">
        <v>60</v>
      </c>
    </row>
    <row r="6148" spans="1:3" x14ac:dyDescent="0.25">
      <c r="A6148" s="946" t="s">
        <v>8813</v>
      </c>
      <c r="B6148" s="422" t="s">
        <v>2825</v>
      </c>
      <c r="C6148" s="434">
        <v>90</v>
      </c>
    </row>
    <row r="6149" spans="1:3" x14ac:dyDescent="0.25">
      <c r="A6149" s="946" t="s">
        <v>8814</v>
      </c>
      <c r="B6149" s="422" t="s">
        <v>2827</v>
      </c>
      <c r="C6149" s="434">
        <v>90</v>
      </c>
    </row>
    <row r="6150" spans="1:3" x14ac:dyDescent="0.25">
      <c r="A6150" s="946" t="s">
        <v>8815</v>
      </c>
      <c r="B6150" s="422" t="s">
        <v>2831</v>
      </c>
      <c r="C6150" s="434">
        <v>90</v>
      </c>
    </row>
    <row r="6151" spans="1:3" x14ac:dyDescent="0.25">
      <c r="A6151" s="946" t="s">
        <v>8816</v>
      </c>
      <c r="B6151" s="422" t="s">
        <v>6808</v>
      </c>
      <c r="C6151" s="434">
        <v>60</v>
      </c>
    </row>
    <row r="6152" spans="1:3" x14ac:dyDescent="0.25">
      <c r="A6152" s="946" t="s">
        <v>8817</v>
      </c>
      <c r="B6152" s="422" t="s">
        <v>6809</v>
      </c>
      <c r="C6152" s="434">
        <v>60</v>
      </c>
    </row>
    <row r="6153" spans="1:3" x14ac:dyDescent="0.25">
      <c r="A6153" s="946" t="s">
        <v>8818</v>
      </c>
      <c r="B6153" s="422" t="s">
        <v>2837</v>
      </c>
      <c r="C6153" s="434">
        <v>60</v>
      </c>
    </row>
    <row r="6154" spans="1:3" x14ac:dyDescent="0.25">
      <c r="A6154" s="946" t="s">
        <v>8819</v>
      </c>
      <c r="B6154" s="422" t="s">
        <v>2839</v>
      </c>
      <c r="C6154" s="434">
        <v>60</v>
      </c>
    </row>
    <row r="6155" spans="1:3" x14ac:dyDescent="0.25">
      <c r="A6155" s="946" t="s">
        <v>8820</v>
      </c>
      <c r="B6155" s="422" t="s">
        <v>2841</v>
      </c>
      <c r="C6155" s="434">
        <v>60</v>
      </c>
    </row>
    <row r="6156" spans="1:3" x14ac:dyDescent="0.25">
      <c r="A6156" s="946" t="s">
        <v>8821</v>
      </c>
      <c r="B6156" s="422" t="s">
        <v>2843</v>
      </c>
      <c r="C6156" s="434">
        <v>60</v>
      </c>
    </row>
    <row r="6157" spans="1:3" x14ac:dyDescent="0.25">
      <c r="A6157" s="946" t="s">
        <v>8822</v>
      </c>
      <c r="B6157" s="422" t="s">
        <v>6813</v>
      </c>
      <c r="C6157" s="434">
        <v>90</v>
      </c>
    </row>
    <row r="6158" spans="1:3" x14ac:dyDescent="0.25">
      <c r="A6158" s="946" t="s">
        <v>8823</v>
      </c>
      <c r="B6158" s="422" t="s">
        <v>817</v>
      </c>
      <c r="C6158" s="434">
        <v>360</v>
      </c>
    </row>
    <row r="6159" spans="1:3" x14ac:dyDescent="0.25">
      <c r="A6159" s="946" t="s">
        <v>8824</v>
      </c>
      <c r="B6159" s="960" t="s">
        <v>2417</v>
      </c>
      <c r="C6159" s="948">
        <v>30</v>
      </c>
    </row>
    <row r="6160" spans="1:3" x14ac:dyDescent="0.25">
      <c r="A6160" s="946" t="s">
        <v>8825</v>
      </c>
      <c r="B6160" s="960" t="s">
        <v>2883</v>
      </c>
      <c r="C6160" s="948">
        <v>15</v>
      </c>
    </row>
    <row r="6161" spans="1:3" x14ac:dyDescent="0.25">
      <c r="A6161" s="946" t="s">
        <v>8826</v>
      </c>
      <c r="B6161" s="960" t="s">
        <v>2421</v>
      </c>
      <c r="C6161" s="948">
        <v>30</v>
      </c>
    </row>
    <row r="6162" spans="1:3" x14ac:dyDescent="0.25">
      <c r="A6162" s="946" t="s">
        <v>8827</v>
      </c>
      <c r="B6162" s="960" t="s">
        <v>6816</v>
      </c>
      <c r="C6162" s="948">
        <v>45</v>
      </c>
    </row>
    <row r="6163" spans="1:3" x14ac:dyDescent="0.25">
      <c r="A6163" s="946" t="s">
        <v>8828</v>
      </c>
      <c r="B6163" s="960" t="s">
        <v>836</v>
      </c>
      <c r="C6163" s="948">
        <v>45</v>
      </c>
    </row>
    <row r="6164" spans="1:3" x14ac:dyDescent="0.25">
      <c r="A6164" s="946" t="s">
        <v>8829</v>
      </c>
      <c r="B6164" s="960" t="s">
        <v>2888</v>
      </c>
      <c r="C6164" s="948">
        <v>90</v>
      </c>
    </row>
    <row r="6165" spans="1:3" x14ac:dyDescent="0.25">
      <c r="A6165" s="946" t="s">
        <v>8830</v>
      </c>
      <c r="B6165" s="960" t="s">
        <v>2400</v>
      </c>
      <c r="C6165" s="961">
        <v>30</v>
      </c>
    </row>
    <row r="6166" spans="1:3" x14ac:dyDescent="0.25">
      <c r="A6166" s="946" t="s">
        <v>8831</v>
      </c>
      <c r="B6166" s="960" t="s">
        <v>2891</v>
      </c>
      <c r="C6166" s="961">
        <v>60</v>
      </c>
    </row>
    <row r="6167" spans="1:3" x14ac:dyDescent="0.25">
      <c r="A6167" s="946" t="s">
        <v>10363</v>
      </c>
      <c r="B6167" s="955" t="s">
        <v>2559</v>
      </c>
      <c r="C6167" s="961">
        <v>30</v>
      </c>
    </row>
    <row r="6168" spans="1:3" x14ac:dyDescent="0.25">
      <c r="A6168" s="946" t="s">
        <v>8832</v>
      </c>
      <c r="B6168" s="960" t="s">
        <v>2893</v>
      </c>
      <c r="C6168" s="961">
        <v>30</v>
      </c>
    </row>
    <row r="6169" spans="1:3" x14ac:dyDescent="0.25">
      <c r="A6169" s="946" t="s">
        <v>8833</v>
      </c>
      <c r="B6169" s="960" t="s">
        <v>849</v>
      </c>
      <c r="C6169" s="961">
        <v>45</v>
      </c>
    </row>
    <row r="6170" spans="1:3" x14ac:dyDescent="0.25">
      <c r="A6170" s="946" t="s">
        <v>8834</v>
      </c>
      <c r="B6170" s="960" t="s">
        <v>2798</v>
      </c>
      <c r="C6170" s="961">
        <v>30</v>
      </c>
    </row>
    <row r="6171" spans="1:3" x14ac:dyDescent="0.25">
      <c r="A6171" s="946" t="s">
        <v>8835</v>
      </c>
      <c r="B6171" s="960" t="s">
        <v>2428</v>
      </c>
      <c r="C6171" s="961">
        <v>30</v>
      </c>
    </row>
    <row r="6172" spans="1:3" x14ac:dyDescent="0.25">
      <c r="A6172" s="946" t="s">
        <v>8836</v>
      </c>
      <c r="B6172" s="960" t="s">
        <v>2803</v>
      </c>
      <c r="C6172" s="948">
        <v>60</v>
      </c>
    </row>
    <row r="6173" spans="1:3" x14ac:dyDescent="0.25">
      <c r="A6173" s="946" t="s">
        <v>8837</v>
      </c>
      <c r="B6173" s="960" t="s">
        <v>2898</v>
      </c>
      <c r="C6173" s="948">
        <v>90</v>
      </c>
    </row>
    <row r="6174" spans="1:3" x14ac:dyDescent="0.25">
      <c r="A6174" s="946" t="s">
        <v>8838</v>
      </c>
      <c r="B6174" s="955" t="s">
        <v>6817</v>
      </c>
      <c r="C6174" s="953">
        <v>60</v>
      </c>
    </row>
    <row r="6175" spans="1:3" x14ac:dyDescent="0.25">
      <c r="A6175" s="946" t="s">
        <v>8839</v>
      </c>
      <c r="B6175" s="960" t="s">
        <v>6818</v>
      </c>
      <c r="C6175" s="961">
        <v>180</v>
      </c>
    </row>
    <row r="6176" spans="1:3" x14ac:dyDescent="0.25">
      <c r="A6176" s="946" t="s">
        <v>8840</v>
      </c>
      <c r="B6176" s="960" t="s">
        <v>6819</v>
      </c>
      <c r="C6176" s="958">
        <v>120</v>
      </c>
    </row>
    <row r="6177" spans="1:3" x14ac:dyDescent="0.25">
      <c r="A6177" s="946" t="s">
        <v>8841</v>
      </c>
      <c r="B6177" s="962" t="s">
        <v>2904</v>
      </c>
      <c r="C6177" s="958">
        <v>90</v>
      </c>
    </row>
    <row r="6178" spans="1:3" x14ac:dyDescent="0.25">
      <c r="A6178" s="946" t="s">
        <v>8842</v>
      </c>
      <c r="B6178" s="960" t="s">
        <v>2906</v>
      </c>
      <c r="C6178" s="958">
        <v>90</v>
      </c>
    </row>
    <row r="6179" spans="1:3" x14ac:dyDescent="0.25">
      <c r="A6179" s="946" t="s">
        <v>8843</v>
      </c>
      <c r="B6179" s="960" t="s">
        <v>2907</v>
      </c>
      <c r="C6179" s="961">
        <v>60</v>
      </c>
    </row>
    <row r="6180" spans="1:3" x14ac:dyDescent="0.25">
      <c r="A6180" s="946" t="s">
        <v>8844</v>
      </c>
      <c r="B6180" s="960" t="s">
        <v>2909</v>
      </c>
      <c r="C6180" s="961">
        <v>60</v>
      </c>
    </row>
    <row r="6181" spans="1:3" x14ac:dyDescent="0.25">
      <c r="A6181" s="946" t="s">
        <v>8845</v>
      </c>
      <c r="B6181" s="947" t="s">
        <v>6820</v>
      </c>
      <c r="C6181" s="948">
        <v>60</v>
      </c>
    </row>
    <row r="6182" spans="1:3" x14ac:dyDescent="0.25">
      <c r="A6182" s="946" t="s">
        <v>8846</v>
      </c>
      <c r="B6182" s="955" t="s">
        <v>6821</v>
      </c>
      <c r="C6182" s="948">
        <v>60</v>
      </c>
    </row>
    <row r="6183" spans="1:3" x14ac:dyDescent="0.25">
      <c r="A6183" s="946" t="s">
        <v>8847</v>
      </c>
      <c r="B6183" s="960" t="s">
        <v>6822</v>
      </c>
      <c r="C6183" s="961">
        <v>60</v>
      </c>
    </row>
    <row r="6184" spans="1:3" x14ac:dyDescent="0.25">
      <c r="A6184" s="946" t="s">
        <v>8848</v>
      </c>
      <c r="B6184" s="960" t="s">
        <v>6823</v>
      </c>
      <c r="C6184" s="961">
        <v>60</v>
      </c>
    </row>
    <row r="6185" spans="1:3" x14ac:dyDescent="0.25">
      <c r="A6185" s="946" t="s">
        <v>8849</v>
      </c>
      <c r="B6185" s="960" t="s">
        <v>2912</v>
      </c>
      <c r="C6185" s="961">
        <v>60</v>
      </c>
    </row>
    <row r="6186" spans="1:3" x14ac:dyDescent="0.25">
      <c r="A6186" s="946" t="s">
        <v>8850</v>
      </c>
      <c r="B6186" s="960" t="s">
        <v>7217</v>
      </c>
      <c r="C6186" s="961">
        <v>60</v>
      </c>
    </row>
    <row r="6187" spans="1:3" x14ac:dyDescent="0.25">
      <c r="A6187" s="946" t="s">
        <v>8851</v>
      </c>
      <c r="B6187" s="960" t="s">
        <v>2910</v>
      </c>
      <c r="C6187" s="961">
        <v>30</v>
      </c>
    </row>
    <row r="6188" spans="1:3" x14ac:dyDescent="0.25">
      <c r="A6188" s="946" t="s">
        <v>8852</v>
      </c>
      <c r="B6188" s="960" t="s">
        <v>2915</v>
      </c>
      <c r="C6188" s="961">
        <v>270</v>
      </c>
    </row>
    <row r="6189" spans="1:3" x14ac:dyDescent="0.25">
      <c r="A6189" s="946" t="s">
        <v>8853</v>
      </c>
      <c r="B6189" s="962" t="s">
        <v>2384</v>
      </c>
      <c r="C6189" s="948">
        <v>75</v>
      </c>
    </row>
    <row r="6190" spans="1:3" x14ac:dyDescent="0.25">
      <c r="A6190" s="946" t="s">
        <v>8854</v>
      </c>
      <c r="B6190" s="962" t="s">
        <v>2386</v>
      </c>
      <c r="C6190" s="948">
        <v>30</v>
      </c>
    </row>
    <row r="6191" spans="1:3" x14ac:dyDescent="0.25">
      <c r="A6191" s="946" t="s">
        <v>8855</v>
      </c>
      <c r="B6191" s="962" t="s">
        <v>2388</v>
      </c>
      <c r="C6191" s="948">
        <v>60</v>
      </c>
    </row>
    <row r="6192" spans="1:3" x14ac:dyDescent="0.25">
      <c r="A6192" s="946" t="s">
        <v>8856</v>
      </c>
      <c r="B6192" s="962" t="s">
        <v>6824</v>
      </c>
      <c r="C6192" s="948">
        <v>75</v>
      </c>
    </row>
    <row r="6193" spans="1:3" x14ac:dyDescent="0.25">
      <c r="A6193" s="946" t="s">
        <v>8857</v>
      </c>
      <c r="B6193" s="962" t="s">
        <v>836</v>
      </c>
      <c r="C6193" s="948">
        <v>75</v>
      </c>
    </row>
    <row r="6194" spans="1:3" x14ac:dyDescent="0.25">
      <c r="A6194" s="946" t="s">
        <v>8858</v>
      </c>
      <c r="B6194" s="962" t="s">
        <v>2393</v>
      </c>
      <c r="C6194" s="948">
        <v>120</v>
      </c>
    </row>
    <row r="6195" spans="1:3" x14ac:dyDescent="0.25">
      <c r="A6195" s="946" t="s">
        <v>8859</v>
      </c>
      <c r="B6195" s="962" t="s">
        <v>2400</v>
      </c>
      <c r="C6195" s="958">
        <v>30</v>
      </c>
    </row>
    <row r="6196" spans="1:3" x14ac:dyDescent="0.25">
      <c r="A6196" s="946" t="s">
        <v>8860</v>
      </c>
      <c r="B6196" s="962" t="s">
        <v>2924</v>
      </c>
      <c r="C6196" s="958">
        <v>60</v>
      </c>
    </row>
    <row r="6197" spans="1:3" x14ac:dyDescent="0.25">
      <c r="A6197" s="946" t="s">
        <v>10364</v>
      </c>
      <c r="B6197" s="962" t="s">
        <v>2559</v>
      </c>
      <c r="C6197" s="958">
        <v>30</v>
      </c>
    </row>
    <row r="6198" spans="1:3" x14ac:dyDescent="0.25">
      <c r="A6198" s="946" t="s">
        <v>8861</v>
      </c>
      <c r="B6198" s="962" t="s">
        <v>2796</v>
      </c>
      <c r="C6198" s="958">
        <v>30</v>
      </c>
    </row>
    <row r="6199" spans="1:3" x14ac:dyDescent="0.25">
      <c r="A6199" s="946" t="s">
        <v>8862</v>
      </c>
      <c r="B6199" s="962" t="s">
        <v>849</v>
      </c>
      <c r="C6199" s="958">
        <v>45</v>
      </c>
    </row>
    <row r="6200" spans="1:3" x14ac:dyDescent="0.25">
      <c r="A6200" s="946" t="s">
        <v>8863</v>
      </c>
      <c r="B6200" s="962" t="s">
        <v>2798</v>
      </c>
      <c r="C6200" s="958">
        <v>30</v>
      </c>
    </row>
    <row r="6201" spans="1:3" x14ac:dyDescent="0.25">
      <c r="A6201" s="946" t="s">
        <v>8864</v>
      </c>
      <c r="B6201" s="962" t="s">
        <v>2428</v>
      </c>
      <c r="C6201" s="958">
        <v>30</v>
      </c>
    </row>
    <row r="6202" spans="1:3" x14ac:dyDescent="0.25">
      <c r="A6202" s="946" t="s">
        <v>8865</v>
      </c>
      <c r="B6202" s="962" t="s">
        <v>2803</v>
      </c>
      <c r="C6202" s="948">
        <v>60</v>
      </c>
    </row>
    <row r="6203" spans="1:3" x14ac:dyDescent="0.25">
      <c r="A6203" s="946" t="s">
        <v>8866</v>
      </c>
      <c r="B6203" s="962" t="s">
        <v>2898</v>
      </c>
      <c r="C6203" s="948">
        <v>90</v>
      </c>
    </row>
    <row r="6204" spans="1:3" x14ac:dyDescent="0.25">
      <c r="A6204" s="946" t="s">
        <v>8867</v>
      </c>
      <c r="B6204" s="947" t="s">
        <v>6817</v>
      </c>
      <c r="C6204" s="948">
        <v>60</v>
      </c>
    </row>
    <row r="6205" spans="1:3" x14ac:dyDescent="0.25">
      <c r="A6205" s="946" t="s">
        <v>8868</v>
      </c>
      <c r="B6205" s="962" t="s">
        <v>6818</v>
      </c>
      <c r="C6205" s="958">
        <v>180</v>
      </c>
    </row>
    <row r="6206" spans="1:3" x14ac:dyDescent="0.25">
      <c r="A6206" s="946" t="s">
        <v>8869</v>
      </c>
      <c r="B6206" s="962" t="s">
        <v>6819</v>
      </c>
      <c r="C6206" s="958">
        <v>180</v>
      </c>
    </row>
    <row r="6207" spans="1:3" x14ac:dyDescent="0.25">
      <c r="A6207" s="946" t="s">
        <v>8870</v>
      </c>
      <c r="B6207" s="962" t="s">
        <v>2904</v>
      </c>
      <c r="C6207" s="958">
        <v>90</v>
      </c>
    </row>
    <row r="6208" spans="1:3" x14ac:dyDescent="0.25">
      <c r="A6208" s="946" t="s">
        <v>8871</v>
      </c>
      <c r="B6208" s="962" t="s">
        <v>2934</v>
      </c>
      <c r="C6208" s="958">
        <v>90</v>
      </c>
    </row>
    <row r="6209" spans="1:3" x14ac:dyDescent="0.25">
      <c r="A6209" s="946" t="s">
        <v>8872</v>
      </c>
      <c r="B6209" s="962" t="s">
        <v>2906</v>
      </c>
      <c r="C6209" s="958">
        <v>120</v>
      </c>
    </row>
    <row r="6210" spans="1:3" x14ac:dyDescent="0.25">
      <c r="A6210" s="946" t="s">
        <v>8873</v>
      </c>
      <c r="B6210" s="962" t="s">
        <v>2937</v>
      </c>
      <c r="C6210" s="958">
        <v>90</v>
      </c>
    </row>
    <row r="6211" spans="1:3" x14ac:dyDescent="0.25">
      <c r="A6211" s="946" t="s">
        <v>8874</v>
      </c>
      <c r="B6211" s="962" t="s">
        <v>2907</v>
      </c>
      <c r="C6211" s="958">
        <v>60</v>
      </c>
    </row>
    <row r="6212" spans="1:3" x14ac:dyDescent="0.25">
      <c r="A6212" s="946" t="s">
        <v>8875</v>
      </c>
      <c r="B6212" s="962" t="s">
        <v>7206</v>
      </c>
      <c r="C6212" s="958">
        <v>45</v>
      </c>
    </row>
    <row r="6213" spans="1:3" x14ac:dyDescent="0.25">
      <c r="A6213" s="946" t="s">
        <v>8876</v>
      </c>
      <c r="B6213" s="962" t="s">
        <v>2909</v>
      </c>
      <c r="C6213" s="958">
        <v>60</v>
      </c>
    </row>
    <row r="6214" spans="1:3" x14ac:dyDescent="0.25">
      <c r="A6214" s="946" t="s">
        <v>8877</v>
      </c>
      <c r="B6214" s="962" t="s">
        <v>2944</v>
      </c>
      <c r="C6214" s="958">
        <v>150</v>
      </c>
    </row>
    <row r="6215" spans="1:3" x14ac:dyDescent="0.25">
      <c r="A6215" s="946" t="s">
        <v>8878</v>
      </c>
      <c r="B6215" s="947" t="s">
        <v>6820</v>
      </c>
      <c r="C6215" s="948">
        <v>60</v>
      </c>
    </row>
    <row r="6216" spans="1:3" x14ac:dyDescent="0.25">
      <c r="A6216" s="946" t="s">
        <v>8879</v>
      </c>
      <c r="B6216" s="962" t="s">
        <v>2605</v>
      </c>
      <c r="C6216" s="958">
        <v>30</v>
      </c>
    </row>
    <row r="6217" spans="1:3" x14ac:dyDescent="0.25">
      <c r="A6217" s="946" t="s">
        <v>8880</v>
      </c>
      <c r="B6217" s="962" t="s">
        <v>2950</v>
      </c>
      <c r="C6217" s="958">
        <v>180</v>
      </c>
    </row>
    <row r="6218" spans="1:3" x14ac:dyDescent="0.25">
      <c r="A6218" s="946" t="s">
        <v>8881</v>
      </c>
      <c r="B6218" s="962" t="s">
        <v>6825</v>
      </c>
      <c r="C6218" s="958">
        <v>30</v>
      </c>
    </row>
    <row r="6219" spans="1:3" x14ac:dyDescent="0.25">
      <c r="A6219" s="946" t="s">
        <v>8882</v>
      </c>
      <c r="B6219" s="962" t="s">
        <v>6822</v>
      </c>
      <c r="C6219" s="958">
        <v>60</v>
      </c>
    </row>
    <row r="6220" spans="1:3" x14ac:dyDescent="0.25">
      <c r="A6220" s="946" t="s">
        <v>8883</v>
      </c>
      <c r="B6220" s="962" t="s">
        <v>6823</v>
      </c>
      <c r="C6220" s="958">
        <v>60</v>
      </c>
    </row>
    <row r="6221" spans="1:3" x14ac:dyDescent="0.25">
      <c r="A6221" s="946" t="s">
        <v>8884</v>
      </c>
      <c r="B6221" s="962" t="s">
        <v>2912</v>
      </c>
      <c r="C6221" s="958">
        <v>60</v>
      </c>
    </row>
    <row r="6222" spans="1:3" x14ac:dyDescent="0.25">
      <c r="A6222" s="946" t="s">
        <v>8885</v>
      </c>
      <c r="B6222" s="962" t="s">
        <v>6826</v>
      </c>
      <c r="C6222" s="958">
        <v>60</v>
      </c>
    </row>
    <row r="6223" spans="1:3" x14ac:dyDescent="0.25">
      <c r="A6223" s="946" t="s">
        <v>8886</v>
      </c>
      <c r="B6223" s="962" t="s">
        <v>2910</v>
      </c>
      <c r="C6223" s="958">
        <v>30</v>
      </c>
    </row>
    <row r="6224" spans="1:3" x14ac:dyDescent="0.25">
      <c r="A6224" s="946" t="s">
        <v>8887</v>
      </c>
      <c r="B6224" s="962" t="s">
        <v>2529</v>
      </c>
      <c r="C6224" s="958">
        <v>45</v>
      </c>
    </row>
    <row r="6225" spans="1:6" x14ac:dyDescent="0.25">
      <c r="A6225" s="946" t="s">
        <v>8888</v>
      </c>
      <c r="B6225" s="962" t="s">
        <v>2915</v>
      </c>
      <c r="C6225" s="958">
        <v>270</v>
      </c>
    </row>
    <row r="6226" spans="1:6" x14ac:dyDescent="0.25">
      <c r="A6226" s="946" t="s">
        <v>8889</v>
      </c>
      <c r="B6226" s="947" t="s">
        <v>2384</v>
      </c>
      <c r="C6226" s="948">
        <v>30</v>
      </c>
    </row>
    <row r="6227" spans="1:6" x14ac:dyDescent="0.25">
      <c r="A6227" s="946" t="s">
        <v>8890</v>
      </c>
      <c r="B6227" s="947" t="s">
        <v>2386</v>
      </c>
      <c r="C6227" s="948">
        <v>15</v>
      </c>
    </row>
    <row r="6228" spans="1:6" x14ac:dyDescent="0.25">
      <c r="A6228" s="946" t="s">
        <v>8891</v>
      </c>
      <c r="B6228" s="947" t="s">
        <v>2388</v>
      </c>
      <c r="C6228" s="948">
        <v>30</v>
      </c>
    </row>
    <row r="6229" spans="1:6" x14ac:dyDescent="0.25">
      <c r="A6229" s="946" t="s">
        <v>8892</v>
      </c>
      <c r="B6229" s="947" t="s">
        <v>6785</v>
      </c>
      <c r="C6229" s="948">
        <v>45</v>
      </c>
    </row>
    <row r="6230" spans="1:6" x14ac:dyDescent="0.25">
      <c r="A6230" s="946" t="s">
        <v>8893</v>
      </c>
      <c r="B6230" s="947" t="s">
        <v>836</v>
      </c>
      <c r="C6230" s="948">
        <v>45</v>
      </c>
    </row>
    <row r="6231" spans="1:6" x14ac:dyDescent="0.25">
      <c r="A6231" s="946" t="s">
        <v>8894</v>
      </c>
      <c r="B6231" s="947" t="s">
        <v>7195</v>
      </c>
      <c r="C6231" s="948">
        <v>90</v>
      </c>
    </row>
    <row r="6232" spans="1:6" x14ac:dyDescent="0.25">
      <c r="A6232" s="946" t="s">
        <v>8895</v>
      </c>
      <c r="B6232" s="422" t="s">
        <v>2397</v>
      </c>
      <c r="C6232" s="434">
        <v>75</v>
      </c>
    </row>
    <row r="6233" spans="1:6" x14ac:dyDescent="0.25">
      <c r="A6233" s="946" t="s">
        <v>8896</v>
      </c>
      <c r="B6233" s="422" t="s">
        <v>2969</v>
      </c>
      <c r="C6233" s="434">
        <v>30</v>
      </c>
    </row>
    <row r="6234" spans="1:6" x14ac:dyDescent="0.25">
      <c r="A6234" s="946" t="s">
        <v>10365</v>
      </c>
      <c r="B6234" s="422" t="s">
        <v>2428</v>
      </c>
      <c r="C6234" s="434">
        <v>30</v>
      </c>
    </row>
    <row r="6235" spans="1:6" x14ac:dyDescent="0.25">
      <c r="A6235" s="946" t="s">
        <v>8897</v>
      </c>
      <c r="B6235" s="422" t="s">
        <v>3022</v>
      </c>
      <c r="C6235" s="434">
        <v>75</v>
      </c>
    </row>
    <row r="6236" spans="1:6" x14ac:dyDescent="0.25">
      <c r="A6236" s="946" t="s">
        <v>8898</v>
      </c>
      <c r="B6236" s="422" t="s">
        <v>6827</v>
      </c>
      <c r="C6236" s="434">
        <v>30</v>
      </c>
    </row>
    <row r="6237" spans="1:6" x14ac:dyDescent="0.25">
      <c r="A6237" s="946" t="s">
        <v>8899</v>
      </c>
      <c r="B6237" s="422" t="s">
        <v>3260</v>
      </c>
      <c r="C6237" s="434">
        <v>75</v>
      </c>
    </row>
    <row r="6238" spans="1:6" x14ac:dyDescent="0.25">
      <c r="A6238" s="946" t="s">
        <v>8900</v>
      </c>
      <c r="B6238" s="422" t="s">
        <v>6828</v>
      </c>
      <c r="C6238" s="434">
        <v>30</v>
      </c>
    </row>
    <row r="6239" spans="1:6" x14ac:dyDescent="0.25">
      <c r="A6239" s="946" t="s">
        <v>8901</v>
      </c>
      <c r="B6239" s="422" t="s">
        <v>2400</v>
      </c>
      <c r="C6239" s="434">
        <v>30</v>
      </c>
    </row>
    <row r="6240" spans="1:6" ht="19.5" thickBot="1" x14ac:dyDescent="0.3">
      <c r="A6240" s="946" t="s">
        <v>8902</v>
      </c>
      <c r="B6240" s="422" t="s">
        <v>6829</v>
      </c>
      <c r="C6240" s="434">
        <v>60</v>
      </c>
      <c r="D6240" s="1000">
        <v>14</v>
      </c>
      <c r="E6240" s="1000">
        <v>42</v>
      </c>
      <c r="F6240" s="1000">
        <v>4</v>
      </c>
    </row>
    <row r="6241" spans="1:6" ht="19.5" thickBot="1" x14ac:dyDescent="0.3">
      <c r="A6241" s="946" t="s">
        <v>8903</v>
      </c>
      <c r="B6241" s="422" t="s">
        <v>3270</v>
      </c>
      <c r="C6241" s="434">
        <v>60</v>
      </c>
      <c r="D6241" s="1000">
        <v>18</v>
      </c>
      <c r="E6241" s="1000">
        <v>38</v>
      </c>
      <c r="F6241" s="1000">
        <v>4</v>
      </c>
    </row>
    <row r="6242" spans="1:6" ht="19.5" thickBot="1" x14ac:dyDescent="0.3">
      <c r="A6242" s="946" t="s">
        <v>8904</v>
      </c>
      <c r="B6242" s="422" t="s">
        <v>2974</v>
      </c>
      <c r="C6242" s="434">
        <v>60</v>
      </c>
      <c r="D6242" s="1000">
        <v>16</v>
      </c>
      <c r="E6242" s="1000">
        <v>36</v>
      </c>
      <c r="F6242" s="1000">
        <v>8</v>
      </c>
    </row>
    <row r="6243" spans="1:6" ht="19.5" thickBot="1" x14ac:dyDescent="0.3">
      <c r="A6243" s="946" t="s">
        <v>8905</v>
      </c>
      <c r="B6243" s="422" t="s">
        <v>6830</v>
      </c>
      <c r="C6243" s="434">
        <v>180</v>
      </c>
      <c r="D6243" s="1000">
        <v>27</v>
      </c>
      <c r="E6243" s="1000">
        <v>129</v>
      </c>
      <c r="F6243" s="1000">
        <v>24</v>
      </c>
    </row>
    <row r="6244" spans="1:6" ht="19.5" thickBot="1" x14ac:dyDescent="0.3">
      <c r="A6244" s="946" t="s">
        <v>8906</v>
      </c>
      <c r="B6244" s="422" t="s">
        <v>6831</v>
      </c>
      <c r="C6244" s="434">
        <v>60</v>
      </c>
      <c r="D6244" s="1000">
        <v>11</v>
      </c>
      <c r="E6244" s="1000">
        <v>41</v>
      </c>
      <c r="F6244" s="1000">
        <v>8</v>
      </c>
    </row>
    <row r="6245" spans="1:6" ht="19.5" thickBot="1" x14ac:dyDescent="0.3">
      <c r="A6245" s="946" t="s">
        <v>8907</v>
      </c>
      <c r="B6245" s="422" t="s">
        <v>6832</v>
      </c>
      <c r="C6245" s="434">
        <v>180</v>
      </c>
      <c r="D6245" s="1000">
        <v>28</v>
      </c>
      <c r="E6245" s="1000">
        <v>128</v>
      </c>
      <c r="F6245" s="1000">
        <v>24</v>
      </c>
    </row>
    <row r="6246" spans="1:6" ht="19.5" thickBot="1" x14ac:dyDescent="0.3">
      <c r="A6246" s="946" t="s">
        <v>8908</v>
      </c>
      <c r="B6246" s="422" t="s">
        <v>6833</v>
      </c>
      <c r="C6246" s="434">
        <v>120</v>
      </c>
      <c r="D6246" s="1000">
        <v>21</v>
      </c>
      <c r="E6246" s="1000">
        <v>83</v>
      </c>
      <c r="F6246" s="1000">
        <v>16</v>
      </c>
    </row>
    <row r="6247" spans="1:6" ht="19.5" thickBot="1" x14ac:dyDescent="0.3">
      <c r="A6247" s="946" t="s">
        <v>8909</v>
      </c>
      <c r="B6247" s="422" t="s">
        <v>6834</v>
      </c>
      <c r="C6247" s="434">
        <v>90</v>
      </c>
      <c r="D6247" s="1000">
        <v>8</v>
      </c>
      <c r="E6247" s="1000">
        <v>70</v>
      </c>
      <c r="F6247" s="1000">
        <v>12</v>
      </c>
    </row>
    <row r="6248" spans="1:6" ht="19.5" thickBot="1" x14ac:dyDescent="0.3">
      <c r="A6248" s="946" t="s">
        <v>8910</v>
      </c>
      <c r="B6248" s="422" t="s">
        <v>6835</v>
      </c>
      <c r="C6248" s="434">
        <v>120</v>
      </c>
      <c r="D6248" s="1000">
        <v>19</v>
      </c>
      <c r="E6248" s="1000">
        <v>85</v>
      </c>
      <c r="F6248" s="1000">
        <v>16</v>
      </c>
    </row>
    <row r="6249" spans="1:6" ht="19.5" thickBot="1" x14ac:dyDescent="0.3">
      <c r="A6249" s="946" t="s">
        <v>8911</v>
      </c>
      <c r="B6249" s="422" t="s">
        <v>6836</v>
      </c>
      <c r="C6249" s="434">
        <v>120</v>
      </c>
      <c r="D6249" s="1000">
        <v>21</v>
      </c>
      <c r="E6249" s="1000">
        <v>91</v>
      </c>
      <c r="F6249" s="1000">
        <v>8</v>
      </c>
    </row>
    <row r="6250" spans="1:6" ht="19.5" thickBot="1" x14ac:dyDescent="0.3">
      <c r="A6250" s="946" t="s">
        <v>8912</v>
      </c>
      <c r="B6250" s="422" t="s">
        <v>3274</v>
      </c>
      <c r="C6250" s="434">
        <v>60</v>
      </c>
      <c r="D6250" s="1000">
        <v>17</v>
      </c>
      <c r="E6250" s="1000">
        <v>39</v>
      </c>
      <c r="F6250" s="1000">
        <v>4</v>
      </c>
    </row>
    <row r="6251" spans="1:6" x14ac:dyDescent="0.25">
      <c r="A6251" s="946" t="s">
        <v>8913</v>
      </c>
      <c r="B6251" s="422" t="s">
        <v>6837</v>
      </c>
      <c r="C6251" s="434">
        <v>180</v>
      </c>
    </row>
    <row r="6252" spans="1:6" x14ac:dyDescent="0.25">
      <c r="A6252" s="946" t="s">
        <v>8914</v>
      </c>
      <c r="B6252" s="947" t="s">
        <v>2384</v>
      </c>
      <c r="C6252" s="948">
        <v>75</v>
      </c>
    </row>
    <row r="6253" spans="1:6" x14ac:dyDescent="0.25">
      <c r="A6253" s="946" t="s">
        <v>8915</v>
      </c>
      <c r="B6253" s="947" t="s">
        <v>2386</v>
      </c>
      <c r="C6253" s="948">
        <v>30</v>
      </c>
    </row>
    <row r="6254" spans="1:6" x14ac:dyDescent="0.25">
      <c r="A6254" s="946" t="s">
        <v>8916</v>
      </c>
      <c r="B6254" s="947" t="s">
        <v>2388</v>
      </c>
      <c r="C6254" s="948">
        <v>60</v>
      </c>
    </row>
    <row r="6255" spans="1:6" x14ac:dyDescent="0.25">
      <c r="A6255" s="946" t="s">
        <v>8917</v>
      </c>
      <c r="B6255" s="947" t="s">
        <v>6785</v>
      </c>
      <c r="C6255" s="948">
        <v>75</v>
      </c>
    </row>
    <row r="6256" spans="1:6" x14ac:dyDescent="0.25">
      <c r="A6256" s="946" t="s">
        <v>8918</v>
      </c>
      <c r="B6256" s="947" t="s">
        <v>836</v>
      </c>
      <c r="C6256" s="948">
        <v>75</v>
      </c>
    </row>
    <row r="6257" spans="1:3" x14ac:dyDescent="0.25">
      <c r="A6257" s="946" t="s">
        <v>8919</v>
      </c>
      <c r="B6257" s="947" t="s">
        <v>7195</v>
      </c>
      <c r="C6257" s="948">
        <v>120</v>
      </c>
    </row>
    <row r="6258" spans="1:3" x14ac:dyDescent="0.25">
      <c r="A6258" s="946" t="s">
        <v>8920</v>
      </c>
      <c r="B6258" s="949" t="s">
        <v>2397</v>
      </c>
      <c r="C6258" s="434">
        <v>75</v>
      </c>
    </row>
    <row r="6259" spans="1:3" x14ac:dyDescent="0.25">
      <c r="A6259" s="946" t="s">
        <v>8921</v>
      </c>
      <c r="B6259" s="949" t="s">
        <v>2969</v>
      </c>
      <c r="C6259" s="434">
        <v>30</v>
      </c>
    </row>
    <row r="6260" spans="1:3" x14ac:dyDescent="0.25">
      <c r="A6260" s="946" t="s">
        <v>10366</v>
      </c>
      <c r="B6260" s="949" t="s">
        <v>2428</v>
      </c>
      <c r="C6260" s="434">
        <v>30</v>
      </c>
    </row>
    <row r="6261" spans="1:3" x14ac:dyDescent="0.25">
      <c r="A6261" s="946" t="s">
        <v>8922</v>
      </c>
      <c r="B6261" s="949" t="s">
        <v>6838</v>
      </c>
      <c r="C6261" s="434">
        <v>75</v>
      </c>
    </row>
    <row r="6262" spans="1:3" x14ac:dyDescent="0.25">
      <c r="A6262" s="946" t="s">
        <v>8923</v>
      </c>
      <c r="B6262" s="949" t="s">
        <v>3018</v>
      </c>
      <c r="C6262" s="434">
        <v>30</v>
      </c>
    </row>
    <row r="6263" spans="1:3" x14ac:dyDescent="0.25">
      <c r="A6263" s="946" t="s">
        <v>8924</v>
      </c>
      <c r="B6263" s="949" t="s">
        <v>3254</v>
      </c>
      <c r="C6263" s="434">
        <v>60</v>
      </c>
    </row>
    <row r="6264" spans="1:3" x14ac:dyDescent="0.25">
      <c r="A6264" s="946" t="s">
        <v>8925</v>
      </c>
      <c r="B6264" s="949" t="s">
        <v>6827</v>
      </c>
      <c r="C6264" s="434">
        <v>30</v>
      </c>
    </row>
    <row r="6265" spans="1:3" x14ac:dyDescent="0.25">
      <c r="A6265" s="946" t="s">
        <v>8926</v>
      </c>
      <c r="B6265" s="949" t="s">
        <v>6839</v>
      </c>
      <c r="C6265" s="434">
        <v>90</v>
      </c>
    </row>
    <row r="6266" spans="1:3" x14ac:dyDescent="0.25">
      <c r="A6266" s="946" t="s">
        <v>8927</v>
      </c>
      <c r="B6266" s="949" t="s">
        <v>3262</v>
      </c>
      <c r="C6266" s="434">
        <v>60</v>
      </c>
    </row>
    <row r="6267" spans="1:3" x14ac:dyDescent="0.25">
      <c r="A6267" s="946" t="s">
        <v>8928</v>
      </c>
      <c r="B6267" s="949" t="s">
        <v>6840</v>
      </c>
      <c r="C6267" s="434">
        <v>60</v>
      </c>
    </row>
    <row r="6268" spans="1:3" x14ac:dyDescent="0.25">
      <c r="A6268" s="946" t="s">
        <v>8929</v>
      </c>
      <c r="B6268" s="957" t="s">
        <v>3267</v>
      </c>
      <c r="C6268" s="948">
        <v>30</v>
      </c>
    </row>
    <row r="6269" spans="1:3" x14ac:dyDescent="0.25">
      <c r="A6269" s="946" t="s">
        <v>8930</v>
      </c>
      <c r="B6269" s="957" t="s">
        <v>2529</v>
      </c>
      <c r="C6269" s="963">
        <v>45</v>
      </c>
    </row>
    <row r="6270" spans="1:3" x14ac:dyDescent="0.25">
      <c r="A6270" s="946" t="s">
        <v>8931</v>
      </c>
      <c r="B6270" s="947" t="s">
        <v>2400</v>
      </c>
      <c r="C6270" s="948">
        <v>30</v>
      </c>
    </row>
    <row r="6271" spans="1:3" x14ac:dyDescent="0.25">
      <c r="A6271" s="946" t="s">
        <v>8932</v>
      </c>
      <c r="B6271" s="947" t="s">
        <v>3270</v>
      </c>
      <c r="C6271" s="948">
        <v>60</v>
      </c>
    </row>
    <row r="6272" spans="1:3" x14ac:dyDescent="0.25">
      <c r="A6272" s="946" t="s">
        <v>8933</v>
      </c>
      <c r="B6272" s="947" t="s">
        <v>2974</v>
      </c>
      <c r="C6272" s="948">
        <v>60</v>
      </c>
    </row>
    <row r="6273" spans="1:3" x14ac:dyDescent="0.25">
      <c r="A6273" s="946" t="s">
        <v>8934</v>
      </c>
      <c r="B6273" s="947" t="s">
        <v>6830</v>
      </c>
      <c r="C6273" s="948">
        <v>150</v>
      </c>
    </row>
    <row r="6274" spans="1:3" x14ac:dyDescent="0.25">
      <c r="A6274" s="946" t="s">
        <v>8935</v>
      </c>
      <c r="B6274" s="947" t="s">
        <v>3029</v>
      </c>
      <c r="C6274" s="948">
        <v>90</v>
      </c>
    </row>
    <row r="6275" spans="1:3" x14ac:dyDescent="0.25">
      <c r="A6275" s="946" t="s">
        <v>8936</v>
      </c>
      <c r="B6275" s="947" t="s">
        <v>6841</v>
      </c>
      <c r="C6275" s="948">
        <v>60</v>
      </c>
    </row>
    <row r="6276" spans="1:3" x14ac:dyDescent="0.25">
      <c r="A6276" s="946" t="s">
        <v>8937</v>
      </c>
      <c r="B6276" s="947" t="s">
        <v>6842</v>
      </c>
      <c r="C6276" s="948">
        <v>120</v>
      </c>
    </row>
    <row r="6277" spans="1:3" x14ac:dyDescent="0.25">
      <c r="A6277" s="946" t="s">
        <v>8938</v>
      </c>
      <c r="B6277" s="947" t="s">
        <v>6843</v>
      </c>
      <c r="C6277" s="948">
        <v>150</v>
      </c>
    </row>
    <row r="6278" spans="1:3" x14ac:dyDescent="0.25">
      <c r="A6278" s="946" t="s">
        <v>8939</v>
      </c>
      <c r="B6278" s="947" t="s">
        <v>6844</v>
      </c>
      <c r="C6278" s="948">
        <v>60</v>
      </c>
    </row>
    <row r="6279" spans="1:3" x14ac:dyDescent="0.25">
      <c r="A6279" s="946" t="s">
        <v>8940</v>
      </c>
      <c r="B6279" s="947" t="s">
        <v>6833</v>
      </c>
      <c r="C6279" s="948">
        <v>120</v>
      </c>
    </row>
    <row r="6280" spans="1:3" x14ac:dyDescent="0.25">
      <c r="A6280" s="946" t="s">
        <v>8941</v>
      </c>
      <c r="B6280" s="947" t="s">
        <v>9974</v>
      </c>
      <c r="C6280" s="948">
        <v>60</v>
      </c>
    </row>
    <row r="6281" spans="1:3" x14ac:dyDescent="0.25">
      <c r="A6281" s="946" t="s">
        <v>8942</v>
      </c>
      <c r="B6281" s="422" t="s">
        <v>6846</v>
      </c>
      <c r="C6281" s="948">
        <v>60</v>
      </c>
    </row>
    <row r="6282" spans="1:3" x14ac:dyDescent="0.25">
      <c r="A6282" s="946" t="s">
        <v>8943</v>
      </c>
      <c r="B6282" s="947" t="s">
        <v>6847</v>
      </c>
      <c r="C6282" s="948">
        <v>60</v>
      </c>
    </row>
    <row r="6283" spans="1:3" x14ac:dyDescent="0.25">
      <c r="A6283" s="946" t="s">
        <v>8944</v>
      </c>
      <c r="B6283" s="422" t="s">
        <v>6835</v>
      </c>
      <c r="C6283" s="948">
        <v>180</v>
      </c>
    </row>
    <row r="6284" spans="1:3" x14ac:dyDescent="0.25">
      <c r="A6284" s="946" t="s">
        <v>8945</v>
      </c>
      <c r="B6284" s="422" t="s">
        <v>9975</v>
      </c>
      <c r="C6284" s="948">
        <v>180</v>
      </c>
    </row>
    <row r="6285" spans="1:3" x14ac:dyDescent="0.25">
      <c r="A6285" s="946" t="s">
        <v>8946</v>
      </c>
      <c r="B6285" s="947" t="s">
        <v>3052</v>
      </c>
      <c r="C6285" s="948">
        <v>60</v>
      </c>
    </row>
    <row r="6286" spans="1:3" x14ac:dyDescent="0.25">
      <c r="A6286" s="946" t="s">
        <v>8947</v>
      </c>
      <c r="B6286" s="422" t="s">
        <v>6849</v>
      </c>
      <c r="C6286" s="948">
        <v>60</v>
      </c>
    </row>
    <row r="6287" spans="1:3" x14ac:dyDescent="0.25">
      <c r="A6287" s="946" t="s">
        <v>8948</v>
      </c>
      <c r="B6287" s="947" t="s">
        <v>2915</v>
      </c>
      <c r="C6287" s="948">
        <v>225</v>
      </c>
    </row>
    <row r="6288" spans="1:3" x14ac:dyDescent="0.25">
      <c r="A6288" s="946" t="s">
        <v>8949</v>
      </c>
      <c r="B6288" s="947" t="s">
        <v>2384</v>
      </c>
      <c r="C6288" s="948">
        <v>30</v>
      </c>
    </row>
    <row r="6289" spans="1:6" x14ac:dyDescent="0.25">
      <c r="A6289" s="946" t="s">
        <v>8950</v>
      </c>
      <c r="B6289" s="947" t="s">
        <v>2386</v>
      </c>
      <c r="C6289" s="948">
        <v>15</v>
      </c>
    </row>
    <row r="6290" spans="1:6" x14ac:dyDescent="0.25">
      <c r="A6290" s="946" t="s">
        <v>8951</v>
      </c>
      <c r="B6290" s="947" t="s">
        <v>2388</v>
      </c>
      <c r="C6290" s="948">
        <v>30</v>
      </c>
    </row>
    <row r="6291" spans="1:6" x14ac:dyDescent="0.25">
      <c r="A6291" s="946" t="s">
        <v>8952</v>
      </c>
      <c r="B6291" s="947" t="s">
        <v>6785</v>
      </c>
      <c r="C6291" s="948">
        <v>45</v>
      </c>
    </row>
    <row r="6292" spans="1:6" x14ac:dyDescent="0.25">
      <c r="A6292" s="946" t="s">
        <v>8953</v>
      </c>
      <c r="B6292" s="947" t="s">
        <v>836</v>
      </c>
      <c r="C6292" s="948">
        <v>45</v>
      </c>
    </row>
    <row r="6293" spans="1:6" x14ac:dyDescent="0.25">
      <c r="A6293" s="946" t="s">
        <v>8954</v>
      </c>
      <c r="B6293" s="947" t="s">
        <v>7195</v>
      </c>
      <c r="C6293" s="948">
        <v>90</v>
      </c>
    </row>
    <row r="6294" spans="1:6" x14ac:dyDescent="0.25">
      <c r="A6294" s="946" t="s">
        <v>8955</v>
      </c>
      <c r="B6294" s="947" t="s">
        <v>2397</v>
      </c>
      <c r="C6294" s="948">
        <v>75</v>
      </c>
    </row>
    <row r="6295" spans="1:6" x14ac:dyDescent="0.25">
      <c r="A6295" s="946" t="s">
        <v>8956</v>
      </c>
      <c r="B6295" s="947" t="s">
        <v>3097</v>
      </c>
      <c r="C6295" s="948">
        <v>45</v>
      </c>
    </row>
    <row r="6296" spans="1:6" x14ac:dyDescent="0.25">
      <c r="A6296" s="946" t="s">
        <v>10367</v>
      </c>
      <c r="B6296" s="947" t="s">
        <v>3098</v>
      </c>
      <c r="C6296" s="948">
        <v>60</v>
      </c>
    </row>
    <row r="6297" spans="1:6" x14ac:dyDescent="0.25">
      <c r="A6297" s="946" t="s">
        <v>8957</v>
      </c>
      <c r="B6297" s="947" t="s">
        <v>3100</v>
      </c>
      <c r="C6297" s="948">
        <v>30</v>
      </c>
    </row>
    <row r="6298" spans="1:6" x14ac:dyDescent="0.25">
      <c r="A6298" s="946" t="s">
        <v>8958</v>
      </c>
      <c r="B6298" s="947" t="s">
        <v>848</v>
      </c>
      <c r="C6298" s="948">
        <v>60</v>
      </c>
    </row>
    <row r="6299" spans="1:6" x14ac:dyDescent="0.25">
      <c r="A6299" s="946" t="s">
        <v>8959</v>
      </c>
      <c r="B6299" s="947" t="s">
        <v>3103</v>
      </c>
      <c r="C6299" s="948">
        <v>45</v>
      </c>
    </row>
    <row r="6300" spans="1:6" x14ac:dyDescent="0.25">
      <c r="A6300" s="946" t="s">
        <v>8960</v>
      </c>
      <c r="B6300" s="947" t="s">
        <v>3105</v>
      </c>
      <c r="C6300" s="948">
        <v>60</v>
      </c>
    </row>
    <row r="6301" spans="1:6" x14ac:dyDescent="0.25">
      <c r="A6301" s="946" t="s">
        <v>8961</v>
      </c>
      <c r="B6301" s="422" t="s">
        <v>6828</v>
      </c>
      <c r="C6301" s="434">
        <v>30</v>
      </c>
    </row>
    <row r="6302" spans="1:6" x14ac:dyDescent="0.25">
      <c r="A6302" s="946" t="s">
        <v>8962</v>
      </c>
      <c r="B6302" s="947" t="s">
        <v>2400</v>
      </c>
      <c r="C6302" s="434">
        <v>30</v>
      </c>
    </row>
    <row r="6303" spans="1:6" ht="19.5" thickBot="1" x14ac:dyDescent="0.3">
      <c r="A6303" s="946" t="s">
        <v>8963</v>
      </c>
      <c r="B6303" s="947" t="s">
        <v>3108</v>
      </c>
      <c r="C6303" s="948">
        <v>60</v>
      </c>
      <c r="D6303" s="1001">
        <v>24</v>
      </c>
      <c r="E6303" s="1001">
        <v>34</v>
      </c>
      <c r="F6303" s="1001">
        <v>2</v>
      </c>
    </row>
    <row r="6304" spans="1:6" ht="19.5" thickBot="1" x14ac:dyDescent="0.3">
      <c r="A6304" s="946" t="s">
        <v>8964</v>
      </c>
      <c r="B6304" s="947" t="s">
        <v>3110</v>
      </c>
      <c r="C6304" s="948">
        <v>60</v>
      </c>
      <c r="D6304" s="1001">
        <v>12</v>
      </c>
      <c r="E6304" s="1001">
        <v>41</v>
      </c>
      <c r="F6304" s="1001">
        <v>7</v>
      </c>
    </row>
    <row r="6305" spans="1:6" ht="19.5" thickBot="1" x14ac:dyDescent="0.3">
      <c r="A6305" s="946" t="s">
        <v>8965</v>
      </c>
      <c r="B6305" s="947" t="s">
        <v>3112</v>
      </c>
      <c r="C6305" s="948">
        <v>60</v>
      </c>
      <c r="D6305" s="1001">
        <v>14</v>
      </c>
      <c r="E6305" s="1001">
        <v>44</v>
      </c>
      <c r="F6305" s="1001">
        <v>2</v>
      </c>
    </row>
    <row r="6306" spans="1:6" ht="19.5" thickBot="1" x14ac:dyDescent="0.3">
      <c r="A6306" s="946" t="s">
        <v>8966</v>
      </c>
      <c r="B6306" s="947" t="s">
        <v>2727</v>
      </c>
      <c r="C6306" s="948">
        <v>60</v>
      </c>
      <c r="D6306" s="1001">
        <v>42</v>
      </c>
      <c r="E6306" s="1001">
        <v>16</v>
      </c>
      <c r="F6306" s="1001">
        <v>2</v>
      </c>
    </row>
    <row r="6307" spans="1:6" ht="19.5" thickBot="1" x14ac:dyDescent="0.3">
      <c r="A6307" s="946" t="s">
        <v>8967</v>
      </c>
      <c r="B6307" s="947" t="s">
        <v>3115</v>
      </c>
      <c r="C6307" s="948">
        <v>180</v>
      </c>
      <c r="D6307" s="1001">
        <v>34</v>
      </c>
      <c r="E6307" s="1001">
        <v>134</v>
      </c>
      <c r="F6307" s="1001">
        <v>12</v>
      </c>
    </row>
    <row r="6308" spans="1:6" ht="19.5" thickBot="1" x14ac:dyDescent="0.3">
      <c r="A6308" s="946" t="s">
        <v>8968</v>
      </c>
      <c r="B6308" s="947" t="s">
        <v>3117</v>
      </c>
      <c r="C6308" s="948">
        <v>60</v>
      </c>
      <c r="D6308" s="1001">
        <v>28</v>
      </c>
      <c r="E6308" s="1001">
        <v>30</v>
      </c>
      <c r="F6308" s="1001">
        <v>2</v>
      </c>
    </row>
    <row r="6309" spans="1:6" ht="19.5" thickBot="1" x14ac:dyDescent="0.3">
      <c r="A6309" s="946" t="s">
        <v>8969</v>
      </c>
      <c r="B6309" s="947" t="s">
        <v>3119</v>
      </c>
      <c r="C6309" s="948">
        <v>90</v>
      </c>
      <c r="D6309" s="1001">
        <v>20</v>
      </c>
      <c r="E6309" s="1001">
        <v>67</v>
      </c>
      <c r="F6309" s="1001">
        <v>3</v>
      </c>
    </row>
    <row r="6310" spans="1:6" ht="19.5" thickBot="1" x14ac:dyDescent="0.3">
      <c r="A6310" s="946" t="s">
        <v>8970</v>
      </c>
      <c r="B6310" s="947" t="s">
        <v>3121</v>
      </c>
      <c r="C6310" s="948">
        <v>60</v>
      </c>
      <c r="D6310" s="1001">
        <v>13</v>
      </c>
      <c r="E6310" s="1001">
        <v>45</v>
      </c>
      <c r="F6310" s="1001">
        <v>2</v>
      </c>
    </row>
    <row r="6311" spans="1:6" ht="19.5" thickBot="1" x14ac:dyDescent="0.3">
      <c r="A6311" s="946" t="s">
        <v>8971</v>
      </c>
      <c r="B6311" s="947" t="s">
        <v>3123</v>
      </c>
      <c r="C6311" s="948">
        <v>180</v>
      </c>
      <c r="D6311" s="1001">
        <v>34</v>
      </c>
      <c r="E6311" s="1001">
        <v>134</v>
      </c>
      <c r="F6311" s="1001">
        <v>12</v>
      </c>
    </row>
    <row r="6312" spans="1:6" ht="19.5" thickBot="1" x14ac:dyDescent="0.3">
      <c r="A6312" s="946" t="s">
        <v>8972</v>
      </c>
      <c r="B6312" s="947" t="s">
        <v>3125</v>
      </c>
      <c r="C6312" s="948">
        <v>150</v>
      </c>
      <c r="D6312" s="1001">
        <v>30</v>
      </c>
      <c r="E6312" s="1001">
        <v>117</v>
      </c>
      <c r="F6312" s="1001">
        <v>3</v>
      </c>
    </row>
    <row r="6313" spans="1:6" ht="19.5" thickBot="1" x14ac:dyDescent="0.3">
      <c r="A6313" s="946" t="s">
        <v>8973</v>
      </c>
      <c r="B6313" s="947" t="s">
        <v>3127</v>
      </c>
      <c r="C6313" s="948">
        <v>60</v>
      </c>
      <c r="D6313" s="1001">
        <v>15</v>
      </c>
      <c r="E6313" s="1001">
        <v>43</v>
      </c>
      <c r="F6313" s="1001">
        <v>2</v>
      </c>
    </row>
    <row r="6314" spans="1:6" ht="19.5" thickBot="1" x14ac:dyDescent="0.3">
      <c r="A6314" s="946" t="s">
        <v>8974</v>
      </c>
      <c r="B6314" s="947" t="s">
        <v>3131</v>
      </c>
      <c r="C6314" s="948">
        <v>90</v>
      </c>
      <c r="D6314" s="1001">
        <v>30</v>
      </c>
      <c r="E6314" s="1001">
        <v>48</v>
      </c>
      <c r="F6314" s="1001">
        <v>12</v>
      </c>
    </row>
    <row r="6315" spans="1:6" x14ac:dyDescent="0.25">
      <c r="A6315" s="946" t="s">
        <v>8975</v>
      </c>
      <c r="B6315" s="947" t="s">
        <v>2453</v>
      </c>
      <c r="C6315" s="948">
        <v>120</v>
      </c>
    </row>
    <row r="6316" spans="1:6" x14ac:dyDescent="0.25">
      <c r="A6316" s="946" t="s">
        <v>8976</v>
      </c>
      <c r="B6316" s="949" t="s">
        <v>2384</v>
      </c>
      <c r="C6316" s="434">
        <v>75</v>
      </c>
    </row>
    <row r="6317" spans="1:6" x14ac:dyDescent="0.25">
      <c r="A6317" s="946" t="s">
        <v>8977</v>
      </c>
      <c r="B6317" s="949" t="s">
        <v>2386</v>
      </c>
      <c r="C6317" s="434">
        <v>30</v>
      </c>
    </row>
    <row r="6318" spans="1:6" x14ac:dyDescent="0.25">
      <c r="A6318" s="946" t="s">
        <v>8978</v>
      </c>
      <c r="B6318" s="949" t="s">
        <v>2388</v>
      </c>
      <c r="C6318" s="434">
        <v>60</v>
      </c>
    </row>
    <row r="6319" spans="1:6" x14ac:dyDescent="0.25">
      <c r="A6319" s="946" t="s">
        <v>8979</v>
      </c>
      <c r="B6319" s="949" t="s">
        <v>6785</v>
      </c>
      <c r="C6319" s="434">
        <v>75</v>
      </c>
    </row>
    <row r="6320" spans="1:6" x14ac:dyDescent="0.25">
      <c r="A6320" s="946" t="s">
        <v>8980</v>
      </c>
      <c r="B6320" s="949" t="s">
        <v>836</v>
      </c>
      <c r="C6320" s="434">
        <v>75</v>
      </c>
    </row>
    <row r="6321" spans="1:3" x14ac:dyDescent="0.25">
      <c r="A6321" s="946" t="s">
        <v>8981</v>
      </c>
      <c r="B6321" s="949" t="s">
        <v>7195</v>
      </c>
      <c r="C6321" s="434">
        <v>120</v>
      </c>
    </row>
    <row r="6322" spans="1:3" x14ac:dyDescent="0.25">
      <c r="A6322" s="946" t="s">
        <v>8982</v>
      </c>
      <c r="B6322" s="422" t="s">
        <v>3190</v>
      </c>
      <c r="C6322" s="434">
        <v>45</v>
      </c>
    </row>
    <row r="6323" spans="1:3" x14ac:dyDescent="0.25">
      <c r="A6323" s="946" t="s">
        <v>8983</v>
      </c>
      <c r="B6323" s="422" t="s">
        <v>3139</v>
      </c>
      <c r="C6323" s="434">
        <v>30</v>
      </c>
    </row>
    <row r="6324" spans="1:3" x14ac:dyDescent="0.25">
      <c r="A6324" s="946" t="s">
        <v>10368</v>
      </c>
      <c r="B6324" s="422" t="s">
        <v>3141</v>
      </c>
      <c r="C6324" s="434">
        <v>30</v>
      </c>
    </row>
    <row r="6325" spans="1:3" x14ac:dyDescent="0.25">
      <c r="A6325" s="946" t="s">
        <v>8984</v>
      </c>
      <c r="B6325" s="422" t="s">
        <v>3157</v>
      </c>
      <c r="C6325" s="434">
        <v>60</v>
      </c>
    </row>
    <row r="6326" spans="1:3" x14ac:dyDescent="0.25">
      <c r="A6326" s="946" t="s">
        <v>8985</v>
      </c>
      <c r="B6326" s="422" t="s">
        <v>3142</v>
      </c>
      <c r="C6326" s="434">
        <v>60</v>
      </c>
    </row>
    <row r="6327" spans="1:3" x14ac:dyDescent="0.25">
      <c r="A6327" s="946" t="s">
        <v>8986</v>
      </c>
      <c r="B6327" s="422" t="s">
        <v>3194</v>
      </c>
      <c r="C6327" s="434">
        <v>45</v>
      </c>
    </row>
    <row r="6328" spans="1:3" x14ac:dyDescent="0.25">
      <c r="A6328" s="946" t="s">
        <v>8987</v>
      </c>
      <c r="B6328" s="422" t="s">
        <v>3144</v>
      </c>
      <c r="C6328" s="434">
        <v>60</v>
      </c>
    </row>
    <row r="6329" spans="1:3" x14ac:dyDescent="0.25">
      <c r="A6329" s="946" t="s">
        <v>8988</v>
      </c>
      <c r="B6329" s="422" t="s">
        <v>3197</v>
      </c>
      <c r="C6329" s="434">
        <v>60</v>
      </c>
    </row>
    <row r="6330" spans="1:3" x14ac:dyDescent="0.25">
      <c r="A6330" s="946" t="s">
        <v>8989</v>
      </c>
      <c r="B6330" s="422" t="s">
        <v>3148</v>
      </c>
      <c r="C6330" s="434">
        <v>75</v>
      </c>
    </row>
    <row r="6331" spans="1:3" x14ac:dyDescent="0.25">
      <c r="A6331" s="946" t="s">
        <v>8990</v>
      </c>
      <c r="B6331" s="422" t="s">
        <v>6850</v>
      </c>
      <c r="C6331" s="434">
        <v>60</v>
      </c>
    </row>
    <row r="6332" spans="1:3" x14ac:dyDescent="0.25">
      <c r="A6332" s="946" t="s">
        <v>8991</v>
      </c>
      <c r="B6332" s="422" t="s">
        <v>3151</v>
      </c>
      <c r="C6332" s="434">
        <v>60</v>
      </c>
    </row>
    <row r="6333" spans="1:3" x14ac:dyDescent="0.25">
      <c r="A6333" s="946" t="s">
        <v>8992</v>
      </c>
      <c r="B6333" s="422" t="s">
        <v>3202</v>
      </c>
      <c r="C6333" s="434">
        <v>45</v>
      </c>
    </row>
    <row r="6334" spans="1:3" x14ac:dyDescent="0.25">
      <c r="A6334" s="946" t="s">
        <v>8993</v>
      </c>
      <c r="B6334" s="422" t="s">
        <v>3153</v>
      </c>
      <c r="C6334" s="434">
        <v>60</v>
      </c>
    </row>
    <row r="6335" spans="1:3" x14ac:dyDescent="0.25">
      <c r="A6335" s="946" t="s">
        <v>8994</v>
      </c>
      <c r="B6335" s="422" t="s">
        <v>3155</v>
      </c>
      <c r="C6335" s="434">
        <v>45</v>
      </c>
    </row>
    <row r="6336" spans="1:3" x14ac:dyDescent="0.25">
      <c r="A6336" s="946" t="s">
        <v>8995</v>
      </c>
      <c r="B6336" s="422" t="s">
        <v>6851</v>
      </c>
      <c r="C6336" s="434">
        <v>45</v>
      </c>
    </row>
    <row r="6337" spans="1:3" x14ac:dyDescent="0.25">
      <c r="A6337" s="946" t="s">
        <v>8996</v>
      </c>
      <c r="B6337" s="422" t="s">
        <v>3208</v>
      </c>
      <c r="C6337" s="434">
        <v>45</v>
      </c>
    </row>
    <row r="6338" spans="1:3" x14ac:dyDescent="0.25">
      <c r="A6338" s="946" t="s">
        <v>8997</v>
      </c>
      <c r="B6338" s="422" t="s">
        <v>3161</v>
      </c>
      <c r="C6338" s="434">
        <v>60</v>
      </c>
    </row>
    <row r="6339" spans="1:3" x14ac:dyDescent="0.25">
      <c r="A6339" s="946" t="s">
        <v>8998</v>
      </c>
      <c r="B6339" s="422" t="s">
        <v>6852</v>
      </c>
      <c r="C6339" s="434">
        <v>60</v>
      </c>
    </row>
    <row r="6340" spans="1:3" x14ac:dyDescent="0.25">
      <c r="A6340" s="946" t="s">
        <v>8999</v>
      </c>
      <c r="B6340" s="422" t="s">
        <v>3163</v>
      </c>
      <c r="C6340" s="434">
        <v>60</v>
      </c>
    </row>
    <row r="6341" spans="1:3" x14ac:dyDescent="0.25">
      <c r="A6341" s="946" t="s">
        <v>9000</v>
      </c>
      <c r="B6341" s="422" t="s">
        <v>3159</v>
      </c>
      <c r="C6341" s="434">
        <v>60</v>
      </c>
    </row>
    <row r="6342" spans="1:3" x14ac:dyDescent="0.25">
      <c r="A6342" s="946" t="s">
        <v>9001</v>
      </c>
      <c r="B6342" s="422" t="s">
        <v>3165</v>
      </c>
      <c r="C6342" s="434">
        <v>60</v>
      </c>
    </row>
    <row r="6343" spans="1:3" x14ac:dyDescent="0.25">
      <c r="A6343" s="946" t="s">
        <v>9002</v>
      </c>
      <c r="B6343" s="422" t="s">
        <v>3169</v>
      </c>
      <c r="C6343" s="434">
        <v>120</v>
      </c>
    </row>
    <row r="6344" spans="1:3" x14ac:dyDescent="0.25">
      <c r="A6344" s="946" t="s">
        <v>9003</v>
      </c>
      <c r="B6344" s="422" t="s">
        <v>3171</v>
      </c>
      <c r="C6344" s="434">
        <v>120</v>
      </c>
    </row>
    <row r="6345" spans="1:3" x14ac:dyDescent="0.25">
      <c r="A6345" s="946" t="s">
        <v>9004</v>
      </c>
      <c r="B6345" s="422" t="s">
        <v>3173</v>
      </c>
      <c r="C6345" s="434">
        <v>120</v>
      </c>
    </row>
    <row r="6346" spans="1:3" x14ac:dyDescent="0.25">
      <c r="A6346" s="946" t="s">
        <v>9005</v>
      </c>
      <c r="B6346" s="422" t="s">
        <v>3175</v>
      </c>
      <c r="C6346" s="434">
        <v>120</v>
      </c>
    </row>
    <row r="6347" spans="1:3" x14ac:dyDescent="0.25">
      <c r="A6347" s="946" t="s">
        <v>9006</v>
      </c>
      <c r="B6347" s="422" t="s">
        <v>3220</v>
      </c>
      <c r="C6347" s="434">
        <v>75</v>
      </c>
    </row>
    <row r="6348" spans="1:3" x14ac:dyDescent="0.25">
      <c r="A6348" s="946" t="s">
        <v>9007</v>
      </c>
      <c r="B6348" s="422" t="s">
        <v>3222</v>
      </c>
      <c r="C6348" s="434">
        <v>45</v>
      </c>
    </row>
    <row r="6349" spans="1:3" x14ac:dyDescent="0.25">
      <c r="A6349" s="946" t="s">
        <v>9008</v>
      </c>
      <c r="B6349" s="422" t="s">
        <v>3717</v>
      </c>
      <c r="C6349" s="434">
        <v>60</v>
      </c>
    </row>
    <row r="6350" spans="1:3" x14ac:dyDescent="0.25">
      <c r="A6350" s="946" t="s">
        <v>9009</v>
      </c>
      <c r="B6350" s="422" t="s">
        <v>3226</v>
      </c>
      <c r="C6350" s="434">
        <v>60</v>
      </c>
    </row>
    <row r="6351" spans="1:3" x14ac:dyDescent="0.25">
      <c r="A6351" s="946" t="s">
        <v>9010</v>
      </c>
      <c r="B6351" s="422" t="s">
        <v>6853</v>
      </c>
      <c r="C6351" s="434">
        <v>90</v>
      </c>
    </row>
    <row r="6352" spans="1:3" x14ac:dyDescent="0.25">
      <c r="A6352" s="946" t="s">
        <v>9011</v>
      </c>
      <c r="B6352" s="422" t="s">
        <v>3181</v>
      </c>
      <c r="C6352" s="434">
        <v>60</v>
      </c>
    </row>
    <row r="6353" spans="1:3" x14ac:dyDescent="0.25">
      <c r="A6353" s="946" t="s">
        <v>9012</v>
      </c>
      <c r="B6353" s="422" t="s">
        <v>6854</v>
      </c>
      <c r="C6353" s="434">
        <v>60</v>
      </c>
    </row>
    <row r="6354" spans="1:3" x14ac:dyDescent="0.25">
      <c r="A6354" s="946" t="s">
        <v>9013</v>
      </c>
      <c r="B6354" s="422" t="s">
        <v>3233</v>
      </c>
      <c r="C6354" s="434">
        <v>60</v>
      </c>
    </row>
    <row r="6355" spans="1:3" x14ac:dyDescent="0.25">
      <c r="A6355" s="946" t="s">
        <v>9014</v>
      </c>
      <c r="B6355" s="422" t="s">
        <v>6855</v>
      </c>
      <c r="C6355" s="434">
        <v>45</v>
      </c>
    </row>
    <row r="6356" spans="1:3" x14ac:dyDescent="0.25">
      <c r="A6356" s="946" t="s">
        <v>9015</v>
      </c>
      <c r="B6356" s="422" t="s">
        <v>6856</v>
      </c>
      <c r="C6356" s="434">
        <v>60</v>
      </c>
    </row>
    <row r="6357" spans="1:3" x14ac:dyDescent="0.25">
      <c r="A6357" s="946" t="s">
        <v>9016</v>
      </c>
      <c r="B6357" s="422" t="s">
        <v>3179</v>
      </c>
      <c r="C6357" s="434">
        <v>60</v>
      </c>
    </row>
    <row r="6358" spans="1:3" x14ac:dyDescent="0.25">
      <c r="A6358" s="946" t="s">
        <v>9017</v>
      </c>
      <c r="B6358" s="422" t="s">
        <v>3177</v>
      </c>
      <c r="C6358" s="434">
        <v>60</v>
      </c>
    </row>
    <row r="6359" spans="1:3" x14ac:dyDescent="0.25">
      <c r="A6359" s="946" t="s">
        <v>9018</v>
      </c>
      <c r="B6359" s="422" t="s">
        <v>817</v>
      </c>
      <c r="C6359" s="434">
        <v>225</v>
      </c>
    </row>
    <row r="6360" spans="1:3" x14ac:dyDescent="0.25">
      <c r="A6360" s="946" t="s">
        <v>9019</v>
      </c>
      <c r="B6360" s="422" t="s">
        <v>2384</v>
      </c>
      <c r="C6360" s="434">
        <v>45</v>
      </c>
    </row>
    <row r="6361" spans="1:3" x14ac:dyDescent="0.25">
      <c r="A6361" s="946" t="s">
        <v>9020</v>
      </c>
      <c r="B6361" s="422" t="s">
        <v>2386</v>
      </c>
      <c r="C6361" s="434">
        <v>15</v>
      </c>
    </row>
    <row r="6362" spans="1:3" x14ac:dyDescent="0.25">
      <c r="A6362" s="946" t="s">
        <v>9021</v>
      </c>
      <c r="B6362" s="422" t="s">
        <v>2388</v>
      </c>
      <c r="C6362" s="434">
        <v>30</v>
      </c>
    </row>
    <row r="6363" spans="1:3" x14ac:dyDescent="0.25">
      <c r="A6363" s="946" t="s">
        <v>9022</v>
      </c>
      <c r="B6363" s="422" t="s">
        <v>6785</v>
      </c>
      <c r="C6363" s="434">
        <v>30</v>
      </c>
    </row>
    <row r="6364" spans="1:3" x14ac:dyDescent="0.25">
      <c r="A6364" s="946" t="s">
        <v>9023</v>
      </c>
      <c r="B6364" s="422" t="s">
        <v>836</v>
      </c>
      <c r="C6364" s="434">
        <v>30</v>
      </c>
    </row>
    <row r="6365" spans="1:3" x14ac:dyDescent="0.25">
      <c r="A6365" s="946" t="s">
        <v>9024</v>
      </c>
      <c r="B6365" s="422" t="s">
        <v>2393</v>
      </c>
      <c r="C6365" s="434">
        <v>30</v>
      </c>
    </row>
    <row r="6366" spans="1:3" x14ac:dyDescent="0.25">
      <c r="A6366" s="946" t="s">
        <v>9025</v>
      </c>
      <c r="B6366" s="422" t="s">
        <v>3141</v>
      </c>
      <c r="C6366" s="434">
        <v>30</v>
      </c>
    </row>
    <row r="6367" spans="1:3" x14ac:dyDescent="0.25">
      <c r="A6367" s="946" t="s">
        <v>9026</v>
      </c>
      <c r="B6367" s="422" t="s">
        <v>3139</v>
      </c>
      <c r="C6367" s="434">
        <v>30</v>
      </c>
    </row>
    <row r="6368" spans="1:3" x14ac:dyDescent="0.25">
      <c r="A6368" s="946" t="s">
        <v>10369</v>
      </c>
      <c r="B6368" s="422" t="s">
        <v>3190</v>
      </c>
      <c r="C6368" s="434">
        <v>45</v>
      </c>
    </row>
    <row r="6369" spans="1:3" x14ac:dyDescent="0.25">
      <c r="A6369" s="946" t="s">
        <v>9027</v>
      </c>
      <c r="B6369" s="422" t="s">
        <v>6850</v>
      </c>
      <c r="C6369" s="434">
        <v>60</v>
      </c>
    </row>
    <row r="6370" spans="1:3" x14ac:dyDescent="0.25">
      <c r="A6370" s="946" t="s">
        <v>9028</v>
      </c>
      <c r="B6370" s="422" t="s">
        <v>3202</v>
      </c>
      <c r="C6370" s="434">
        <v>45</v>
      </c>
    </row>
    <row r="6371" spans="1:3" x14ac:dyDescent="0.25">
      <c r="A6371" s="946" t="s">
        <v>9029</v>
      </c>
      <c r="B6371" s="422" t="s">
        <v>3208</v>
      </c>
      <c r="C6371" s="434">
        <v>45</v>
      </c>
    </row>
    <row r="6372" spans="1:3" x14ac:dyDescent="0.25">
      <c r="A6372" s="946" t="s">
        <v>9030</v>
      </c>
      <c r="B6372" s="422" t="s">
        <v>3194</v>
      </c>
      <c r="C6372" s="434">
        <v>45</v>
      </c>
    </row>
    <row r="6373" spans="1:3" x14ac:dyDescent="0.25">
      <c r="A6373" s="946" t="s">
        <v>9031</v>
      </c>
      <c r="B6373" s="422" t="s">
        <v>3222</v>
      </c>
      <c r="C6373" s="434">
        <v>45</v>
      </c>
    </row>
    <row r="6374" spans="1:3" x14ac:dyDescent="0.25">
      <c r="A6374" s="946" t="s">
        <v>9032</v>
      </c>
      <c r="B6374" s="422" t="s">
        <v>6856</v>
      </c>
      <c r="C6374" s="434">
        <v>60</v>
      </c>
    </row>
    <row r="6375" spans="1:3" x14ac:dyDescent="0.25">
      <c r="A6375" s="946" t="s">
        <v>9033</v>
      </c>
      <c r="B6375" s="422" t="s">
        <v>3226</v>
      </c>
      <c r="C6375" s="434">
        <v>60</v>
      </c>
    </row>
    <row r="6376" spans="1:3" x14ac:dyDescent="0.25">
      <c r="A6376" s="946" t="s">
        <v>9034</v>
      </c>
      <c r="B6376" s="422" t="s">
        <v>6853</v>
      </c>
      <c r="C6376" s="434">
        <v>90</v>
      </c>
    </row>
    <row r="6377" spans="1:3" x14ac:dyDescent="0.25">
      <c r="A6377" s="946" t="s">
        <v>9035</v>
      </c>
      <c r="B6377" s="422" t="s">
        <v>3181</v>
      </c>
      <c r="C6377" s="434">
        <v>30</v>
      </c>
    </row>
    <row r="6378" spans="1:3" x14ac:dyDescent="0.25">
      <c r="A6378" s="946" t="s">
        <v>9036</v>
      </c>
      <c r="B6378" s="422" t="s">
        <v>6855</v>
      </c>
      <c r="C6378" s="434">
        <v>45</v>
      </c>
    </row>
    <row r="6379" spans="1:3" x14ac:dyDescent="0.25">
      <c r="A6379" s="946" t="s">
        <v>9037</v>
      </c>
      <c r="B6379" s="422" t="s">
        <v>6854</v>
      </c>
      <c r="C6379" s="434">
        <v>60</v>
      </c>
    </row>
    <row r="6380" spans="1:3" x14ac:dyDescent="0.25">
      <c r="A6380" s="946" t="s">
        <v>9038</v>
      </c>
      <c r="B6380" s="422" t="s">
        <v>3175</v>
      </c>
      <c r="C6380" s="434">
        <v>105</v>
      </c>
    </row>
    <row r="6381" spans="1:3" x14ac:dyDescent="0.25">
      <c r="A6381" s="946" t="s">
        <v>9039</v>
      </c>
      <c r="B6381" s="422" t="s">
        <v>3233</v>
      </c>
      <c r="C6381" s="434">
        <v>60</v>
      </c>
    </row>
    <row r="6382" spans="1:3" x14ac:dyDescent="0.25">
      <c r="A6382" s="946" t="s">
        <v>9040</v>
      </c>
      <c r="B6382" s="422" t="s">
        <v>2384</v>
      </c>
      <c r="C6382" s="434">
        <v>30</v>
      </c>
    </row>
    <row r="6383" spans="1:3" x14ac:dyDescent="0.25">
      <c r="A6383" s="946" t="s">
        <v>9041</v>
      </c>
      <c r="B6383" s="422" t="s">
        <v>2386</v>
      </c>
      <c r="C6383" s="434">
        <v>15</v>
      </c>
    </row>
    <row r="6384" spans="1:3" x14ac:dyDescent="0.25">
      <c r="A6384" s="946" t="s">
        <v>9042</v>
      </c>
      <c r="B6384" s="422" t="s">
        <v>2388</v>
      </c>
      <c r="C6384" s="434">
        <v>30</v>
      </c>
    </row>
    <row r="6385" spans="1:3" x14ac:dyDescent="0.25">
      <c r="A6385" s="946" t="s">
        <v>9043</v>
      </c>
      <c r="B6385" s="422" t="s">
        <v>6857</v>
      </c>
      <c r="C6385" s="434">
        <v>45</v>
      </c>
    </row>
    <row r="6386" spans="1:3" x14ac:dyDescent="0.25">
      <c r="A6386" s="946" t="s">
        <v>9044</v>
      </c>
      <c r="B6386" s="422" t="s">
        <v>836</v>
      </c>
      <c r="C6386" s="434">
        <v>45</v>
      </c>
    </row>
    <row r="6387" spans="1:3" x14ac:dyDescent="0.25">
      <c r="A6387" s="946" t="s">
        <v>9045</v>
      </c>
      <c r="B6387" s="422" t="s">
        <v>2393</v>
      </c>
      <c r="C6387" s="434">
        <v>90</v>
      </c>
    </row>
    <row r="6388" spans="1:3" x14ac:dyDescent="0.25">
      <c r="A6388" s="946" t="s">
        <v>9046</v>
      </c>
      <c r="B6388" s="422" t="s">
        <v>3157</v>
      </c>
      <c r="C6388" s="434">
        <v>60</v>
      </c>
    </row>
    <row r="6389" spans="1:3" x14ac:dyDescent="0.25">
      <c r="A6389" s="946" t="s">
        <v>9047</v>
      </c>
      <c r="B6389" s="422" t="s">
        <v>3142</v>
      </c>
      <c r="C6389" s="434">
        <v>60</v>
      </c>
    </row>
    <row r="6390" spans="1:3" x14ac:dyDescent="0.25">
      <c r="A6390" s="946" t="s">
        <v>10187</v>
      </c>
      <c r="B6390" s="422" t="s">
        <v>3144</v>
      </c>
      <c r="C6390" s="434">
        <v>45</v>
      </c>
    </row>
    <row r="6391" spans="1:3" x14ac:dyDescent="0.25">
      <c r="A6391" s="946" t="s">
        <v>9048</v>
      </c>
      <c r="B6391" s="422" t="s">
        <v>3146</v>
      </c>
      <c r="C6391" s="434">
        <v>60</v>
      </c>
    </row>
    <row r="6392" spans="1:3" x14ac:dyDescent="0.25">
      <c r="A6392" s="946" t="s">
        <v>9049</v>
      </c>
      <c r="B6392" s="422" t="s">
        <v>3148</v>
      </c>
      <c r="C6392" s="434">
        <v>60</v>
      </c>
    </row>
    <row r="6393" spans="1:3" x14ac:dyDescent="0.25">
      <c r="A6393" s="946" t="s">
        <v>9050</v>
      </c>
      <c r="B6393" s="422" t="s">
        <v>6851</v>
      </c>
      <c r="C6393" s="434">
        <v>45</v>
      </c>
    </row>
    <row r="6394" spans="1:3" x14ac:dyDescent="0.25">
      <c r="A6394" s="946" t="s">
        <v>9051</v>
      </c>
      <c r="B6394" s="422" t="s">
        <v>3151</v>
      </c>
      <c r="C6394" s="434">
        <v>60</v>
      </c>
    </row>
    <row r="6395" spans="1:3" x14ac:dyDescent="0.25">
      <c r="A6395" s="946" t="s">
        <v>9052</v>
      </c>
      <c r="B6395" s="422" t="s">
        <v>3153</v>
      </c>
      <c r="C6395" s="434">
        <v>60</v>
      </c>
    </row>
    <row r="6396" spans="1:3" x14ac:dyDescent="0.25">
      <c r="A6396" s="946" t="s">
        <v>9053</v>
      </c>
      <c r="B6396" s="422" t="s">
        <v>3155</v>
      </c>
      <c r="C6396" s="434">
        <v>45</v>
      </c>
    </row>
    <row r="6397" spans="1:3" x14ac:dyDescent="0.25">
      <c r="A6397" s="946" t="s">
        <v>9054</v>
      </c>
      <c r="B6397" s="422" t="s">
        <v>3159</v>
      </c>
      <c r="C6397" s="434">
        <v>60</v>
      </c>
    </row>
    <row r="6398" spans="1:3" x14ac:dyDescent="0.25">
      <c r="A6398" s="946" t="s">
        <v>9055</v>
      </c>
      <c r="B6398" s="422" t="s">
        <v>6852</v>
      </c>
      <c r="C6398" s="434">
        <v>60</v>
      </c>
    </row>
    <row r="6399" spans="1:3" x14ac:dyDescent="0.25">
      <c r="A6399" s="946" t="s">
        <v>9056</v>
      </c>
      <c r="B6399" s="422" t="s">
        <v>3161</v>
      </c>
      <c r="C6399" s="434">
        <v>60</v>
      </c>
    </row>
    <row r="6400" spans="1:3" x14ac:dyDescent="0.25">
      <c r="A6400" s="946" t="s">
        <v>9057</v>
      </c>
      <c r="B6400" s="422" t="s">
        <v>3163</v>
      </c>
      <c r="C6400" s="434">
        <v>60</v>
      </c>
    </row>
    <row r="6401" spans="1:3" x14ac:dyDescent="0.25">
      <c r="A6401" s="946" t="s">
        <v>9058</v>
      </c>
      <c r="B6401" s="422" t="s">
        <v>3165</v>
      </c>
      <c r="C6401" s="434">
        <v>60</v>
      </c>
    </row>
    <row r="6402" spans="1:3" x14ac:dyDescent="0.25">
      <c r="A6402" s="946" t="s">
        <v>9059</v>
      </c>
      <c r="B6402" s="422" t="s">
        <v>3167</v>
      </c>
      <c r="C6402" s="434">
        <v>75</v>
      </c>
    </row>
    <row r="6403" spans="1:3" x14ac:dyDescent="0.25">
      <c r="A6403" s="946" t="s">
        <v>9060</v>
      </c>
      <c r="B6403" s="422" t="s">
        <v>3169</v>
      </c>
      <c r="C6403" s="434">
        <v>120</v>
      </c>
    </row>
    <row r="6404" spans="1:3" x14ac:dyDescent="0.25">
      <c r="A6404" s="946" t="s">
        <v>9061</v>
      </c>
      <c r="B6404" s="422" t="s">
        <v>3171</v>
      </c>
      <c r="C6404" s="434">
        <v>120</v>
      </c>
    </row>
    <row r="6405" spans="1:3" x14ac:dyDescent="0.25">
      <c r="A6405" s="946" t="s">
        <v>9062</v>
      </c>
      <c r="B6405" s="422" t="s">
        <v>3173</v>
      </c>
      <c r="C6405" s="434">
        <v>150</v>
      </c>
    </row>
    <row r="6406" spans="1:3" x14ac:dyDescent="0.25">
      <c r="A6406" s="946" t="s">
        <v>9063</v>
      </c>
      <c r="B6406" s="422" t="s">
        <v>3177</v>
      </c>
      <c r="C6406" s="434">
        <v>60</v>
      </c>
    </row>
    <row r="6407" spans="1:3" x14ac:dyDescent="0.25">
      <c r="A6407" s="946" t="s">
        <v>9064</v>
      </c>
      <c r="B6407" s="422" t="s">
        <v>3179</v>
      </c>
      <c r="C6407" s="434">
        <v>60</v>
      </c>
    </row>
    <row r="6408" spans="1:3" x14ac:dyDescent="0.25">
      <c r="A6408" s="946" t="s">
        <v>9065</v>
      </c>
      <c r="B6408" s="422" t="s">
        <v>3717</v>
      </c>
      <c r="C6408" s="434">
        <v>60</v>
      </c>
    </row>
    <row r="6409" spans="1:3" x14ac:dyDescent="0.25">
      <c r="A6409" s="946" t="s">
        <v>9066</v>
      </c>
      <c r="B6409" s="422" t="s">
        <v>3181</v>
      </c>
      <c r="C6409" s="434">
        <v>30</v>
      </c>
    </row>
    <row r="6410" spans="1:3" x14ac:dyDescent="0.25">
      <c r="A6410" s="946" t="s">
        <v>9067</v>
      </c>
      <c r="B6410" s="422" t="s">
        <v>817</v>
      </c>
      <c r="C6410" s="434">
        <v>225</v>
      </c>
    </row>
    <row r="6411" spans="1:3" x14ac:dyDescent="0.25">
      <c r="A6411" s="946" t="s">
        <v>9068</v>
      </c>
      <c r="B6411" s="947" t="s">
        <v>6791</v>
      </c>
      <c r="C6411" s="948">
        <v>30</v>
      </c>
    </row>
    <row r="6412" spans="1:3" x14ac:dyDescent="0.25">
      <c r="A6412" s="946" t="s">
        <v>9069</v>
      </c>
      <c r="B6412" s="947" t="s">
        <v>2386</v>
      </c>
      <c r="C6412" s="948">
        <v>15</v>
      </c>
    </row>
    <row r="6413" spans="1:3" x14ac:dyDescent="0.25">
      <c r="A6413" s="946" t="s">
        <v>9070</v>
      </c>
      <c r="B6413" s="947" t="s">
        <v>2388</v>
      </c>
      <c r="C6413" s="948">
        <v>30</v>
      </c>
    </row>
    <row r="6414" spans="1:3" x14ac:dyDescent="0.25">
      <c r="A6414" s="946" t="s">
        <v>9071</v>
      </c>
      <c r="B6414" s="947" t="s">
        <v>3487</v>
      </c>
      <c r="C6414" s="948">
        <v>45</v>
      </c>
    </row>
    <row r="6415" spans="1:3" x14ac:dyDescent="0.25">
      <c r="A6415" s="946" t="s">
        <v>9072</v>
      </c>
      <c r="B6415" s="947" t="s">
        <v>836</v>
      </c>
      <c r="C6415" s="948">
        <v>45</v>
      </c>
    </row>
    <row r="6416" spans="1:3" x14ac:dyDescent="0.25">
      <c r="A6416" s="946" t="s">
        <v>9073</v>
      </c>
      <c r="B6416" s="947" t="s">
        <v>6803</v>
      </c>
      <c r="C6416" s="948">
        <v>90</v>
      </c>
    </row>
    <row r="6417" spans="1:3" x14ac:dyDescent="0.25">
      <c r="A6417" s="946" t="s">
        <v>9074</v>
      </c>
      <c r="B6417" s="947" t="s">
        <v>3296</v>
      </c>
      <c r="C6417" s="948">
        <v>30</v>
      </c>
    </row>
    <row r="6418" spans="1:3" x14ac:dyDescent="0.25">
      <c r="A6418" s="946" t="s">
        <v>9075</v>
      </c>
      <c r="B6418" s="947" t="s">
        <v>6828</v>
      </c>
      <c r="C6418" s="948">
        <v>45</v>
      </c>
    </row>
    <row r="6419" spans="1:3" x14ac:dyDescent="0.25">
      <c r="A6419" s="946" t="s">
        <v>9076</v>
      </c>
      <c r="B6419" s="947" t="s">
        <v>3298</v>
      </c>
      <c r="C6419" s="948">
        <v>60</v>
      </c>
    </row>
    <row r="6420" spans="1:3" x14ac:dyDescent="0.25">
      <c r="A6420" s="946" t="s">
        <v>9077</v>
      </c>
      <c r="B6420" s="947" t="s">
        <v>3299</v>
      </c>
      <c r="C6420" s="948">
        <v>45</v>
      </c>
    </row>
    <row r="6421" spans="1:3" x14ac:dyDescent="0.25">
      <c r="A6421" s="946" t="s">
        <v>9078</v>
      </c>
      <c r="B6421" s="947" t="s">
        <v>3309</v>
      </c>
      <c r="C6421" s="948">
        <v>45</v>
      </c>
    </row>
    <row r="6422" spans="1:3" x14ac:dyDescent="0.25">
      <c r="A6422" s="946" t="s">
        <v>9079</v>
      </c>
      <c r="B6422" s="947" t="s">
        <v>3301</v>
      </c>
      <c r="C6422" s="948">
        <v>90</v>
      </c>
    </row>
    <row r="6423" spans="1:3" x14ac:dyDescent="0.25">
      <c r="A6423" s="946" t="s">
        <v>9080</v>
      </c>
      <c r="B6423" s="947" t="s">
        <v>3303</v>
      </c>
      <c r="C6423" s="948">
        <v>45</v>
      </c>
    </row>
    <row r="6424" spans="1:3" x14ac:dyDescent="0.25">
      <c r="A6424" s="946" t="s">
        <v>9081</v>
      </c>
      <c r="B6424" s="947" t="s">
        <v>3305</v>
      </c>
      <c r="C6424" s="948">
        <v>60</v>
      </c>
    </row>
    <row r="6425" spans="1:3" x14ac:dyDescent="0.25">
      <c r="A6425" s="946" t="s">
        <v>9082</v>
      </c>
      <c r="B6425" s="947" t="s">
        <v>3307</v>
      </c>
      <c r="C6425" s="948">
        <v>60</v>
      </c>
    </row>
    <row r="6426" spans="1:3" x14ac:dyDescent="0.25">
      <c r="A6426" s="946" t="s">
        <v>9083</v>
      </c>
      <c r="B6426" s="947" t="s">
        <v>2607</v>
      </c>
      <c r="C6426" s="948">
        <v>60</v>
      </c>
    </row>
    <row r="6427" spans="1:3" x14ac:dyDescent="0.25">
      <c r="A6427" s="946" t="s">
        <v>9084</v>
      </c>
      <c r="B6427" s="947" t="s">
        <v>3312</v>
      </c>
      <c r="C6427" s="948">
        <v>90</v>
      </c>
    </row>
    <row r="6428" spans="1:3" x14ac:dyDescent="0.25">
      <c r="A6428" s="946" t="s">
        <v>9085</v>
      </c>
      <c r="B6428" s="947" t="s">
        <v>3314</v>
      </c>
      <c r="C6428" s="948">
        <v>90</v>
      </c>
    </row>
    <row r="6429" spans="1:3" x14ac:dyDescent="0.25">
      <c r="A6429" s="946" t="s">
        <v>9086</v>
      </c>
      <c r="B6429" s="947" t="s">
        <v>3316</v>
      </c>
      <c r="C6429" s="948">
        <v>90</v>
      </c>
    </row>
    <row r="6430" spans="1:3" x14ac:dyDescent="0.25">
      <c r="A6430" s="946" t="s">
        <v>9087</v>
      </c>
      <c r="B6430" s="947" t="s">
        <v>3318</v>
      </c>
      <c r="C6430" s="948">
        <v>60</v>
      </c>
    </row>
    <row r="6431" spans="1:3" x14ac:dyDescent="0.25">
      <c r="A6431" s="946" t="s">
        <v>9088</v>
      </c>
      <c r="B6431" s="947" t="s">
        <v>6858</v>
      </c>
      <c r="C6431" s="948">
        <v>90</v>
      </c>
    </row>
    <row r="6432" spans="1:3" x14ac:dyDescent="0.25">
      <c r="A6432" s="946" t="s">
        <v>9089</v>
      </c>
      <c r="B6432" s="947" t="s">
        <v>3322</v>
      </c>
      <c r="C6432" s="948">
        <v>60</v>
      </c>
    </row>
    <row r="6433" spans="1:3" x14ac:dyDescent="0.25">
      <c r="A6433" s="946" t="s">
        <v>9090</v>
      </c>
      <c r="B6433" s="947" t="s">
        <v>3324</v>
      </c>
      <c r="C6433" s="948">
        <v>60</v>
      </c>
    </row>
    <row r="6434" spans="1:3" x14ac:dyDescent="0.25">
      <c r="A6434" s="946" t="s">
        <v>9091</v>
      </c>
      <c r="B6434" s="947" t="s">
        <v>3326</v>
      </c>
      <c r="C6434" s="948">
        <v>90</v>
      </c>
    </row>
    <row r="6435" spans="1:3" x14ac:dyDescent="0.25">
      <c r="A6435" s="946" t="s">
        <v>9092</v>
      </c>
      <c r="B6435" s="947" t="s">
        <v>817</v>
      </c>
      <c r="C6435" s="948">
        <v>270</v>
      </c>
    </row>
    <row r="6436" spans="1:3" x14ac:dyDescent="0.25">
      <c r="A6436" s="946" t="s">
        <v>9093</v>
      </c>
      <c r="B6436" s="422" t="s">
        <v>6791</v>
      </c>
      <c r="C6436" s="434">
        <v>75</v>
      </c>
    </row>
    <row r="6437" spans="1:3" x14ac:dyDescent="0.25">
      <c r="A6437" s="946" t="s">
        <v>9094</v>
      </c>
      <c r="B6437" s="422" t="s">
        <v>2386</v>
      </c>
      <c r="C6437" s="434">
        <v>30</v>
      </c>
    </row>
    <row r="6438" spans="1:3" x14ac:dyDescent="0.25">
      <c r="A6438" s="946" t="s">
        <v>9095</v>
      </c>
      <c r="B6438" s="422" t="s">
        <v>2388</v>
      </c>
      <c r="C6438" s="434">
        <v>60</v>
      </c>
    </row>
    <row r="6439" spans="1:3" x14ac:dyDescent="0.25">
      <c r="A6439" s="946" t="s">
        <v>9096</v>
      </c>
      <c r="B6439" s="422" t="s">
        <v>6785</v>
      </c>
      <c r="C6439" s="434">
        <v>75</v>
      </c>
    </row>
    <row r="6440" spans="1:3" x14ac:dyDescent="0.25">
      <c r="A6440" s="946" t="s">
        <v>9097</v>
      </c>
      <c r="B6440" s="422" t="s">
        <v>836</v>
      </c>
      <c r="C6440" s="434">
        <v>75</v>
      </c>
    </row>
    <row r="6441" spans="1:3" x14ac:dyDescent="0.25">
      <c r="A6441" s="946" t="s">
        <v>9098</v>
      </c>
      <c r="B6441" s="422" t="s">
        <v>835</v>
      </c>
      <c r="C6441" s="434">
        <v>120</v>
      </c>
    </row>
    <row r="6442" spans="1:3" x14ac:dyDescent="0.25">
      <c r="A6442" s="946" t="s">
        <v>9099</v>
      </c>
      <c r="B6442" s="422" t="s">
        <v>3337</v>
      </c>
      <c r="C6442" s="434">
        <v>30</v>
      </c>
    </row>
    <row r="6443" spans="1:3" x14ac:dyDescent="0.25">
      <c r="A6443" s="946" t="s">
        <v>9100</v>
      </c>
      <c r="B6443" s="422" t="s">
        <v>3339</v>
      </c>
      <c r="C6443" s="434">
        <v>30</v>
      </c>
    </row>
    <row r="6444" spans="1:3" x14ac:dyDescent="0.25">
      <c r="A6444" s="946" t="s">
        <v>10370</v>
      </c>
      <c r="B6444" s="422" t="s">
        <v>6859</v>
      </c>
      <c r="C6444" s="434">
        <v>45</v>
      </c>
    </row>
    <row r="6445" spans="1:3" x14ac:dyDescent="0.25">
      <c r="A6445" s="946" t="s">
        <v>9101</v>
      </c>
      <c r="B6445" s="422" t="s">
        <v>3155</v>
      </c>
      <c r="C6445" s="434">
        <v>45</v>
      </c>
    </row>
    <row r="6446" spans="1:3" x14ac:dyDescent="0.25">
      <c r="A6446" s="946" t="s">
        <v>9102</v>
      </c>
      <c r="B6446" s="422" t="s">
        <v>3386</v>
      </c>
      <c r="C6446" s="434">
        <v>45</v>
      </c>
    </row>
    <row r="6447" spans="1:3" x14ac:dyDescent="0.25">
      <c r="A6447" s="946" t="s">
        <v>9103</v>
      </c>
      <c r="B6447" s="422" t="s">
        <v>2400</v>
      </c>
      <c r="C6447" s="434">
        <v>30</v>
      </c>
    </row>
    <row r="6448" spans="1:3" x14ac:dyDescent="0.25">
      <c r="A6448" s="946" t="s">
        <v>9104</v>
      </c>
      <c r="B6448" s="422" t="s">
        <v>3343</v>
      </c>
      <c r="C6448" s="434">
        <v>180</v>
      </c>
    </row>
    <row r="6449" spans="1:3" x14ac:dyDescent="0.25">
      <c r="A6449" s="946" t="s">
        <v>9105</v>
      </c>
      <c r="B6449" s="422" t="s">
        <v>6860</v>
      </c>
      <c r="C6449" s="434">
        <v>45</v>
      </c>
    </row>
    <row r="6450" spans="1:3" x14ac:dyDescent="0.25">
      <c r="A6450" s="946" t="s">
        <v>9106</v>
      </c>
      <c r="B6450" s="422" t="s">
        <v>6861</v>
      </c>
      <c r="C6450" s="434">
        <v>45</v>
      </c>
    </row>
    <row r="6451" spans="1:3" x14ac:dyDescent="0.25">
      <c r="A6451" s="946" t="s">
        <v>9107</v>
      </c>
      <c r="B6451" s="422" t="s">
        <v>2529</v>
      </c>
      <c r="C6451" s="434">
        <v>45</v>
      </c>
    </row>
    <row r="6452" spans="1:3" x14ac:dyDescent="0.25">
      <c r="A6452" s="946" t="s">
        <v>9108</v>
      </c>
      <c r="B6452" s="422" t="s">
        <v>3349</v>
      </c>
      <c r="C6452" s="434">
        <v>45</v>
      </c>
    </row>
    <row r="6453" spans="1:3" x14ac:dyDescent="0.25">
      <c r="A6453" s="946" t="s">
        <v>9109</v>
      </c>
      <c r="B6453" s="422" t="s">
        <v>6862</v>
      </c>
      <c r="C6453" s="434">
        <v>180</v>
      </c>
    </row>
    <row r="6454" spans="1:3" x14ac:dyDescent="0.25">
      <c r="A6454" s="946" t="s">
        <v>9110</v>
      </c>
      <c r="B6454" s="422" t="s">
        <v>3345</v>
      </c>
      <c r="C6454" s="434">
        <v>60</v>
      </c>
    </row>
    <row r="6455" spans="1:3" x14ac:dyDescent="0.25">
      <c r="A6455" s="946" t="s">
        <v>9111</v>
      </c>
      <c r="B6455" s="422" t="s">
        <v>7211</v>
      </c>
      <c r="C6455" s="434">
        <v>150</v>
      </c>
    </row>
    <row r="6456" spans="1:3" x14ac:dyDescent="0.25">
      <c r="A6456" s="946" t="s">
        <v>9112</v>
      </c>
      <c r="B6456" s="422" t="s">
        <v>7212</v>
      </c>
      <c r="C6456" s="434">
        <v>120</v>
      </c>
    </row>
    <row r="6457" spans="1:3" x14ac:dyDescent="0.25">
      <c r="A6457" s="946" t="s">
        <v>9113</v>
      </c>
      <c r="B6457" s="422" t="s">
        <v>3352</v>
      </c>
      <c r="C6457" s="434">
        <v>30</v>
      </c>
    </row>
    <row r="6458" spans="1:3" x14ac:dyDescent="0.25">
      <c r="A6458" s="946" t="s">
        <v>9114</v>
      </c>
      <c r="B6458" s="422" t="s">
        <v>6863</v>
      </c>
      <c r="C6458" s="434">
        <v>180</v>
      </c>
    </row>
    <row r="6459" spans="1:3" x14ac:dyDescent="0.25">
      <c r="A6459" s="946" t="s">
        <v>9115</v>
      </c>
      <c r="B6459" s="422" t="s">
        <v>3356</v>
      </c>
      <c r="C6459" s="434">
        <v>30</v>
      </c>
    </row>
    <row r="6460" spans="1:3" x14ac:dyDescent="0.25">
      <c r="A6460" s="946" t="s">
        <v>9116</v>
      </c>
      <c r="B6460" s="422" t="s">
        <v>3358</v>
      </c>
      <c r="C6460" s="434">
        <v>30</v>
      </c>
    </row>
    <row r="6461" spans="1:3" x14ac:dyDescent="0.25">
      <c r="A6461" s="946" t="s">
        <v>9117</v>
      </c>
      <c r="B6461" s="422" t="s">
        <v>3360</v>
      </c>
      <c r="C6461" s="434">
        <v>60</v>
      </c>
    </row>
    <row r="6462" spans="1:3" x14ac:dyDescent="0.25">
      <c r="A6462" s="946" t="s">
        <v>9118</v>
      </c>
      <c r="B6462" s="422" t="s">
        <v>6864</v>
      </c>
      <c r="C6462" s="434">
        <v>45</v>
      </c>
    </row>
    <row r="6463" spans="1:3" x14ac:dyDescent="0.25">
      <c r="A6463" s="946" t="s">
        <v>9119</v>
      </c>
      <c r="B6463" s="422" t="s">
        <v>3405</v>
      </c>
      <c r="C6463" s="434">
        <v>180</v>
      </c>
    </row>
    <row r="6464" spans="1:3" x14ac:dyDescent="0.25">
      <c r="A6464" s="946" t="s">
        <v>9120</v>
      </c>
      <c r="B6464" s="422" t="s">
        <v>6865</v>
      </c>
      <c r="C6464" s="434">
        <v>45</v>
      </c>
    </row>
    <row r="6465" spans="1:3" x14ac:dyDescent="0.25">
      <c r="A6465" s="946" t="s">
        <v>9121</v>
      </c>
      <c r="B6465" s="422" t="s">
        <v>3365</v>
      </c>
      <c r="C6465" s="434">
        <v>45</v>
      </c>
    </row>
    <row r="6466" spans="1:3" x14ac:dyDescent="0.25">
      <c r="A6466" s="946" t="s">
        <v>9122</v>
      </c>
      <c r="B6466" s="422" t="s">
        <v>6866</v>
      </c>
      <c r="C6466" s="434">
        <v>45</v>
      </c>
    </row>
    <row r="6467" spans="1:3" ht="31.5" x14ac:dyDescent="0.25">
      <c r="A6467" s="946" t="s">
        <v>9123</v>
      </c>
      <c r="B6467" s="422" t="s">
        <v>6867</v>
      </c>
      <c r="C6467" s="434">
        <v>60</v>
      </c>
    </row>
    <row r="6468" spans="1:3" x14ac:dyDescent="0.25">
      <c r="A6468" s="946" t="s">
        <v>9124</v>
      </c>
      <c r="B6468" s="422" t="s">
        <v>3371</v>
      </c>
      <c r="C6468" s="434">
        <v>45</v>
      </c>
    </row>
    <row r="6469" spans="1:3" x14ac:dyDescent="0.25">
      <c r="A6469" s="946" t="s">
        <v>9125</v>
      </c>
      <c r="B6469" s="422" t="s">
        <v>3373</v>
      </c>
      <c r="C6469" s="434">
        <v>90</v>
      </c>
    </row>
    <row r="6470" spans="1:3" x14ac:dyDescent="0.25">
      <c r="A6470" s="946" t="s">
        <v>9126</v>
      </c>
      <c r="B6470" s="422" t="s">
        <v>6868</v>
      </c>
      <c r="C6470" s="434">
        <v>90</v>
      </c>
    </row>
    <row r="6471" spans="1:3" x14ac:dyDescent="0.25">
      <c r="A6471" s="946" t="s">
        <v>9127</v>
      </c>
      <c r="B6471" s="422" t="s">
        <v>6869</v>
      </c>
      <c r="C6471" s="434">
        <v>60</v>
      </c>
    </row>
    <row r="6472" spans="1:3" x14ac:dyDescent="0.25">
      <c r="A6472" s="946" t="s">
        <v>9128</v>
      </c>
      <c r="B6472" s="422" t="s">
        <v>817</v>
      </c>
      <c r="C6472" s="434">
        <v>180</v>
      </c>
    </row>
    <row r="6473" spans="1:3" x14ac:dyDescent="0.25">
      <c r="A6473" s="946" t="s">
        <v>9129</v>
      </c>
      <c r="B6473" s="422" t="s">
        <v>6791</v>
      </c>
      <c r="C6473" s="434">
        <v>30</v>
      </c>
    </row>
    <row r="6474" spans="1:3" x14ac:dyDescent="0.25">
      <c r="A6474" s="946" t="s">
        <v>9130</v>
      </c>
      <c r="B6474" s="422" t="s">
        <v>2386</v>
      </c>
      <c r="C6474" s="434">
        <v>15</v>
      </c>
    </row>
    <row r="6475" spans="1:3" x14ac:dyDescent="0.25">
      <c r="A6475" s="946" t="s">
        <v>9131</v>
      </c>
      <c r="B6475" s="422" t="s">
        <v>2388</v>
      </c>
      <c r="C6475" s="434">
        <v>30</v>
      </c>
    </row>
    <row r="6476" spans="1:3" x14ac:dyDescent="0.25">
      <c r="A6476" s="946" t="s">
        <v>9132</v>
      </c>
      <c r="B6476" s="422" t="s">
        <v>6785</v>
      </c>
      <c r="C6476" s="434">
        <v>45</v>
      </c>
    </row>
    <row r="6477" spans="1:3" x14ac:dyDescent="0.25">
      <c r="A6477" s="946" t="s">
        <v>9133</v>
      </c>
      <c r="B6477" s="422" t="s">
        <v>836</v>
      </c>
      <c r="C6477" s="434">
        <v>45</v>
      </c>
    </row>
    <row r="6478" spans="1:3" x14ac:dyDescent="0.25">
      <c r="A6478" s="946" t="s">
        <v>9134</v>
      </c>
      <c r="B6478" s="422" t="s">
        <v>835</v>
      </c>
      <c r="C6478" s="434">
        <v>90</v>
      </c>
    </row>
    <row r="6479" spans="1:3" x14ac:dyDescent="0.25">
      <c r="A6479" s="946" t="s">
        <v>9135</v>
      </c>
      <c r="B6479" s="422" t="s">
        <v>3337</v>
      </c>
      <c r="C6479" s="434">
        <v>30</v>
      </c>
    </row>
    <row r="6480" spans="1:3" x14ac:dyDescent="0.25">
      <c r="A6480" s="946" t="s">
        <v>9136</v>
      </c>
      <c r="B6480" s="422" t="s">
        <v>3339</v>
      </c>
      <c r="C6480" s="434">
        <v>30</v>
      </c>
    </row>
    <row r="6481" spans="1:3" x14ac:dyDescent="0.25">
      <c r="A6481" s="946" t="s">
        <v>10371</v>
      </c>
      <c r="B6481" s="422" t="s">
        <v>3340</v>
      </c>
      <c r="C6481" s="434">
        <v>30</v>
      </c>
    </row>
    <row r="6482" spans="1:3" x14ac:dyDescent="0.25">
      <c r="A6482" s="946" t="s">
        <v>9137</v>
      </c>
      <c r="B6482" s="422" t="s">
        <v>3155</v>
      </c>
      <c r="C6482" s="434">
        <v>30</v>
      </c>
    </row>
    <row r="6483" spans="1:3" x14ac:dyDescent="0.25">
      <c r="A6483" s="946" t="s">
        <v>9138</v>
      </c>
      <c r="B6483" s="422" t="s">
        <v>2400</v>
      </c>
      <c r="C6483" s="434">
        <v>30</v>
      </c>
    </row>
    <row r="6484" spans="1:3" x14ac:dyDescent="0.25">
      <c r="A6484" s="946" t="s">
        <v>9139</v>
      </c>
      <c r="B6484" s="422" t="s">
        <v>3343</v>
      </c>
      <c r="C6484" s="434">
        <v>120</v>
      </c>
    </row>
    <row r="6485" spans="1:3" x14ac:dyDescent="0.25">
      <c r="A6485" s="946" t="s">
        <v>9140</v>
      </c>
      <c r="B6485" s="422" t="s">
        <v>3386</v>
      </c>
      <c r="C6485" s="434">
        <v>45</v>
      </c>
    </row>
    <row r="6486" spans="1:3" x14ac:dyDescent="0.25">
      <c r="A6486" s="946" t="s">
        <v>9141</v>
      </c>
      <c r="B6486" s="422" t="s">
        <v>6860</v>
      </c>
      <c r="C6486" s="434">
        <v>45</v>
      </c>
    </row>
    <row r="6487" spans="1:3" x14ac:dyDescent="0.25">
      <c r="A6487" s="946" t="s">
        <v>9142</v>
      </c>
      <c r="B6487" s="422" t="s">
        <v>3349</v>
      </c>
      <c r="C6487" s="434">
        <v>30</v>
      </c>
    </row>
    <row r="6488" spans="1:3" x14ac:dyDescent="0.25">
      <c r="A6488" s="946" t="s">
        <v>9143</v>
      </c>
      <c r="B6488" s="422" t="s">
        <v>3347</v>
      </c>
      <c r="C6488" s="434">
        <v>120</v>
      </c>
    </row>
    <row r="6489" spans="1:3" x14ac:dyDescent="0.25">
      <c r="A6489" s="946" t="s">
        <v>9144</v>
      </c>
      <c r="B6489" s="422" t="s">
        <v>3345</v>
      </c>
      <c r="C6489" s="434">
        <v>60</v>
      </c>
    </row>
    <row r="6490" spans="1:3" x14ac:dyDescent="0.25">
      <c r="A6490" s="946" t="s">
        <v>9145</v>
      </c>
      <c r="B6490" s="422" t="s">
        <v>3157</v>
      </c>
      <c r="C6490" s="434">
        <v>120</v>
      </c>
    </row>
    <row r="6491" spans="1:3" x14ac:dyDescent="0.25">
      <c r="A6491" s="946" t="s">
        <v>9146</v>
      </c>
      <c r="B6491" s="422" t="s">
        <v>3352</v>
      </c>
      <c r="C6491" s="434">
        <v>30</v>
      </c>
    </row>
    <row r="6492" spans="1:3" x14ac:dyDescent="0.25">
      <c r="A6492" s="946" t="s">
        <v>9147</v>
      </c>
      <c r="B6492" s="422" t="s">
        <v>6863</v>
      </c>
      <c r="C6492" s="434">
        <v>180</v>
      </c>
    </row>
    <row r="6493" spans="1:3" x14ac:dyDescent="0.25">
      <c r="A6493" s="946" t="s">
        <v>9148</v>
      </c>
      <c r="B6493" s="422" t="s">
        <v>3356</v>
      </c>
      <c r="C6493" s="434">
        <v>30</v>
      </c>
    </row>
    <row r="6494" spans="1:3" x14ac:dyDescent="0.25">
      <c r="A6494" s="946" t="s">
        <v>9149</v>
      </c>
      <c r="B6494" s="422" t="s">
        <v>3358</v>
      </c>
      <c r="C6494" s="434">
        <v>30</v>
      </c>
    </row>
    <row r="6495" spans="1:3" x14ac:dyDescent="0.25">
      <c r="A6495" s="946" t="s">
        <v>9150</v>
      </c>
      <c r="B6495" s="422" t="s">
        <v>3360</v>
      </c>
      <c r="C6495" s="434">
        <v>60</v>
      </c>
    </row>
    <row r="6496" spans="1:3" x14ac:dyDescent="0.25">
      <c r="A6496" s="946" t="s">
        <v>9151</v>
      </c>
      <c r="B6496" s="422" t="s">
        <v>7210</v>
      </c>
      <c r="C6496" s="434">
        <v>90</v>
      </c>
    </row>
    <row r="6497" spans="1:3" x14ac:dyDescent="0.25">
      <c r="A6497" s="946" t="s">
        <v>9152</v>
      </c>
      <c r="B6497" s="422" t="s">
        <v>3365</v>
      </c>
      <c r="C6497" s="434">
        <v>30</v>
      </c>
    </row>
    <row r="6498" spans="1:3" x14ac:dyDescent="0.25">
      <c r="A6498" s="946" t="s">
        <v>9153</v>
      </c>
      <c r="B6498" s="422" t="s">
        <v>6866</v>
      </c>
      <c r="C6498" s="434">
        <v>30</v>
      </c>
    </row>
    <row r="6499" spans="1:3" ht="31.5" x14ac:dyDescent="0.25">
      <c r="A6499" s="946" t="s">
        <v>9154</v>
      </c>
      <c r="B6499" s="422" t="s">
        <v>7218</v>
      </c>
      <c r="C6499" s="434">
        <v>30</v>
      </c>
    </row>
    <row r="6500" spans="1:3" x14ac:dyDescent="0.25">
      <c r="A6500" s="946" t="s">
        <v>9155</v>
      </c>
      <c r="B6500" s="422" t="s">
        <v>3371</v>
      </c>
      <c r="C6500" s="434">
        <v>30</v>
      </c>
    </row>
    <row r="6501" spans="1:3" x14ac:dyDescent="0.25">
      <c r="A6501" s="946" t="s">
        <v>9156</v>
      </c>
      <c r="B6501" s="422" t="s">
        <v>3373</v>
      </c>
      <c r="C6501" s="434">
        <v>75</v>
      </c>
    </row>
    <row r="6502" spans="1:3" x14ac:dyDescent="0.25">
      <c r="A6502" s="946" t="s">
        <v>9157</v>
      </c>
      <c r="B6502" s="422" t="s">
        <v>6869</v>
      </c>
      <c r="C6502" s="434">
        <v>60</v>
      </c>
    </row>
    <row r="6503" spans="1:3" x14ac:dyDescent="0.25">
      <c r="A6503" s="946" t="s">
        <v>9158</v>
      </c>
      <c r="B6503" s="422" t="s">
        <v>6868</v>
      </c>
      <c r="C6503" s="434">
        <v>120</v>
      </c>
    </row>
    <row r="6504" spans="1:3" x14ac:dyDescent="0.25">
      <c r="A6504" s="946" t="s">
        <v>9159</v>
      </c>
      <c r="B6504" s="422" t="s">
        <v>6865</v>
      </c>
      <c r="C6504" s="434">
        <v>45</v>
      </c>
    </row>
    <row r="6505" spans="1:3" x14ac:dyDescent="0.25">
      <c r="A6505" s="946" t="s">
        <v>9160</v>
      </c>
      <c r="B6505" s="422" t="s">
        <v>817</v>
      </c>
      <c r="C6505" s="434">
        <v>135</v>
      </c>
    </row>
    <row r="6506" spans="1:3" x14ac:dyDescent="0.25">
      <c r="A6506" s="946" t="s">
        <v>9161</v>
      </c>
      <c r="B6506" s="947" t="s">
        <v>6791</v>
      </c>
      <c r="C6506" s="963">
        <v>75</v>
      </c>
    </row>
    <row r="6507" spans="1:3" x14ac:dyDescent="0.25">
      <c r="A6507" s="946" t="s">
        <v>9162</v>
      </c>
      <c r="B6507" s="947" t="s">
        <v>2386</v>
      </c>
      <c r="C6507" s="963">
        <v>30</v>
      </c>
    </row>
    <row r="6508" spans="1:3" x14ac:dyDescent="0.25">
      <c r="A6508" s="946" t="s">
        <v>9163</v>
      </c>
      <c r="B6508" s="947" t="s">
        <v>2388</v>
      </c>
      <c r="C6508" s="963">
        <v>60</v>
      </c>
    </row>
    <row r="6509" spans="1:3" x14ac:dyDescent="0.25">
      <c r="A6509" s="946" t="s">
        <v>9164</v>
      </c>
      <c r="B6509" s="947" t="s">
        <v>3487</v>
      </c>
      <c r="C6509" s="963">
        <v>75</v>
      </c>
    </row>
    <row r="6510" spans="1:3" x14ac:dyDescent="0.25">
      <c r="A6510" s="946" t="s">
        <v>9165</v>
      </c>
      <c r="B6510" s="947" t="s">
        <v>836</v>
      </c>
      <c r="C6510" s="963">
        <v>75</v>
      </c>
    </row>
    <row r="6511" spans="1:3" x14ac:dyDescent="0.25">
      <c r="A6511" s="946" t="s">
        <v>9166</v>
      </c>
      <c r="B6511" s="947" t="s">
        <v>6803</v>
      </c>
      <c r="C6511" s="963">
        <v>120</v>
      </c>
    </row>
    <row r="6512" spans="1:3" x14ac:dyDescent="0.25">
      <c r="A6512" s="946" t="s">
        <v>9167</v>
      </c>
      <c r="B6512" s="422" t="s">
        <v>2400</v>
      </c>
      <c r="C6512" s="963">
        <v>30</v>
      </c>
    </row>
    <row r="6513" spans="1:3" x14ac:dyDescent="0.25">
      <c r="A6513" s="946" t="s">
        <v>9168</v>
      </c>
      <c r="B6513" s="422" t="s">
        <v>6828</v>
      </c>
      <c r="C6513" s="963">
        <v>45</v>
      </c>
    </row>
    <row r="6514" spans="1:3" x14ac:dyDescent="0.25">
      <c r="A6514" s="946" t="s">
        <v>10372</v>
      </c>
      <c r="B6514" s="422" t="s">
        <v>3190</v>
      </c>
      <c r="C6514" s="963">
        <v>60</v>
      </c>
    </row>
    <row r="6515" spans="1:3" x14ac:dyDescent="0.25">
      <c r="A6515" s="946" t="s">
        <v>9169</v>
      </c>
      <c r="B6515" s="422" t="s">
        <v>6870</v>
      </c>
      <c r="C6515" s="963">
        <v>45</v>
      </c>
    </row>
    <row r="6516" spans="1:3" x14ac:dyDescent="0.25">
      <c r="A6516" s="946" t="s">
        <v>9170</v>
      </c>
      <c r="B6516" s="422" t="s">
        <v>3343</v>
      </c>
      <c r="C6516" s="963">
        <v>90</v>
      </c>
    </row>
    <row r="6517" spans="1:3" x14ac:dyDescent="0.25">
      <c r="A6517" s="946" t="s">
        <v>9171</v>
      </c>
      <c r="B6517" s="422" t="s">
        <v>3316</v>
      </c>
      <c r="C6517" s="963">
        <v>90</v>
      </c>
    </row>
    <row r="6518" spans="1:3" x14ac:dyDescent="0.25">
      <c r="A6518" s="946" t="s">
        <v>9172</v>
      </c>
      <c r="B6518" s="422" t="s">
        <v>3430</v>
      </c>
      <c r="C6518" s="959">
        <v>60</v>
      </c>
    </row>
    <row r="6519" spans="1:3" x14ac:dyDescent="0.25">
      <c r="A6519" s="946" t="s">
        <v>9173</v>
      </c>
      <c r="B6519" s="422" t="s">
        <v>6871</v>
      </c>
      <c r="C6519" s="959">
        <v>90</v>
      </c>
    </row>
    <row r="6520" spans="1:3" x14ac:dyDescent="0.25">
      <c r="A6520" s="946" t="s">
        <v>9174</v>
      </c>
      <c r="B6520" s="422" t="s">
        <v>3446</v>
      </c>
      <c r="C6520" s="959">
        <v>90</v>
      </c>
    </row>
    <row r="6521" spans="1:3" x14ac:dyDescent="0.25">
      <c r="A6521" s="946" t="s">
        <v>9175</v>
      </c>
      <c r="B6521" s="422" t="s">
        <v>6872</v>
      </c>
      <c r="C6521" s="959">
        <v>60</v>
      </c>
    </row>
    <row r="6522" spans="1:3" x14ac:dyDescent="0.25">
      <c r="A6522" s="946" t="s">
        <v>9176</v>
      </c>
      <c r="B6522" s="422" t="s">
        <v>3432</v>
      </c>
      <c r="C6522" s="959">
        <v>120</v>
      </c>
    </row>
    <row r="6523" spans="1:3" x14ac:dyDescent="0.25">
      <c r="A6523" s="946" t="s">
        <v>9177</v>
      </c>
      <c r="B6523" s="422" t="s">
        <v>6873</v>
      </c>
      <c r="C6523" s="959">
        <v>90</v>
      </c>
    </row>
    <row r="6524" spans="1:3" x14ac:dyDescent="0.25">
      <c r="A6524" s="946" t="s">
        <v>9178</v>
      </c>
      <c r="B6524" s="422" t="s">
        <v>6874</v>
      </c>
      <c r="C6524" s="959">
        <v>90</v>
      </c>
    </row>
    <row r="6525" spans="1:3" x14ac:dyDescent="0.25">
      <c r="A6525" s="946" t="s">
        <v>9179</v>
      </c>
      <c r="B6525" s="422" t="s">
        <v>3438</v>
      </c>
      <c r="C6525" s="959">
        <v>60</v>
      </c>
    </row>
    <row r="6526" spans="1:3" x14ac:dyDescent="0.25">
      <c r="A6526" s="946" t="s">
        <v>9180</v>
      </c>
      <c r="B6526" s="422" t="s">
        <v>6875</v>
      </c>
      <c r="C6526" s="959">
        <v>60</v>
      </c>
    </row>
    <row r="6527" spans="1:3" x14ac:dyDescent="0.25">
      <c r="A6527" s="946" t="s">
        <v>9181</v>
      </c>
      <c r="B6527" s="422" t="s">
        <v>3440</v>
      </c>
      <c r="C6527" s="959">
        <v>90</v>
      </c>
    </row>
    <row r="6528" spans="1:3" x14ac:dyDescent="0.25">
      <c r="A6528" s="946" t="s">
        <v>9182</v>
      </c>
      <c r="B6528" s="422" t="s">
        <v>3442</v>
      </c>
      <c r="C6528" s="959">
        <v>90</v>
      </c>
    </row>
    <row r="6529" spans="1:3" x14ac:dyDescent="0.25">
      <c r="A6529" s="946" t="s">
        <v>9183</v>
      </c>
      <c r="B6529" s="422" t="s">
        <v>6876</v>
      </c>
      <c r="C6529" s="963">
        <v>180</v>
      </c>
    </row>
    <row r="6530" spans="1:3" x14ac:dyDescent="0.25">
      <c r="A6530" s="946" t="s">
        <v>9184</v>
      </c>
      <c r="B6530" s="422" t="s">
        <v>6877</v>
      </c>
      <c r="C6530" s="963">
        <v>60</v>
      </c>
    </row>
    <row r="6531" spans="1:3" x14ac:dyDescent="0.25">
      <c r="A6531" s="946" t="s">
        <v>9185</v>
      </c>
      <c r="B6531" s="422" t="s">
        <v>3444</v>
      </c>
      <c r="C6531" s="963">
        <v>60</v>
      </c>
    </row>
    <row r="6532" spans="1:3" x14ac:dyDescent="0.25">
      <c r="A6532" s="946" t="s">
        <v>9186</v>
      </c>
      <c r="B6532" s="947" t="s">
        <v>3472</v>
      </c>
      <c r="C6532" s="963">
        <v>90</v>
      </c>
    </row>
    <row r="6533" spans="1:3" x14ac:dyDescent="0.25">
      <c r="A6533" s="946" t="s">
        <v>9187</v>
      </c>
      <c r="B6533" s="947" t="s">
        <v>3474</v>
      </c>
      <c r="C6533" s="963">
        <v>90</v>
      </c>
    </row>
    <row r="6534" spans="1:3" x14ac:dyDescent="0.25">
      <c r="A6534" s="946" t="s">
        <v>9188</v>
      </c>
      <c r="B6534" s="947" t="s">
        <v>3476</v>
      </c>
      <c r="C6534" s="963">
        <v>90</v>
      </c>
    </row>
    <row r="6535" spans="1:3" x14ac:dyDescent="0.25">
      <c r="A6535" s="946" t="s">
        <v>9189</v>
      </c>
      <c r="B6535" s="422" t="s">
        <v>3448</v>
      </c>
      <c r="C6535" s="959">
        <v>270</v>
      </c>
    </row>
    <row r="6536" spans="1:3" x14ac:dyDescent="0.25">
      <c r="A6536" s="946" t="s">
        <v>9190</v>
      </c>
      <c r="B6536" s="947" t="s">
        <v>2384</v>
      </c>
      <c r="C6536" s="963">
        <v>30</v>
      </c>
    </row>
    <row r="6537" spans="1:3" x14ac:dyDescent="0.25">
      <c r="A6537" s="946" t="s">
        <v>9191</v>
      </c>
      <c r="B6537" s="947" t="s">
        <v>2386</v>
      </c>
      <c r="C6537" s="963">
        <v>15</v>
      </c>
    </row>
    <row r="6538" spans="1:3" x14ac:dyDescent="0.25">
      <c r="A6538" s="946" t="s">
        <v>9192</v>
      </c>
      <c r="B6538" s="947" t="s">
        <v>2388</v>
      </c>
      <c r="C6538" s="963">
        <v>30</v>
      </c>
    </row>
    <row r="6539" spans="1:3" x14ac:dyDescent="0.25">
      <c r="A6539" s="946" t="s">
        <v>9193</v>
      </c>
      <c r="B6539" s="947" t="s">
        <v>3420</v>
      </c>
      <c r="C6539" s="963">
        <v>45</v>
      </c>
    </row>
    <row r="6540" spans="1:3" x14ac:dyDescent="0.25">
      <c r="A6540" s="946" t="s">
        <v>9194</v>
      </c>
      <c r="B6540" s="947" t="s">
        <v>836</v>
      </c>
      <c r="C6540" s="963">
        <v>45</v>
      </c>
    </row>
    <row r="6541" spans="1:3" x14ac:dyDescent="0.25">
      <c r="A6541" s="946" t="s">
        <v>9195</v>
      </c>
      <c r="B6541" s="947" t="s">
        <v>6878</v>
      </c>
      <c r="C6541" s="963">
        <v>90</v>
      </c>
    </row>
    <row r="6542" spans="1:3" x14ac:dyDescent="0.25">
      <c r="A6542" s="946" t="s">
        <v>9196</v>
      </c>
      <c r="B6542" s="422" t="s">
        <v>2400</v>
      </c>
      <c r="C6542" s="963">
        <v>30</v>
      </c>
    </row>
    <row r="6543" spans="1:3" x14ac:dyDescent="0.25">
      <c r="A6543" s="946" t="s">
        <v>9197</v>
      </c>
      <c r="B6543" s="422" t="s">
        <v>6828</v>
      </c>
      <c r="C6543" s="963">
        <v>45</v>
      </c>
    </row>
    <row r="6544" spans="1:3" x14ac:dyDescent="0.25">
      <c r="A6544" s="946" t="s">
        <v>10373</v>
      </c>
      <c r="B6544" s="422" t="s">
        <v>3190</v>
      </c>
      <c r="C6544" s="963">
        <v>60</v>
      </c>
    </row>
    <row r="6545" spans="1:3" x14ac:dyDescent="0.25">
      <c r="A6545" s="946" t="s">
        <v>9198</v>
      </c>
      <c r="B6545" s="422" t="s">
        <v>6870</v>
      </c>
      <c r="C6545" s="963">
        <v>45</v>
      </c>
    </row>
    <row r="6546" spans="1:3" x14ac:dyDescent="0.25">
      <c r="A6546" s="946" t="s">
        <v>9199</v>
      </c>
      <c r="B6546" s="422" t="s">
        <v>3343</v>
      </c>
      <c r="C6546" s="963">
        <v>90</v>
      </c>
    </row>
    <row r="6547" spans="1:3" x14ac:dyDescent="0.25">
      <c r="A6547" s="946" t="s">
        <v>9200</v>
      </c>
      <c r="B6547" s="422" t="s">
        <v>3316</v>
      </c>
      <c r="C6547" s="963">
        <v>90</v>
      </c>
    </row>
    <row r="6548" spans="1:3" x14ac:dyDescent="0.25">
      <c r="A6548" s="946" t="s">
        <v>9201</v>
      </c>
      <c r="B6548" s="422" t="s">
        <v>3430</v>
      </c>
      <c r="C6548" s="959">
        <v>60</v>
      </c>
    </row>
    <row r="6549" spans="1:3" x14ac:dyDescent="0.25">
      <c r="A6549" s="946" t="s">
        <v>9202</v>
      </c>
      <c r="B6549" s="422" t="s">
        <v>6871</v>
      </c>
      <c r="C6549" s="959">
        <v>90</v>
      </c>
    </row>
    <row r="6550" spans="1:3" x14ac:dyDescent="0.25">
      <c r="A6550" s="946" t="s">
        <v>9203</v>
      </c>
      <c r="B6550" s="422" t="s">
        <v>3446</v>
      </c>
      <c r="C6550" s="959">
        <v>90</v>
      </c>
    </row>
    <row r="6551" spans="1:3" x14ac:dyDescent="0.25">
      <c r="A6551" s="946" t="s">
        <v>9204</v>
      </c>
      <c r="B6551" s="422" t="s">
        <v>6872</v>
      </c>
      <c r="C6551" s="959">
        <v>60</v>
      </c>
    </row>
    <row r="6552" spans="1:3" x14ac:dyDescent="0.25">
      <c r="A6552" s="946" t="s">
        <v>9205</v>
      </c>
      <c r="B6552" s="422" t="s">
        <v>6879</v>
      </c>
      <c r="C6552" s="959">
        <v>120</v>
      </c>
    </row>
    <row r="6553" spans="1:3" x14ac:dyDescent="0.25">
      <c r="A6553" s="946" t="s">
        <v>9206</v>
      </c>
      <c r="B6553" s="422" t="s">
        <v>6873</v>
      </c>
      <c r="C6553" s="959">
        <v>90</v>
      </c>
    </row>
    <row r="6554" spans="1:3" x14ac:dyDescent="0.25">
      <c r="A6554" s="946" t="s">
        <v>9207</v>
      </c>
      <c r="B6554" s="422" t="s">
        <v>6874</v>
      </c>
      <c r="C6554" s="959">
        <v>90</v>
      </c>
    </row>
    <row r="6555" spans="1:3" x14ac:dyDescent="0.25">
      <c r="A6555" s="946" t="s">
        <v>9208</v>
      </c>
      <c r="B6555" s="422" t="s">
        <v>3438</v>
      </c>
      <c r="C6555" s="959">
        <v>60</v>
      </c>
    </row>
    <row r="6556" spans="1:3" x14ac:dyDescent="0.25">
      <c r="A6556" s="946" t="s">
        <v>9209</v>
      </c>
      <c r="B6556" s="422" t="s">
        <v>6880</v>
      </c>
      <c r="C6556" s="959">
        <v>60</v>
      </c>
    </row>
    <row r="6557" spans="1:3" x14ac:dyDescent="0.25">
      <c r="A6557" s="946" t="s">
        <v>9210</v>
      </c>
      <c r="B6557" s="422" t="s">
        <v>3440</v>
      </c>
      <c r="C6557" s="959">
        <v>90</v>
      </c>
    </row>
    <row r="6558" spans="1:3" x14ac:dyDescent="0.25">
      <c r="A6558" s="946" t="s">
        <v>9211</v>
      </c>
      <c r="B6558" s="422" t="s">
        <v>3442</v>
      </c>
      <c r="C6558" s="959">
        <v>90</v>
      </c>
    </row>
    <row r="6559" spans="1:3" x14ac:dyDescent="0.25">
      <c r="A6559" s="946" t="s">
        <v>9212</v>
      </c>
      <c r="B6559" s="422" t="s">
        <v>6877</v>
      </c>
      <c r="C6559" s="963">
        <v>60</v>
      </c>
    </row>
    <row r="6560" spans="1:3" x14ac:dyDescent="0.25">
      <c r="A6560" s="946" t="s">
        <v>9213</v>
      </c>
      <c r="B6560" s="422" t="s">
        <v>3444</v>
      </c>
      <c r="C6560" s="963">
        <v>60</v>
      </c>
    </row>
    <row r="6561" spans="1:3" x14ac:dyDescent="0.25">
      <c r="A6561" s="946" t="s">
        <v>9214</v>
      </c>
      <c r="B6561" s="422" t="s">
        <v>3448</v>
      </c>
      <c r="C6561" s="959">
        <v>270</v>
      </c>
    </row>
    <row r="6562" spans="1:3" x14ac:dyDescent="0.25">
      <c r="A6562" s="946" t="s">
        <v>9215</v>
      </c>
      <c r="B6562" s="957" t="s">
        <v>2384</v>
      </c>
      <c r="C6562" s="948">
        <v>30</v>
      </c>
    </row>
    <row r="6563" spans="1:3" x14ac:dyDescent="0.25">
      <c r="A6563" s="946" t="s">
        <v>9216</v>
      </c>
      <c r="B6563" s="957" t="s">
        <v>2386</v>
      </c>
      <c r="C6563" s="948">
        <v>15</v>
      </c>
    </row>
    <row r="6564" spans="1:3" x14ac:dyDescent="0.25">
      <c r="A6564" s="946" t="s">
        <v>9217</v>
      </c>
      <c r="B6564" s="957" t="s">
        <v>2388</v>
      </c>
      <c r="C6564" s="948">
        <v>30</v>
      </c>
    </row>
    <row r="6565" spans="1:3" x14ac:dyDescent="0.25">
      <c r="A6565" s="946" t="s">
        <v>9218</v>
      </c>
      <c r="B6565" s="957" t="s">
        <v>6785</v>
      </c>
      <c r="C6565" s="948">
        <v>45</v>
      </c>
    </row>
    <row r="6566" spans="1:3" x14ac:dyDescent="0.25">
      <c r="A6566" s="946" t="s">
        <v>9219</v>
      </c>
      <c r="B6566" s="957" t="s">
        <v>836</v>
      </c>
      <c r="C6566" s="948">
        <v>45</v>
      </c>
    </row>
    <row r="6567" spans="1:3" x14ac:dyDescent="0.25">
      <c r="A6567" s="946" t="s">
        <v>9220</v>
      </c>
      <c r="B6567" s="957" t="s">
        <v>7195</v>
      </c>
      <c r="C6567" s="948">
        <v>90</v>
      </c>
    </row>
    <row r="6568" spans="1:3" x14ac:dyDescent="0.25">
      <c r="A6568" s="946" t="s">
        <v>9221</v>
      </c>
      <c r="B6568" s="962" t="s">
        <v>3491</v>
      </c>
      <c r="C6568" s="958">
        <v>30</v>
      </c>
    </row>
    <row r="6569" spans="1:3" x14ac:dyDescent="0.25">
      <c r="A6569" s="946" t="s">
        <v>9222</v>
      </c>
      <c r="B6569" s="962" t="s">
        <v>6828</v>
      </c>
      <c r="C6569" s="958">
        <v>45</v>
      </c>
    </row>
    <row r="6570" spans="1:3" x14ac:dyDescent="0.25">
      <c r="A6570" s="946" t="s">
        <v>10186</v>
      </c>
      <c r="B6570" s="962" t="s">
        <v>6881</v>
      </c>
      <c r="C6570" s="958">
        <v>45</v>
      </c>
    </row>
    <row r="6571" spans="1:3" x14ac:dyDescent="0.25">
      <c r="A6571" s="946" t="s">
        <v>9224</v>
      </c>
      <c r="B6571" s="962" t="s">
        <v>3190</v>
      </c>
      <c r="C6571" s="958">
        <v>60</v>
      </c>
    </row>
    <row r="6572" spans="1:3" x14ac:dyDescent="0.25">
      <c r="A6572" s="946" t="s">
        <v>9225</v>
      </c>
      <c r="B6572" s="962" t="s">
        <v>3343</v>
      </c>
      <c r="C6572" s="958">
        <v>60</v>
      </c>
    </row>
    <row r="6573" spans="1:3" x14ac:dyDescent="0.25">
      <c r="A6573" s="946" t="s">
        <v>9226</v>
      </c>
      <c r="B6573" s="962" t="s">
        <v>3309</v>
      </c>
      <c r="C6573" s="958">
        <v>45</v>
      </c>
    </row>
    <row r="6574" spans="1:3" x14ac:dyDescent="0.25">
      <c r="A6574" s="946" t="s">
        <v>9227</v>
      </c>
      <c r="B6574" s="962" t="s">
        <v>3496</v>
      </c>
      <c r="C6574" s="958">
        <v>30</v>
      </c>
    </row>
    <row r="6575" spans="1:3" x14ac:dyDescent="0.25">
      <c r="A6575" s="946" t="s">
        <v>9228</v>
      </c>
      <c r="B6575" s="962" t="s">
        <v>3316</v>
      </c>
      <c r="C6575" s="958">
        <v>90</v>
      </c>
    </row>
    <row r="6576" spans="1:3" x14ac:dyDescent="0.25">
      <c r="A6576" s="946" t="s">
        <v>9229</v>
      </c>
      <c r="B6576" s="962" t="s">
        <v>2437</v>
      </c>
      <c r="C6576" s="958">
        <v>90</v>
      </c>
    </row>
    <row r="6577" spans="1:3" x14ac:dyDescent="0.25">
      <c r="A6577" s="946" t="s">
        <v>9230</v>
      </c>
      <c r="B6577" s="962" t="s">
        <v>3501</v>
      </c>
      <c r="C6577" s="958">
        <v>60</v>
      </c>
    </row>
    <row r="6578" spans="1:3" x14ac:dyDescent="0.25">
      <c r="A6578" s="946" t="s">
        <v>9231</v>
      </c>
      <c r="B6578" s="962" t="s">
        <v>3519</v>
      </c>
      <c r="C6578" s="958">
        <v>90</v>
      </c>
    </row>
    <row r="6579" spans="1:3" x14ac:dyDescent="0.25">
      <c r="A6579" s="946" t="s">
        <v>9232</v>
      </c>
      <c r="B6579" s="962" t="s">
        <v>3524</v>
      </c>
      <c r="C6579" s="958">
        <v>60</v>
      </c>
    </row>
    <row r="6580" spans="1:3" x14ac:dyDescent="0.25">
      <c r="A6580" s="946" t="s">
        <v>9233</v>
      </c>
      <c r="B6580" s="962" t="s">
        <v>3312</v>
      </c>
      <c r="C6580" s="958">
        <v>120</v>
      </c>
    </row>
    <row r="6581" spans="1:3" x14ac:dyDescent="0.25">
      <c r="A6581" s="946" t="s">
        <v>9234</v>
      </c>
      <c r="B6581" s="962" t="s">
        <v>3322</v>
      </c>
      <c r="C6581" s="958">
        <v>60</v>
      </c>
    </row>
    <row r="6582" spans="1:3" x14ac:dyDescent="0.25">
      <c r="A6582" s="946" t="s">
        <v>9235</v>
      </c>
      <c r="B6582" s="962" t="s">
        <v>3504</v>
      </c>
      <c r="C6582" s="958">
        <v>60</v>
      </c>
    </row>
    <row r="6583" spans="1:3" x14ac:dyDescent="0.25">
      <c r="A6583" s="946" t="s">
        <v>9236</v>
      </c>
      <c r="B6583" s="962" t="s">
        <v>3507</v>
      </c>
      <c r="C6583" s="958">
        <v>90</v>
      </c>
    </row>
    <row r="6584" spans="1:3" x14ac:dyDescent="0.25">
      <c r="A6584" s="946" t="s">
        <v>9237</v>
      </c>
      <c r="B6584" s="962" t="s">
        <v>3509</v>
      </c>
      <c r="C6584" s="958">
        <v>60</v>
      </c>
    </row>
    <row r="6585" spans="1:3" x14ac:dyDescent="0.25">
      <c r="A6585" s="946" t="s">
        <v>9238</v>
      </c>
      <c r="B6585" s="962" t="s">
        <v>3511</v>
      </c>
      <c r="C6585" s="958">
        <v>60</v>
      </c>
    </row>
    <row r="6586" spans="1:3" x14ac:dyDescent="0.25">
      <c r="A6586" s="946" t="s">
        <v>9239</v>
      </c>
      <c r="B6586" s="962" t="s">
        <v>3513</v>
      </c>
      <c r="C6586" s="958">
        <v>60</v>
      </c>
    </row>
    <row r="6587" spans="1:3" x14ac:dyDescent="0.25">
      <c r="A6587" s="946" t="s">
        <v>9240</v>
      </c>
      <c r="B6587" s="962" t="s">
        <v>817</v>
      </c>
      <c r="C6587" s="958">
        <v>270</v>
      </c>
    </row>
    <row r="6588" spans="1:3" x14ac:dyDescent="0.25">
      <c r="A6588" s="946" t="s">
        <v>9241</v>
      </c>
      <c r="B6588" s="957" t="s">
        <v>2384</v>
      </c>
      <c r="C6588" s="948">
        <v>75</v>
      </c>
    </row>
    <row r="6589" spans="1:3" x14ac:dyDescent="0.25">
      <c r="A6589" s="946" t="s">
        <v>9242</v>
      </c>
      <c r="B6589" s="957" t="s">
        <v>2386</v>
      </c>
      <c r="C6589" s="948">
        <v>30</v>
      </c>
    </row>
    <row r="6590" spans="1:3" x14ac:dyDescent="0.25">
      <c r="A6590" s="946" t="s">
        <v>9243</v>
      </c>
      <c r="B6590" s="957" t="s">
        <v>2388</v>
      </c>
      <c r="C6590" s="948">
        <v>60</v>
      </c>
    </row>
    <row r="6591" spans="1:3" x14ac:dyDescent="0.25">
      <c r="A6591" s="946" t="s">
        <v>9244</v>
      </c>
      <c r="B6591" s="957" t="s">
        <v>6785</v>
      </c>
      <c r="C6591" s="948">
        <v>75</v>
      </c>
    </row>
    <row r="6592" spans="1:3" x14ac:dyDescent="0.25">
      <c r="A6592" s="946" t="s">
        <v>9245</v>
      </c>
      <c r="B6592" s="957" t="s">
        <v>836</v>
      </c>
      <c r="C6592" s="948">
        <v>75</v>
      </c>
    </row>
    <row r="6593" spans="1:3" x14ac:dyDescent="0.25">
      <c r="A6593" s="946" t="s">
        <v>9246</v>
      </c>
      <c r="B6593" s="957" t="s">
        <v>7195</v>
      </c>
      <c r="C6593" s="948">
        <v>120</v>
      </c>
    </row>
    <row r="6594" spans="1:3" x14ac:dyDescent="0.25">
      <c r="A6594" s="946" t="s">
        <v>9247</v>
      </c>
      <c r="B6594" s="962" t="s">
        <v>3491</v>
      </c>
      <c r="C6594" s="958">
        <v>30</v>
      </c>
    </row>
    <row r="6595" spans="1:3" x14ac:dyDescent="0.25">
      <c r="A6595" s="946" t="s">
        <v>9248</v>
      </c>
      <c r="B6595" s="962" t="s">
        <v>6828</v>
      </c>
      <c r="C6595" s="958">
        <v>45</v>
      </c>
    </row>
    <row r="6596" spans="1:3" x14ac:dyDescent="0.25">
      <c r="A6596" s="946" t="s">
        <v>10374</v>
      </c>
      <c r="B6596" s="962" t="s">
        <v>6881</v>
      </c>
      <c r="C6596" s="958">
        <v>45</v>
      </c>
    </row>
    <row r="6597" spans="1:3" x14ac:dyDescent="0.25">
      <c r="A6597" s="946" t="s">
        <v>9249</v>
      </c>
      <c r="B6597" s="962" t="s">
        <v>3190</v>
      </c>
      <c r="C6597" s="958">
        <v>60</v>
      </c>
    </row>
    <row r="6598" spans="1:3" x14ac:dyDescent="0.25">
      <c r="A6598" s="946" t="s">
        <v>9250</v>
      </c>
      <c r="B6598" s="962" t="s">
        <v>3343</v>
      </c>
      <c r="C6598" s="958">
        <v>90</v>
      </c>
    </row>
    <row r="6599" spans="1:3" x14ac:dyDescent="0.25">
      <c r="A6599" s="946" t="s">
        <v>9251</v>
      </c>
      <c r="B6599" s="962" t="s">
        <v>3309</v>
      </c>
      <c r="C6599" s="958">
        <v>45</v>
      </c>
    </row>
    <row r="6600" spans="1:3" x14ac:dyDescent="0.25">
      <c r="A6600" s="946" t="s">
        <v>9252</v>
      </c>
      <c r="B6600" s="962" t="s">
        <v>3496</v>
      </c>
      <c r="C6600" s="958">
        <v>30</v>
      </c>
    </row>
    <row r="6601" spans="1:3" x14ac:dyDescent="0.25">
      <c r="A6601" s="946" t="s">
        <v>9253</v>
      </c>
      <c r="B6601" s="962" t="s">
        <v>3316</v>
      </c>
      <c r="C6601" s="958">
        <v>90</v>
      </c>
    </row>
    <row r="6602" spans="1:3" x14ac:dyDescent="0.25">
      <c r="A6602" s="946" t="s">
        <v>9254</v>
      </c>
      <c r="B6602" s="962" t="s">
        <v>2437</v>
      </c>
      <c r="C6602" s="958">
        <v>90</v>
      </c>
    </row>
    <row r="6603" spans="1:3" x14ac:dyDescent="0.25">
      <c r="A6603" s="946" t="s">
        <v>9255</v>
      </c>
      <c r="B6603" s="962" t="s">
        <v>3499</v>
      </c>
      <c r="C6603" s="958">
        <v>60</v>
      </c>
    </row>
    <row r="6604" spans="1:3" x14ac:dyDescent="0.25">
      <c r="A6604" s="946" t="s">
        <v>9256</v>
      </c>
      <c r="B6604" s="962" t="s">
        <v>3501</v>
      </c>
      <c r="C6604" s="958">
        <v>60</v>
      </c>
    </row>
    <row r="6605" spans="1:3" x14ac:dyDescent="0.25">
      <c r="A6605" s="946" t="s">
        <v>9257</v>
      </c>
      <c r="B6605" s="962" t="s">
        <v>3519</v>
      </c>
      <c r="C6605" s="958">
        <v>90</v>
      </c>
    </row>
    <row r="6606" spans="1:3" x14ac:dyDescent="0.25">
      <c r="A6606" s="946" t="s">
        <v>9258</v>
      </c>
      <c r="B6606" s="962" t="s">
        <v>3466</v>
      </c>
      <c r="C6606" s="958">
        <v>90</v>
      </c>
    </row>
    <row r="6607" spans="1:3" x14ac:dyDescent="0.25">
      <c r="A6607" s="946" t="s">
        <v>9259</v>
      </c>
      <c r="B6607" s="962" t="s">
        <v>3524</v>
      </c>
      <c r="C6607" s="958">
        <v>60</v>
      </c>
    </row>
    <row r="6608" spans="1:3" x14ac:dyDescent="0.25">
      <c r="A6608" s="946" t="s">
        <v>9260</v>
      </c>
      <c r="B6608" s="962" t="s">
        <v>3312</v>
      </c>
      <c r="C6608" s="958">
        <v>120</v>
      </c>
    </row>
    <row r="6609" spans="1:3" x14ac:dyDescent="0.25">
      <c r="A6609" s="946" t="s">
        <v>9261</v>
      </c>
      <c r="B6609" s="962" t="s">
        <v>3322</v>
      </c>
      <c r="C6609" s="958">
        <v>90</v>
      </c>
    </row>
    <row r="6610" spans="1:3" x14ac:dyDescent="0.25">
      <c r="A6610" s="946" t="s">
        <v>9262</v>
      </c>
      <c r="B6610" s="962" t="s">
        <v>3504</v>
      </c>
      <c r="C6610" s="958">
        <v>60</v>
      </c>
    </row>
    <row r="6611" spans="1:3" x14ac:dyDescent="0.25">
      <c r="A6611" s="946" t="s">
        <v>9263</v>
      </c>
      <c r="B6611" s="962" t="s">
        <v>3507</v>
      </c>
      <c r="C6611" s="958">
        <v>90</v>
      </c>
    </row>
    <row r="6612" spans="1:3" x14ac:dyDescent="0.25">
      <c r="A6612" s="946" t="s">
        <v>9264</v>
      </c>
      <c r="B6612" s="962" t="s">
        <v>3509</v>
      </c>
      <c r="C6612" s="958">
        <v>60</v>
      </c>
    </row>
    <row r="6613" spans="1:3" x14ac:dyDescent="0.25">
      <c r="A6613" s="946" t="s">
        <v>9265</v>
      </c>
      <c r="B6613" s="962" t="s">
        <v>3511</v>
      </c>
      <c r="C6613" s="958">
        <v>60</v>
      </c>
    </row>
    <row r="6614" spans="1:3" x14ac:dyDescent="0.25">
      <c r="A6614" s="946" t="s">
        <v>9266</v>
      </c>
      <c r="B6614" s="962" t="s">
        <v>3513</v>
      </c>
      <c r="C6614" s="958">
        <v>60</v>
      </c>
    </row>
    <row r="6615" spans="1:3" x14ac:dyDescent="0.25">
      <c r="A6615" s="946" t="s">
        <v>9267</v>
      </c>
      <c r="B6615" s="962" t="s">
        <v>3515</v>
      </c>
      <c r="C6615" s="958">
        <v>180</v>
      </c>
    </row>
    <row r="6616" spans="1:3" x14ac:dyDescent="0.25">
      <c r="A6616" s="946" t="s">
        <v>9268</v>
      </c>
      <c r="B6616" s="962" t="s">
        <v>3517</v>
      </c>
      <c r="C6616" s="958">
        <v>90</v>
      </c>
    </row>
    <row r="6617" spans="1:3" x14ac:dyDescent="0.25">
      <c r="A6617" s="946" t="s">
        <v>9269</v>
      </c>
      <c r="B6617" s="962" t="s">
        <v>3521</v>
      </c>
      <c r="C6617" s="958">
        <v>60</v>
      </c>
    </row>
    <row r="6618" spans="1:3" x14ac:dyDescent="0.25">
      <c r="A6618" s="946" t="s">
        <v>9270</v>
      </c>
      <c r="B6618" s="962" t="s">
        <v>817</v>
      </c>
      <c r="C6618" s="958">
        <v>270</v>
      </c>
    </row>
    <row r="6619" spans="1:3" x14ac:dyDescent="0.25">
      <c r="A6619" s="946" t="s">
        <v>9271</v>
      </c>
      <c r="B6619" s="957" t="s">
        <v>6791</v>
      </c>
      <c r="C6619" s="948">
        <v>75</v>
      </c>
    </row>
    <row r="6620" spans="1:3" x14ac:dyDescent="0.25">
      <c r="A6620" s="946" t="s">
        <v>9272</v>
      </c>
      <c r="B6620" s="957" t="s">
        <v>2386</v>
      </c>
      <c r="C6620" s="948">
        <v>30</v>
      </c>
    </row>
    <row r="6621" spans="1:3" x14ac:dyDescent="0.25">
      <c r="A6621" s="946" t="s">
        <v>9273</v>
      </c>
      <c r="B6621" s="957" t="s">
        <v>2388</v>
      </c>
      <c r="C6621" s="948">
        <v>60</v>
      </c>
    </row>
    <row r="6622" spans="1:3" x14ac:dyDescent="0.25">
      <c r="A6622" s="946" t="s">
        <v>9274</v>
      </c>
      <c r="B6622" s="957" t="s">
        <v>3487</v>
      </c>
      <c r="C6622" s="948">
        <v>75</v>
      </c>
    </row>
    <row r="6623" spans="1:3" x14ac:dyDescent="0.25">
      <c r="A6623" s="946" t="s">
        <v>9275</v>
      </c>
      <c r="B6623" s="957" t="s">
        <v>836</v>
      </c>
      <c r="C6623" s="948">
        <v>75</v>
      </c>
    </row>
    <row r="6624" spans="1:3" x14ac:dyDescent="0.25">
      <c r="A6624" s="946" t="s">
        <v>9276</v>
      </c>
      <c r="B6624" s="957" t="s">
        <v>6803</v>
      </c>
      <c r="C6624" s="948">
        <v>120</v>
      </c>
    </row>
    <row r="6625" spans="1:3" x14ac:dyDescent="0.25">
      <c r="A6625" s="946" t="s">
        <v>9277</v>
      </c>
      <c r="B6625" s="962" t="s">
        <v>2400</v>
      </c>
      <c r="C6625" s="958">
        <v>30</v>
      </c>
    </row>
    <row r="6626" spans="1:3" x14ac:dyDescent="0.25">
      <c r="A6626" s="946" t="s">
        <v>9278</v>
      </c>
      <c r="B6626" s="962" t="s">
        <v>6828</v>
      </c>
      <c r="C6626" s="958">
        <v>45</v>
      </c>
    </row>
    <row r="6627" spans="1:3" x14ac:dyDescent="0.25">
      <c r="A6627" s="946" t="s">
        <v>10375</v>
      </c>
      <c r="B6627" s="962" t="s">
        <v>6881</v>
      </c>
      <c r="C6627" s="958">
        <v>45</v>
      </c>
    </row>
    <row r="6628" spans="1:3" x14ac:dyDescent="0.25">
      <c r="A6628" s="946" t="s">
        <v>9279</v>
      </c>
      <c r="B6628" s="962" t="s">
        <v>3343</v>
      </c>
      <c r="C6628" s="958">
        <v>90</v>
      </c>
    </row>
    <row r="6629" spans="1:3" x14ac:dyDescent="0.25">
      <c r="A6629" s="946" t="s">
        <v>9280</v>
      </c>
      <c r="B6629" s="962" t="s">
        <v>3309</v>
      </c>
      <c r="C6629" s="958">
        <v>45</v>
      </c>
    </row>
    <row r="6630" spans="1:3" x14ac:dyDescent="0.25">
      <c r="A6630" s="946" t="s">
        <v>9281</v>
      </c>
      <c r="B6630" s="962" t="s">
        <v>3316</v>
      </c>
      <c r="C6630" s="958">
        <v>90</v>
      </c>
    </row>
    <row r="6631" spans="1:3" x14ac:dyDescent="0.25">
      <c r="A6631" s="946" t="s">
        <v>9282</v>
      </c>
      <c r="B6631" s="962" t="s">
        <v>3190</v>
      </c>
      <c r="C6631" s="958">
        <v>60</v>
      </c>
    </row>
    <row r="6632" spans="1:3" x14ac:dyDescent="0.25">
      <c r="A6632" s="946" t="s">
        <v>9283</v>
      </c>
      <c r="B6632" s="962" t="s">
        <v>3312</v>
      </c>
      <c r="C6632" s="958">
        <v>90</v>
      </c>
    </row>
    <row r="6633" spans="1:3" x14ac:dyDescent="0.25">
      <c r="A6633" s="946" t="s">
        <v>9284</v>
      </c>
      <c r="B6633" s="962" t="s">
        <v>3322</v>
      </c>
      <c r="C6633" s="958">
        <v>90</v>
      </c>
    </row>
    <row r="6634" spans="1:3" x14ac:dyDescent="0.25">
      <c r="A6634" s="946" t="s">
        <v>9285</v>
      </c>
      <c r="B6634" s="962" t="s">
        <v>6882</v>
      </c>
      <c r="C6634" s="958">
        <v>60</v>
      </c>
    </row>
    <row r="6635" spans="1:3" x14ac:dyDescent="0.25">
      <c r="A6635" s="946" t="s">
        <v>9286</v>
      </c>
      <c r="B6635" s="962" t="s">
        <v>3670</v>
      </c>
      <c r="C6635" s="958">
        <v>60</v>
      </c>
    </row>
    <row r="6636" spans="1:3" x14ac:dyDescent="0.25">
      <c r="A6636" s="946" t="s">
        <v>9287</v>
      </c>
      <c r="B6636" s="962" t="s">
        <v>3568</v>
      </c>
      <c r="C6636" s="958">
        <v>90</v>
      </c>
    </row>
    <row r="6637" spans="1:3" x14ac:dyDescent="0.25">
      <c r="A6637" s="946" t="s">
        <v>9288</v>
      </c>
      <c r="B6637" s="962" t="s">
        <v>3570</v>
      </c>
      <c r="C6637" s="958">
        <v>90</v>
      </c>
    </row>
    <row r="6638" spans="1:3" x14ac:dyDescent="0.25">
      <c r="A6638" s="946" t="s">
        <v>9289</v>
      </c>
      <c r="B6638" s="962" t="s">
        <v>3572</v>
      </c>
      <c r="C6638" s="958">
        <v>90</v>
      </c>
    </row>
    <row r="6639" spans="1:3" x14ac:dyDescent="0.25">
      <c r="A6639" s="946" t="s">
        <v>9290</v>
      </c>
      <c r="B6639" s="962" t="s">
        <v>3574</v>
      </c>
      <c r="C6639" s="958">
        <v>60</v>
      </c>
    </row>
    <row r="6640" spans="1:3" x14ac:dyDescent="0.25">
      <c r="A6640" s="946" t="s">
        <v>9291</v>
      </c>
      <c r="B6640" s="962" t="s">
        <v>3521</v>
      </c>
      <c r="C6640" s="958">
        <v>90</v>
      </c>
    </row>
    <row r="6641" spans="1:3" x14ac:dyDescent="0.25">
      <c r="A6641" s="946" t="s">
        <v>9292</v>
      </c>
      <c r="B6641" s="962" t="s">
        <v>3326</v>
      </c>
      <c r="C6641" s="958">
        <v>90</v>
      </c>
    </row>
    <row r="6642" spans="1:3" x14ac:dyDescent="0.25">
      <c r="A6642" s="946" t="s">
        <v>9293</v>
      </c>
      <c r="B6642" s="962" t="s">
        <v>3577</v>
      </c>
      <c r="C6642" s="958">
        <v>90</v>
      </c>
    </row>
    <row r="6643" spans="1:3" x14ac:dyDescent="0.25">
      <c r="A6643" s="946" t="s">
        <v>9294</v>
      </c>
      <c r="B6643" s="962" t="s">
        <v>3601</v>
      </c>
      <c r="C6643" s="958">
        <v>180</v>
      </c>
    </row>
    <row r="6644" spans="1:3" x14ac:dyDescent="0.25">
      <c r="A6644" s="946" t="s">
        <v>9295</v>
      </c>
      <c r="B6644" s="962" t="s">
        <v>3607</v>
      </c>
      <c r="C6644" s="958">
        <v>60</v>
      </c>
    </row>
    <row r="6645" spans="1:3" x14ac:dyDescent="0.25">
      <c r="A6645" s="946" t="s">
        <v>9296</v>
      </c>
      <c r="B6645" s="962" t="s">
        <v>3609</v>
      </c>
      <c r="C6645" s="958">
        <v>60</v>
      </c>
    </row>
    <row r="6646" spans="1:3" x14ac:dyDescent="0.25">
      <c r="A6646" s="946" t="s">
        <v>9297</v>
      </c>
      <c r="B6646" s="962" t="s">
        <v>3611</v>
      </c>
      <c r="C6646" s="958">
        <v>60</v>
      </c>
    </row>
    <row r="6647" spans="1:3" x14ac:dyDescent="0.25">
      <c r="A6647" s="946" t="s">
        <v>9298</v>
      </c>
      <c r="B6647" s="962" t="s">
        <v>817</v>
      </c>
      <c r="C6647" s="958">
        <v>270</v>
      </c>
    </row>
    <row r="6648" spans="1:3" x14ac:dyDescent="0.25">
      <c r="A6648" s="946" t="s">
        <v>9299</v>
      </c>
      <c r="B6648" s="957" t="s">
        <v>2384</v>
      </c>
      <c r="C6648" s="948">
        <v>30</v>
      </c>
    </row>
    <row r="6649" spans="1:3" x14ac:dyDescent="0.25">
      <c r="A6649" s="946" t="s">
        <v>9300</v>
      </c>
      <c r="B6649" s="957" t="s">
        <v>2386</v>
      </c>
      <c r="C6649" s="948">
        <v>15</v>
      </c>
    </row>
    <row r="6650" spans="1:3" x14ac:dyDescent="0.25">
      <c r="A6650" s="946" t="s">
        <v>9301</v>
      </c>
      <c r="B6650" s="957" t="s">
        <v>2388</v>
      </c>
      <c r="C6650" s="948">
        <v>30</v>
      </c>
    </row>
    <row r="6651" spans="1:3" x14ac:dyDescent="0.25">
      <c r="A6651" s="946" t="s">
        <v>9302</v>
      </c>
      <c r="B6651" s="957" t="s">
        <v>6785</v>
      </c>
      <c r="C6651" s="948">
        <v>45</v>
      </c>
    </row>
    <row r="6652" spans="1:3" x14ac:dyDescent="0.25">
      <c r="A6652" s="946" t="s">
        <v>9303</v>
      </c>
      <c r="B6652" s="957" t="s">
        <v>836</v>
      </c>
      <c r="C6652" s="948">
        <v>45</v>
      </c>
    </row>
    <row r="6653" spans="1:3" x14ac:dyDescent="0.25">
      <c r="A6653" s="946" t="s">
        <v>9304</v>
      </c>
      <c r="B6653" s="957" t="s">
        <v>2393</v>
      </c>
      <c r="C6653" s="948">
        <v>90</v>
      </c>
    </row>
    <row r="6654" spans="1:3" x14ac:dyDescent="0.25">
      <c r="A6654" s="946" t="s">
        <v>9305</v>
      </c>
      <c r="B6654" s="962" t="s">
        <v>2400</v>
      </c>
      <c r="C6654" s="958">
        <v>30</v>
      </c>
    </row>
    <row r="6655" spans="1:3" x14ac:dyDescent="0.25">
      <c r="A6655" s="946" t="s">
        <v>9306</v>
      </c>
      <c r="B6655" s="962" t="s">
        <v>6828</v>
      </c>
      <c r="C6655" s="958">
        <v>45</v>
      </c>
    </row>
    <row r="6656" spans="1:3" x14ac:dyDescent="0.25">
      <c r="A6656" s="946" t="s">
        <v>10376</v>
      </c>
      <c r="B6656" s="962" t="s">
        <v>6881</v>
      </c>
      <c r="C6656" s="958">
        <v>45</v>
      </c>
    </row>
    <row r="6657" spans="1:3" x14ac:dyDescent="0.25">
      <c r="A6657" s="946" t="s">
        <v>9307</v>
      </c>
      <c r="B6657" s="962" t="s">
        <v>3343</v>
      </c>
      <c r="C6657" s="958">
        <v>90</v>
      </c>
    </row>
    <row r="6658" spans="1:3" x14ac:dyDescent="0.25">
      <c r="A6658" s="946" t="s">
        <v>9308</v>
      </c>
      <c r="B6658" s="962" t="s">
        <v>3309</v>
      </c>
      <c r="C6658" s="958">
        <v>45</v>
      </c>
    </row>
    <row r="6659" spans="1:3" x14ac:dyDescent="0.25">
      <c r="A6659" s="946" t="s">
        <v>9309</v>
      </c>
      <c r="B6659" s="962" t="s">
        <v>3316</v>
      </c>
      <c r="C6659" s="958">
        <v>90</v>
      </c>
    </row>
    <row r="6660" spans="1:3" x14ac:dyDescent="0.25">
      <c r="A6660" s="946" t="s">
        <v>9310</v>
      </c>
      <c r="B6660" s="962" t="s">
        <v>3190</v>
      </c>
      <c r="C6660" s="958">
        <v>60</v>
      </c>
    </row>
    <row r="6661" spans="1:3" x14ac:dyDescent="0.25">
      <c r="A6661" s="946" t="s">
        <v>9311</v>
      </c>
      <c r="B6661" s="962" t="s">
        <v>3312</v>
      </c>
      <c r="C6661" s="958">
        <v>90</v>
      </c>
    </row>
    <row r="6662" spans="1:3" x14ac:dyDescent="0.25">
      <c r="A6662" s="946" t="s">
        <v>9312</v>
      </c>
      <c r="B6662" s="962" t="s">
        <v>3322</v>
      </c>
      <c r="C6662" s="958">
        <v>90</v>
      </c>
    </row>
    <row r="6663" spans="1:3" x14ac:dyDescent="0.25">
      <c r="A6663" s="946" t="s">
        <v>9313</v>
      </c>
      <c r="B6663" s="962" t="s">
        <v>3568</v>
      </c>
      <c r="C6663" s="958">
        <v>90</v>
      </c>
    </row>
    <row r="6664" spans="1:3" x14ac:dyDescent="0.25">
      <c r="A6664" s="946" t="s">
        <v>9314</v>
      </c>
      <c r="B6664" s="962" t="s">
        <v>3570</v>
      </c>
      <c r="C6664" s="958">
        <v>90</v>
      </c>
    </row>
    <row r="6665" spans="1:3" x14ac:dyDescent="0.25">
      <c r="A6665" s="946" t="s">
        <v>9315</v>
      </c>
      <c r="B6665" s="962" t="s">
        <v>3572</v>
      </c>
      <c r="C6665" s="958">
        <v>90</v>
      </c>
    </row>
    <row r="6666" spans="1:3" x14ac:dyDescent="0.25">
      <c r="A6666" s="946" t="s">
        <v>9316</v>
      </c>
      <c r="B6666" s="962" t="s">
        <v>3574</v>
      </c>
      <c r="C6666" s="958">
        <v>60</v>
      </c>
    </row>
    <row r="6667" spans="1:3" x14ac:dyDescent="0.25">
      <c r="A6667" s="946" t="s">
        <v>9317</v>
      </c>
      <c r="B6667" s="962" t="s">
        <v>3326</v>
      </c>
      <c r="C6667" s="958">
        <v>90</v>
      </c>
    </row>
    <row r="6668" spans="1:3" x14ac:dyDescent="0.25">
      <c r="A6668" s="946" t="s">
        <v>9318</v>
      </c>
      <c r="B6668" s="962" t="s">
        <v>3577</v>
      </c>
      <c r="C6668" s="958">
        <v>90</v>
      </c>
    </row>
    <row r="6669" spans="1:3" x14ac:dyDescent="0.25">
      <c r="A6669" s="946" t="s">
        <v>9319</v>
      </c>
      <c r="B6669" s="962" t="s">
        <v>3607</v>
      </c>
      <c r="C6669" s="958">
        <v>60</v>
      </c>
    </row>
    <row r="6670" spans="1:3" x14ac:dyDescent="0.25">
      <c r="A6670" s="946" t="s">
        <v>9320</v>
      </c>
      <c r="B6670" s="962" t="s">
        <v>3611</v>
      </c>
      <c r="C6670" s="958">
        <v>60</v>
      </c>
    </row>
    <row r="6671" spans="1:3" x14ac:dyDescent="0.25">
      <c r="A6671" s="946" t="s">
        <v>9321</v>
      </c>
      <c r="B6671" s="962" t="s">
        <v>817</v>
      </c>
      <c r="C6671" s="958">
        <v>270</v>
      </c>
    </row>
    <row r="6672" spans="1:3" x14ac:dyDescent="0.25">
      <c r="A6672" s="946" t="s">
        <v>9322</v>
      </c>
      <c r="B6672" s="422" t="s">
        <v>2384</v>
      </c>
      <c r="C6672" s="434">
        <v>30</v>
      </c>
    </row>
    <row r="6673" spans="1:3" x14ac:dyDescent="0.25">
      <c r="A6673" s="946" t="s">
        <v>9323</v>
      </c>
      <c r="B6673" s="422" t="s">
        <v>2386</v>
      </c>
      <c r="C6673" s="434">
        <v>15</v>
      </c>
    </row>
    <row r="6674" spans="1:3" x14ac:dyDescent="0.25">
      <c r="A6674" s="946" t="s">
        <v>9324</v>
      </c>
      <c r="B6674" s="422" t="s">
        <v>2388</v>
      </c>
      <c r="C6674" s="434">
        <v>30</v>
      </c>
    </row>
    <row r="6675" spans="1:3" x14ac:dyDescent="0.25">
      <c r="A6675" s="946" t="s">
        <v>9325</v>
      </c>
      <c r="B6675" s="422" t="s">
        <v>2390</v>
      </c>
      <c r="C6675" s="434">
        <v>45</v>
      </c>
    </row>
    <row r="6676" spans="1:3" x14ac:dyDescent="0.25">
      <c r="A6676" s="946" t="s">
        <v>9326</v>
      </c>
      <c r="B6676" s="422" t="s">
        <v>836</v>
      </c>
      <c r="C6676" s="434">
        <v>45</v>
      </c>
    </row>
    <row r="6677" spans="1:3" x14ac:dyDescent="0.25">
      <c r="A6677" s="946" t="s">
        <v>9327</v>
      </c>
      <c r="B6677" s="422" t="s">
        <v>2393</v>
      </c>
      <c r="C6677" s="434">
        <v>90</v>
      </c>
    </row>
    <row r="6678" spans="1:3" x14ac:dyDescent="0.25">
      <c r="A6678" s="946" t="s">
        <v>9328</v>
      </c>
      <c r="B6678" s="422" t="s">
        <v>3139</v>
      </c>
      <c r="C6678" s="434">
        <v>30</v>
      </c>
    </row>
    <row r="6679" spans="1:3" x14ac:dyDescent="0.25">
      <c r="A6679" s="946" t="s">
        <v>9329</v>
      </c>
      <c r="B6679" s="422" t="s">
        <v>3141</v>
      </c>
      <c r="C6679" s="434">
        <v>30</v>
      </c>
    </row>
    <row r="6680" spans="1:3" x14ac:dyDescent="0.25">
      <c r="A6680" s="946" t="s">
        <v>10377</v>
      </c>
      <c r="B6680" s="422" t="s">
        <v>6851</v>
      </c>
      <c r="C6680" s="434">
        <v>45</v>
      </c>
    </row>
    <row r="6681" spans="1:3" x14ac:dyDescent="0.25">
      <c r="A6681" s="946" t="s">
        <v>9330</v>
      </c>
      <c r="B6681" s="422" t="s">
        <v>3157</v>
      </c>
      <c r="C6681" s="434">
        <v>45</v>
      </c>
    </row>
    <row r="6682" spans="1:3" x14ac:dyDescent="0.25">
      <c r="A6682" s="946" t="s">
        <v>9331</v>
      </c>
      <c r="B6682" s="422" t="s">
        <v>3148</v>
      </c>
      <c r="C6682" s="434">
        <v>60</v>
      </c>
    </row>
    <row r="6683" spans="1:3" x14ac:dyDescent="0.25">
      <c r="A6683" s="946" t="s">
        <v>9332</v>
      </c>
      <c r="B6683" s="422" t="s">
        <v>3144</v>
      </c>
      <c r="C6683" s="434">
        <v>45</v>
      </c>
    </row>
    <row r="6684" spans="1:3" x14ac:dyDescent="0.25">
      <c r="A6684" s="946" t="s">
        <v>9333</v>
      </c>
      <c r="B6684" s="422" t="s">
        <v>3142</v>
      </c>
      <c r="C6684" s="434">
        <v>60</v>
      </c>
    </row>
    <row r="6685" spans="1:3" x14ac:dyDescent="0.25">
      <c r="A6685" s="946" t="s">
        <v>9334</v>
      </c>
      <c r="B6685" s="422" t="s">
        <v>3163</v>
      </c>
      <c r="C6685" s="434">
        <v>60</v>
      </c>
    </row>
    <row r="6686" spans="1:3" x14ac:dyDescent="0.25">
      <c r="A6686" s="946" t="s">
        <v>9335</v>
      </c>
      <c r="B6686" s="422" t="s">
        <v>3159</v>
      </c>
      <c r="C6686" s="434">
        <v>60</v>
      </c>
    </row>
    <row r="6687" spans="1:3" x14ac:dyDescent="0.25">
      <c r="A6687" s="946" t="s">
        <v>9336</v>
      </c>
      <c r="B6687" s="422" t="s">
        <v>3167</v>
      </c>
      <c r="C6687" s="434">
        <v>75</v>
      </c>
    </row>
    <row r="6688" spans="1:3" x14ac:dyDescent="0.25">
      <c r="A6688" s="946" t="s">
        <v>9337</v>
      </c>
      <c r="B6688" s="422" t="s">
        <v>3700</v>
      </c>
      <c r="C6688" s="434">
        <v>120</v>
      </c>
    </row>
    <row r="6689" spans="1:3" x14ac:dyDescent="0.25">
      <c r="A6689" s="946" t="s">
        <v>9338</v>
      </c>
      <c r="B6689" s="422" t="s">
        <v>3702</v>
      </c>
      <c r="C6689" s="434">
        <v>120</v>
      </c>
    </row>
    <row r="6690" spans="1:3" x14ac:dyDescent="0.25">
      <c r="A6690" s="946" t="s">
        <v>9339</v>
      </c>
      <c r="B6690" s="422" t="s">
        <v>3704</v>
      </c>
      <c r="C6690" s="434">
        <v>150</v>
      </c>
    </row>
    <row r="6691" spans="1:3" x14ac:dyDescent="0.25">
      <c r="A6691" s="946" t="s">
        <v>9340</v>
      </c>
      <c r="B6691" s="422" t="s">
        <v>3228</v>
      </c>
      <c r="C6691" s="434">
        <v>60</v>
      </c>
    </row>
    <row r="6692" spans="1:3" x14ac:dyDescent="0.25">
      <c r="A6692" s="946" t="s">
        <v>9341</v>
      </c>
      <c r="B6692" s="422" t="s">
        <v>3708</v>
      </c>
      <c r="C6692" s="434">
        <v>120</v>
      </c>
    </row>
    <row r="6693" spans="1:3" x14ac:dyDescent="0.25">
      <c r="A6693" s="946" t="s">
        <v>9342</v>
      </c>
      <c r="B6693" s="422" t="s">
        <v>3710</v>
      </c>
      <c r="C6693" s="434">
        <v>90</v>
      </c>
    </row>
    <row r="6694" spans="1:3" x14ac:dyDescent="0.25">
      <c r="A6694" s="946" t="s">
        <v>9343</v>
      </c>
      <c r="B6694" s="422" t="s">
        <v>3233</v>
      </c>
      <c r="C6694" s="434">
        <v>60</v>
      </c>
    </row>
    <row r="6695" spans="1:3" x14ac:dyDescent="0.25">
      <c r="A6695" s="946" t="s">
        <v>9344</v>
      </c>
      <c r="B6695" s="422" t="s">
        <v>3177</v>
      </c>
      <c r="C6695" s="434">
        <v>120</v>
      </c>
    </row>
    <row r="6696" spans="1:3" x14ac:dyDescent="0.25">
      <c r="A6696" s="946" t="s">
        <v>9345</v>
      </c>
      <c r="B6696" s="422" t="s">
        <v>3181</v>
      </c>
      <c r="C6696" s="434">
        <v>30</v>
      </c>
    </row>
    <row r="6697" spans="1:3" x14ac:dyDescent="0.25">
      <c r="A6697" s="946" t="s">
        <v>9346</v>
      </c>
      <c r="B6697" s="422" t="s">
        <v>3179</v>
      </c>
      <c r="C6697" s="434">
        <v>60</v>
      </c>
    </row>
    <row r="6698" spans="1:3" x14ac:dyDescent="0.25">
      <c r="A6698" s="946" t="s">
        <v>9347</v>
      </c>
      <c r="B6698" s="422" t="s">
        <v>3717</v>
      </c>
      <c r="C6698" s="434">
        <v>60</v>
      </c>
    </row>
    <row r="6699" spans="1:3" x14ac:dyDescent="0.25">
      <c r="A6699" s="946" t="s">
        <v>9348</v>
      </c>
      <c r="B6699" s="422" t="s">
        <v>817</v>
      </c>
      <c r="C6699" s="434">
        <v>225</v>
      </c>
    </row>
    <row r="6700" spans="1:3" x14ac:dyDescent="0.25">
      <c r="A6700" s="946" t="s">
        <v>9349</v>
      </c>
      <c r="B6700" s="947" t="s">
        <v>2384</v>
      </c>
      <c r="C6700" s="948">
        <v>75</v>
      </c>
    </row>
    <row r="6701" spans="1:3" x14ac:dyDescent="0.25">
      <c r="A6701" s="946" t="s">
        <v>9350</v>
      </c>
      <c r="B6701" s="947" t="s">
        <v>2386</v>
      </c>
      <c r="C6701" s="948">
        <v>30</v>
      </c>
    </row>
    <row r="6702" spans="1:3" x14ac:dyDescent="0.25">
      <c r="A6702" s="946" t="s">
        <v>9351</v>
      </c>
      <c r="B6702" s="947" t="s">
        <v>2388</v>
      </c>
      <c r="C6702" s="948">
        <v>60</v>
      </c>
    </row>
    <row r="6703" spans="1:3" x14ac:dyDescent="0.25">
      <c r="A6703" s="946" t="s">
        <v>9352</v>
      </c>
      <c r="B6703" s="947" t="s">
        <v>6785</v>
      </c>
      <c r="C6703" s="948">
        <v>75</v>
      </c>
    </row>
    <row r="6704" spans="1:3" x14ac:dyDescent="0.25">
      <c r="A6704" s="946" t="s">
        <v>9353</v>
      </c>
      <c r="B6704" s="947" t="s">
        <v>836</v>
      </c>
      <c r="C6704" s="948">
        <v>75</v>
      </c>
    </row>
    <row r="6705" spans="1:3" x14ac:dyDescent="0.25">
      <c r="A6705" s="946" t="s">
        <v>9354</v>
      </c>
      <c r="B6705" s="947" t="s">
        <v>7195</v>
      </c>
      <c r="C6705" s="948">
        <v>120</v>
      </c>
    </row>
    <row r="6706" spans="1:3" x14ac:dyDescent="0.25">
      <c r="A6706" s="946" t="s">
        <v>9355</v>
      </c>
      <c r="B6706" s="962" t="s">
        <v>2400</v>
      </c>
      <c r="C6706" s="951">
        <v>30</v>
      </c>
    </row>
    <row r="6707" spans="1:3" x14ac:dyDescent="0.25">
      <c r="A6707" s="946" t="s">
        <v>9356</v>
      </c>
      <c r="B6707" s="950" t="s">
        <v>6828</v>
      </c>
      <c r="C6707" s="951">
        <v>45</v>
      </c>
    </row>
    <row r="6708" spans="1:3" x14ac:dyDescent="0.25">
      <c r="A6708" s="946" t="s">
        <v>10378</v>
      </c>
      <c r="B6708" s="962" t="s">
        <v>3635</v>
      </c>
      <c r="C6708" s="951">
        <v>45</v>
      </c>
    </row>
    <row r="6709" spans="1:3" x14ac:dyDescent="0.25">
      <c r="A6709" s="946" t="s">
        <v>9357</v>
      </c>
      <c r="B6709" s="950" t="s">
        <v>6883</v>
      </c>
      <c r="C6709" s="951">
        <v>90</v>
      </c>
    </row>
    <row r="6710" spans="1:3" x14ac:dyDescent="0.25">
      <c r="A6710" s="946" t="s">
        <v>9358</v>
      </c>
      <c r="B6710" s="962" t="s">
        <v>3307</v>
      </c>
      <c r="C6710" s="951">
        <v>60</v>
      </c>
    </row>
    <row r="6711" spans="1:3" x14ac:dyDescent="0.25">
      <c r="A6711" s="946" t="s">
        <v>9359</v>
      </c>
      <c r="B6711" s="962" t="s">
        <v>3627</v>
      </c>
      <c r="C6711" s="951">
        <v>90</v>
      </c>
    </row>
    <row r="6712" spans="1:3" x14ac:dyDescent="0.25">
      <c r="A6712" s="946" t="s">
        <v>9360</v>
      </c>
      <c r="B6712" s="962" t="s">
        <v>3629</v>
      </c>
      <c r="C6712" s="951">
        <v>90</v>
      </c>
    </row>
    <row r="6713" spans="1:3" x14ac:dyDescent="0.25">
      <c r="A6713" s="946" t="s">
        <v>9361</v>
      </c>
      <c r="B6713" s="962" t="s">
        <v>6884</v>
      </c>
      <c r="C6713" s="951">
        <v>90</v>
      </c>
    </row>
    <row r="6714" spans="1:3" x14ac:dyDescent="0.25">
      <c r="A6714" s="946" t="s">
        <v>9362</v>
      </c>
      <c r="B6714" s="962" t="s">
        <v>3632</v>
      </c>
      <c r="C6714" s="951">
        <v>60</v>
      </c>
    </row>
    <row r="6715" spans="1:3" x14ac:dyDescent="0.25">
      <c r="A6715" s="946" t="s">
        <v>9363</v>
      </c>
      <c r="B6715" s="962" t="s">
        <v>6885</v>
      </c>
      <c r="C6715" s="951">
        <v>60</v>
      </c>
    </row>
    <row r="6716" spans="1:3" x14ac:dyDescent="0.25">
      <c r="A6716" s="946" t="s">
        <v>9364</v>
      </c>
      <c r="B6716" s="962" t="s">
        <v>3309</v>
      </c>
      <c r="C6716" s="951">
        <v>45</v>
      </c>
    </row>
    <row r="6717" spans="1:3" x14ac:dyDescent="0.25">
      <c r="A6717" s="946" t="s">
        <v>9365</v>
      </c>
      <c r="B6717" s="962" t="s">
        <v>3312</v>
      </c>
      <c r="C6717" s="951">
        <v>90</v>
      </c>
    </row>
    <row r="6718" spans="1:3" x14ac:dyDescent="0.25">
      <c r="A6718" s="946" t="s">
        <v>9366</v>
      </c>
      <c r="B6718" s="962" t="s">
        <v>3670</v>
      </c>
      <c r="C6718" s="951">
        <v>60</v>
      </c>
    </row>
    <row r="6719" spans="1:3" x14ac:dyDescent="0.25">
      <c r="A6719" s="946" t="s">
        <v>9367</v>
      </c>
      <c r="B6719" s="962" t="s">
        <v>2607</v>
      </c>
      <c r="C6719" s="951">
        <v>90</v>
      </c>
    </row>
    <row r="6720" spans="1:3" x14ac:dyDescent="0.25">
      <c r="A6720" s="946" t="s">
        <v>9368</v>
      </c>
      <c r="B6720" s="950" t="s">
        <v>3570</v>
      </c>
      <c r="C6720" s="951">
        <v>90</v>
      </c>
    </row>
    <row r="6721" spans="1:3" x14ac:dyDescent="0.25">
      <c r="A6721" s="946" t="s">
        <v>9369</v>
      </c>
      <c r="B6721" s="962" t="s">
        <v>3640</v>
      </c>
      <c r="C6721" s="958">
        <v>60</v>
      </c>
    </row>
    <row r="6722" spans="1:3" x14ac:dyDescent="0.25">
      <c r="A6722" s="946" t="s">
        <v>9370</v>
      </c>
      <c r="B6722" s="962" t="s">
        <v>3642</v>
      </c>
      <c r="C6722" s="951">
        <v>60</v>
      </c>
    </row>
    <row r="6723" spans="1:3" x14ac:dyDescent="0.25">
      <c r="A6723" s="946" t="s">
        <v>9371</v>
      </c>
      <c r="B6723" s="962" t="s">
        <v>3638</v>
      </c>
      <c r="C6723" s="958">
        <v>120</v>
      </c>
    </row>
    <row r="6724" spans="1:3" x14ac:dyDescent="0.25">
      <c r="A6724" s="946" t="s">
        <v>9372</v>
      </c>
      <c r="B6724" s="962" t="s">
        <v>3676</v>
      </c>
      <c r="C6724" s="958">
        <v>120</v>
      </c>
    </row>
    <row r="6725" spans="1:3" x14ac:dyDescent="0.25">
      <c r="A6725" s="946" t="s">
        <v>9373</v>
      </c>
      <c r="B6725" s="962" t="s">
        <v>3515</v>
      </c>
      <c r="C6725" s="958">
        <v>180</v>
      </c>
    </row>
    <row r="6726" spans="1:3" x14ac:dyDescent="0.25">
      <c r="A6726" s="946" t="s">
        <v>9374</v>
      </c>
      <c r="B6726" s="962" t="s">
        <v>3646</v>
      </c>
      <c r="C6726" s="958">
        <v>120</v>
      </c>
    </row>
    <row r="6727" spans="1:3" x14ac:dyDescent="0.25">
      <c r="A6727" s="946" t="s">
        <v>9375</v>
      </c>
      <c r="B6727" s="962" t="s">
        <v>3521</v>
      </c>
      <c r="C6727" s="958">
        <v>120</v>
      </c>
    </row>
    <row r="6728" spans="1:3" x14ac:dyDescent="0.25">
      <c r="A6728" s="946" t="s">
        <v>9376</v>
      </c>
      <c r="B6728" s="962" t="s">
        <v>3681</v>
      </c>
      <c r="C6728" s="958">
        <v>120</v>
      </c>
    </row>
    <row r="6729" spans="1:3" x14ac:dyDescent="0.25">
      <c r="A6729" s="946" t="s">
        <v>9377</v>
      </c>
      <c r="B6729" s="962" t="s">
        <v>3685</v>
      </c>
      <c r="C6729" s="958">
        <v>270</v>
      </c>
    </row>
    <row r="6730" spans="1:3" x14ac:dyDescent="0.25">
      <c r="A6730" s="946" t="s">
        <v>9378</v>
      </c>
      <c r="B6730" s="947" t="s">
        <v>2384</v>
      </c>
      <c r="C6730" s="948">
        <v>30</v>
      </c>
    </row>
    <row r="6731" spans="1:3" x14ac:dyDescent="0.25">
      <c r="A6731" s="946" t="s">
        <v>9379</v>
      </c>
      <c r="B6731" s="947" t="s">
        <v>2386</v>
      </c>
      <c r="C6731" s="948">
        <v>15</v>
      </c>
    </row>
    <row r="6732" spans="1:3" x14ac:dyDescent="0.25">
      <c r="A6732" s="946" t="s">
        <v>9380</v>
      </c>
      <c r="B6732" s="947" t="s">
        <v>2388</v>
      </c>
      <c r="C6732" s="948">
        <v>30</v>
      </c>
    </row>
    <row r="6733" spans="1:3" x14ac:dyDescent="0.25">
      <c r="A6733" s="946" t="s">
        <v>9381</v>
      </c>
      <c r="B6733" s="947" t="s">
        <v>2390</v>
      </c>
      <c r="C6733" s="948">
        <v>45</v>
      </c>
    </row>
    <row r="6734" spans="1:3" x14ac:dyDescent="0.25">
      <c r="A6734" s="946" t="s">
        <v>9382</v>
      </c>
      <c r="B6734" s="947" t="s">
        <v>836</v>
      </c>
      <c r="C6734" s="948">
        <v>45</v>
      </c>
    </row>
    <row r="6735" spans="1:3" x14ac:dyDescent="0.25">
      <c r="A6735" s="946" t="s">
        <v>9383</v>
      </c>
      <c r="B6735" s="947" t="s">
        <v>2393</v>
      </c>
      <c r="C6735" s="948">
        <v>90</v>
      </c>
    </row>
    <row r="6736" spans="1:3" x14ac:dyDescent="0.25">
      <c r="A6736" s="946" t="s">
        <v>9384</v>
      </c>
      <c r="B6736" s="962" t="s">
        <v>3622</v>
      </c>
      <c r="C6736" s="958">
        <v>30</v>
      </c>
    </row>
    <row r="6737" spans="1:3" x14ac:dyDescent="0.25">
      <c r="A6737" s="946" t="s">
        <v>9385</v>
      </c>
      <c r="B6737" s="962" t="s">
        <v>6828</v>
      </c>
      <c r="C6737" s="958">
        <v>45</v>
      </c>
    </row>
    <row r="6738" spans="1:3" x14ac:dyDescent="0.25">
      <c r="A6738" s="946" t="s">
        <v>10379</v>
      </c>
      <c r="B6738" s="962" t="s">
        <v>3635</v>
      </c>
      <c r="C6738" s="958">
        <v>45</v>
      </c>
    </row>
    <row r="6739" spans="1:3" x14ac:dyDescent="0.25">
      <c r="A6739" s="946" t="s">
        <v>9386</v>
      </c>
      <c r="B6739" s="950" t="s">
        <v>6883</v>
      </c>
      <c r="C6739" s="958">
        <v>60</v>
      </c>
    </row>
    <row r="6740" spans="1:3" x14ac:dyDescent="0.25">
      <c r="A6740" s="946" t="s">
        <v>9387</v>
      </c>
      <c r="B6740" s="962" t="s">
        <v>3307</v>
      </c>
      <c r="C6740" s="958">
        <v>60</v>
      </c>
    </row>
    <row r="6741" spans="1:3" x14ac:dyDescent="0.25">
      <c r="A6741" s="946" t="s">
        <v>9388</v>
      </c>
      <c r="B6741" s="962" t="s">
        <v>3627</v>
      </c>
      <c r="C6741" s="958">
        <v>90</v>
      </c>
    </row>
    <row r="6742" spans="1:3" x14ac:dyDescent="0.25">
      <c r="A6742" s="946" t="s">
        <v>9389</v>
      </c>
      <c r="B6742" s="962" t="s">
        <v>3629</v>
      </c>
      <c r="C6742" s="958">
        <v>60</v>
      </c>
    </row>
    <row r="6743" spans="1:3" x14ac:dyDescent="0.25">
      <c r="A6743" s="946" t="s">
        <v>9390</v>
      </c>
      <c r="B6743" s="962" t="s">
        <v>3564</v>
      </c>
      <c r="C6743" s="958">
        <v>60</v>
      </c>
    </row>
    <row r="6744" spans="1:3" x14ac:dyDescent="0.25">
      <c r="A6744" s="946" t="s">
        <v>9391</v>
      </c>
      <c r="B6744" s="962" t="s">
        <v>3632</v>
      </c>
      <c r="C6744" s="958">
        <v>60</v>
      </c>
    </row>
    <row r="6745" spans="1:3" x14ac:dyDescent="0.25">
      <c r="A6745" s="946" t="s">
        <v>9392</v>
      </c>
      <c r="B6745" s="962" t="s">
        <v>3649</v>
      </c>
      <c r="C6745" s="958">
        <v>60</v>
      </c>
    </row>
    <row r="6746" spans="1:3" x14ac:dyDescent="0.25">
      <c r="A6746" s="946" t="s">
        <v>9393</v>
      </c>
      <c r="B6746" s="962" t="s">
        <v>3309</v>
      </c>
      <c r="C6746" s="958">
        <v>45</v>
      </c>
    </row>
    <row r="6747" spans="1:3" x14ac:dyDescent="0.25">
      <c r="A6747" s="946" t="s">
        <v>9394</v>
      </c>
      <c r="B6747" s="962" t="s">
        <v>3633</v>
      </c>
      <c r="C6747" s="958">
        <v>90</v>
      </c>
    </row>
    <row r="6748" spans="1:3" x14ac:dyDescent="0.25">
      <c r="A6748" s="946" t="s">
        <v>9395</v>
      </c>
      <c r="B6748" s="962" t="s">
        <v>2607</v>
      </c>
      <c r="C6748" s="958">
        <v>45</v>
      </c>
    </row>
    <row r="6749" spans="1:3" x14ac:dyDescent="0.25">
      <c r="A6749" s="946" t="s">
        <v>9396</v>
      </c>
      <c r="B6749" s="962" t="s">
        <v>3570</v>
      </c>
      <c r="C6749" s="958">
        <v>90</v>
      </c>
    </row>
    <row r="6750" spans="1:3" x14ac:dyDescent="0.25">
      <c r="A6750" s="946" t="s">
        <v>9397</v>
      </c>
      <c r="B6750" s="962" t="s">
        <v>3638</v>
      </c>
      <c r="C6750" s="958">
        <v>120</v>
      </c>
    </row>
    <row r="6751" spans="1:3" x14ac:dyDescent="0.25">
      <c r="A6751" s="946" t="s">
        <v>9398</v>
      </c>
      <c r="B6751" s="962" t="s">
        <v>3640</v>
      </c>
      <c r="C6751" s="958">
        <v>60</v>
      </c>
    </row>
    <row r="6752" spans="1:3" x14ac:dyDescent="0.25">
      <c r="A6752" s="946" t="s">
        <v>9399</v>
      </c>
      <c r="B6752" s="962" t="s">
        <v>3642</v>
      </c>
      <c r="C6752" s="958">
        <v>60</v>
      </c>
    </row>
    <row r="6753" spans="1:3" x14ac:dyDescent="0.25">
      <c r="A6753" s="946" t="s">
        <v>9400</v>
      </c>
      <c r="B6753" s="962" t="s">
        <v>3644</v>
      </c>
      <c r="C6753" s="958">
        <v>120</v>
      </c>
    </row>
    <row r="6754" spans="1:3" x14ac:dyDescent="0.25">
      <c r="A6754" s="946" t="s">
        <v>9401</v>
      </c>
      <c r="B6754" s="962" t="s">
        <v>3646</v>
      </c>
      <c r="C6754" s="958">
        <v>120</v>
      </c>
    </row>
    <row r="6755" spans="1:3" x14ac:dyDescent="0.25">
      <c r="A6755" s="946" t="s">
        <v>9402</v>
      </c>
      <c r="B6755" s="962" t="s">
        <v>3521</v>
      </c>
      <c r="C6755" s="958">
        <v>60</v>
      </c>
    </row>
    <row r="6756" spans="1:3" x14ac:dyDescent="0.25">
      <c r="A6756" s="946" t="s">
        <v>9403</v>
      </c>
      <c r="B6756" s="962" t="s">
        <v>817</v>
      </c>
      <c r="C6756" s="958">
        <v>270</v>
      </c>
    </row>
    <row r="6757" spans="1:3" x14ac:dyDescent="0.25">
      <c r="A6757" s="964" t="s">
        <v>8622</v>
      </c>
      <c r="B6757" s="964" t="s">
        <v>6638</v>
      </c>
      <c r="C6757" s="404"/>
    </row>
    <row r="6758" spans="1:3" x14ac:dyDescent="0.25">
      <c r="A6758" s="964" t="s">
        <v>10356</v>
      </c>
      <c r="B6758" s="964" t="s">
        <v>6639</v>
      </c>
      <c r="C6758" s="404"/>
    </row>
    <row r="6759" spans="1:3" x14ac:dyDescent="0.25">
      <c r="A6759" s="964" t="s">
        <v>8623</v>
      </c>
      <c r="B6759" s="964" t="s">
        <v>6640</v>
      </c>
      <c r="C6759" s="404"/>
    </row>
    <row r="6760" spans="1:3" x14ac:dyDescent="0.25">
      <c r="A6760" s="964" t="s">
        <v>8624</v>
      </c>
      <c r="B6760" s="964" t="s">
        <v>6641</v>
      </c>
      <c r="C6760" s="404"/>
    </row>
    <row r="6761" spans="1:3" x14ac:dyDescent="0.25">
      <c r="A6761" s="964" t="s">
        <v>8625</v>
      </c>
      <c r="B6761" s="964" t="s">
        <v>6642</v>
      </c>
      <c r="C6761" s="404"/>
    </row>
    <row r="6762" spans="1:3" x14ac:dyDescent="0.25">
      <c r="A6762" s="964" t="s">
        <v>8626</v>
      </c>
      <c r="B6762" s="964" t="s">
        <v>6643</v>
      </c>
      <c r="C6762" s="404"/>
    </row>
    <row r="6763" spans="1:3" x14ac:dyDescent="0.25">
      <c r="A6763" s="964" t="s">
        <v>8627</v>
      </c>
      <c r="B6763" s="964" t="s">
        <v>6644</v>
      </c>
      <c r="C6763" s="404"/>
    </row>
    <row r="6764" spans="1:3" x14ac:dyDescent="0.25">
      <c r="A6764" s="964" t="s">
        <v>8628</v>
      </c>
      <c r="B6764" s="964" t="s">
        <v>3491</v>
      </c>
      <c r="C6764" s="404"/>
    </row>
    <row r="6765" spans="1:3" x14ac:dyDescent="0.25">
      <c r="A6765" s="964" t="s">
        <v>8629</v>
      </c>
      <c r="B6765" s="964" t="s">
        <v>6645</v>
      </c>
      <c r="C6765" s="404"/>
    </row>
    <row r="6766" spans="1:3" x14ac:dyDescent="0.25">
      <c r="A6766" s="964" t="s">
        <v>8630</v>
      </c>
      <c r="B6766" s="964" t="s">
        <v>6646</v>
      </c>
      <c r="C6766" s="404"/>
    </row>
    <row r="6767" spans="1:3" x14ac:dyDescent="0.25">
      <c r="A6767" s="964" t="s">
        <v>8631</v>
      </c>
      <c r="B6767" s="964" t="s">
        <v>6647</v>
      </c>
      <c r="C6767" s="404"/>
    </row>
    <row r="6768" spans="1:3" x14ac:dyDescent="0.25">
      <c r="A6768" s="964" t="s">
        <v>8632</v>
      </c>
      <c r="B6768" s="964" t="s">
        <v>6648</v>
      </c>
      <c r="C6768" s="404"/>
    </row>
    <row r="6769" spans="1:3" x14ac:dyDescent="0.25">
      <c r="A6769" s="964" t="s">
        <v>8633</v>
      </c>
      <c r="B6769" s="964" t="s">
        <v>6649</v>
      </c>
      <c r="C6769" s="404"/>
    </row>
    <row r="6770" spans="1:3" x14ac:dyDescent="0.25">
      <c r="A6770" s="964" t="s">
        <v>8634</v>
      </c>
      <c r="B6770" s="964" t="s">
        <v>6650</v>
      </c>
      <c r="C6770" s="404"/>
    </row>
    <row r="6771" spans="1:3" x14ac:dyDescent="0.25">
      <c r="A6771" s="964" t="s">
        <v>8635</v>
      </c>
      <c r="B6771" s="964" t="s">
        <v>6651</v>
      </c>
      <c r="C6771" s="404"/>
    </row>
    <row r="6772" spans="1:3" x14ac:dyDescent="0.25">
      <c r="A6772" s="964" t="s">
        <v>8636</v>
      </c>
      <c r="B6772" s="964" t="s">
        <v>6652</v>
      </c>
      <c r="C6772" s="404"/>
    </row>
    <row r="6773" spans="1:3" x14ac:dyDescent="0.25">
      <c r="A6773" s="964" t="s">
        <v>8637</v>
      </c>
      <c r="B6773" s="964" t="s">
        <v>7219</v>
      </c>
      <c r="C6773" s="404"/>
    </row>
    <row r="6774" spans="1:3" x14ac:dyDescent="0.25">
      <c r="A6774" s="964" t="s">
        <v>8638</v>
      </c>
      <c r="B6774" s="964" t="s">
        <v>6653</v>
      </c>
      <c r="C6774" s="404"/>
    </row>
    <row r="6775" spans="1:3" x14ac:dyDescent="0.25">
      <c r="A6775" s="964" t="s">
        <v>8639</v>
      </c>
      <c r="B6775" s="964" t="s">
        <v>7220</v>
      </c>
      <c r="C6775" s="404"/>
    </row>
    <row r="6776" spans="1:3" x14ac:dyDescent="0.25">
      <c r="A6776" s="964" t="s">
        <v>8640</v>
      </c>
      <c r="B6776" s="964" t="s">
        <v>6631</v>
      </c>
      <c r="C6776" s="404"/>
    </row>
    <row r="6777" spans="1:3" x14ac:dyDescent="0.25">
      <c r="A6777" s="964" t="s">
        <v>9378</v>
      </c>
      <c r="B6777" s="964" t="s">
        <v>3483</v>
      </c>
      <c r="C6777" s="404"/>
    </row>
    <row r="6778" spans="1:3" x14ac:dyDescent="0.25">
      <c r="A6778" s="964" t="s">
        <v>9379</v>
      </c>
      <c r="B6778" s="964" t="s">
        <v>6633</v>
      </c>
      <c r="C6778" s="404"/>
    </row>
    <row r="6779" spans="1:3" x14ac:dyDescent="0.25">
      <c r="A6779" s="964" t="s">
        <v>9380</v>
      </c>
      <c r="B6779" s="964" t="s">
        <v>6634</v>
      </c>
      <c r="C6779" s="404"/>
    </row>
    <row r="6780" spans="1:3" x14ac:dyDescent="0.25">
      <c r="A6780" s="964" t="s">
        <v>9381</v>
      </c>
      <c r="B6780" s="964" t="s">
        <v>6635</v>
      </c>
      <c r="C6780" s="404"/>
    </row>
    <row r="6781" spans="1:3" x14ac:dyDescent="0.25">
      <c r="A6781" s="964" t="s">
        <v>9382</v>
      </c>
      <c r="B6781" s="964" t="s">
        <v>6636</v>
      </c>
      <c r="C6781" s="404"/>
    </row>
    <row r="6782" spans="1:3" x14ac:dyDescent="0.25">
      <c r="A6782" s="964" t="s">
        <v>9383</v>
      </c>
      <c r="B6782" s="964" t="s">
        <v>6637</v>
      </c>
      <c r="C6782" s="404"/>
    </row>
    <row r="6783" spans="1:3" x14ac:dyDescent="0.25">
      <c r="A6783" s="964" t="s">
        <v>9384</v>
      </c>
      <c r="B6783" s="964" t="s">
        <v>6654</v>
      </c>
      <c r="C6783" s="404"/>
    </row>
    <row r="6784" spans="1:3" x14ac:dyDescent="0.25">
      <c r="A6784" s="964" t="s">
        <v>9385</v>
      </c>
      <c r="B6784" s="964" t="s">
        <v>6656</v>
      </c>
      <c r="C6784" s="404"/>
    </row>
    <row r="6785" spans="1:3" x14ac:dyDescent="0.25">
      <c r="A6785" s="964" t="s">
        <v>10379</v>
      </c>
      <c r="B6785" s="964" t="s">
        <v>6657</v>
      </c>
      <c r="C6785" s="404"/>
    </row>
    <row r="6786" spans="1:3" x14ac:dyDescent="0.25">
      <c r="A6786" s="964" t="s">
        <v>9386</v>
      </c>
      <c r="B6786" s="964" t="s">
        <v>6659</v>
      </c>
      <c r="C6786" s="404"/>
    </row>
    <row r="6787" spans="1:3" x14ac:dyDescent="0.25">
      <c r="A6787" s="964" t="s">
        <v>9387</v>
      </c>
      <c r="B6787" s="964" t="s">
        <v>6660</v>
      </c>
      <c r="C6787" s="404"/>
    </row>
    <row r="6788" spans="1:3" x14ac:dyDescent="0.25">
      <c r="A6788" s="964" t="s">
        <v>9388</v>
      </c>
      <c r="B6788" s="964" t="s">
        <v>6661</v>
      </c>
      <c r="C6788" s="404"/>
    </row>
    <row r="6789" spans="1:3" x14ac:dyDescent="0.25">
      <c r="A6789" s="964" t="s">
        <v>9389</v>
      </c>
      <c r="B6789" s="964" t="s">
        <v>6662</v>
      </c>
      <c r="C6789" s="404"/>
    </row>
    <row r="6790" spans="1:3" x14ac:dyDescent="0.25">
      <c r="A6790" s="964" t="s">
        <v>9390</v>
      </c>
      <c r="B6790" s="964" t="s">
        <v>6663</v>
      </c>
      <c r="C6790" s="404"/>
    </row>
    <row r="6791" spans="1:3" x14ac:dyDescent="0.25">
      <c r="A6791" s="964" t="s">
        <v>9391</v>
      </c>
      <c r="B6791" s="964" t="s">
        <v>6664</v>
      </c>
      <c r="C6791" s="404"/>
    </row>
    <row r="6792" spans="1:3" x14ac:dyDescent="0.25">
      <c r="A6792" s="964" t="s">
        <v>9392</v>
      </c>
      <c r="B6792" s="964" t="s">
        <v>6665</v>
      </c>
      <c r="C6792" s="404"/>
    </row>
    <row r="6793" spans="1:3" x14ac:dyDescent="0.25">
      <c r="A6793" s="964" t="s">
        <v>9393</v>
      </c>
      <c r="B6793" s="964" t="s">
        <v>6666</v>
      </c>
      <c r="C6793" s="404"/>
    </row>
    <row r="6794" spans="1:3" x14ac:dyDescent="0.25">
      <c r="A6794" s="964" t="s">
        <v>9394</v>
      </c>
      <c r="B6794" s="964" t="s">
        <v>6667</v>
      </c>
      <c r="C6794" s="404"/>
    </row>
    <row r="6795" spans="1:3" x14ac:dyDescent="0.25">
      <c r="A6795" s="964" t="s">
        <v>9395</v>
      </c>
      <c r="B6795" s="964" t="s">
        <v>6669</v>
      </c>
      <c r="C6795" s="404"/>
    </row>
    <row r="6796" spans="1:3" x14ac:dyDescent="0.25">
      <c r="A6796" s="964" t="s">
        <v>9396</v>
      </c>
      <c r="B6796" s="964" t="s">
        <v>6670</v>
      </c>
      <c r="C6796" s="404"/>
    </row>
    <row r="6797" spans="1:3" x14ac:dyDescent="0.25">
      <c r="A6797" s="964" t="s">
        <v>9397</v>
      </c>
      <c r="B6797" s="964" t="s">
        <v>6671</v>
      </c>
      <c r="C6797" s="404"/>
    </row>
    <row r="6798" spans="1:3" x14ac:dyDescent="0.25">
      <c r="A6798" s="964" t="s">
        <v>9398</v>
      </c>
      <c r="B6798" s="964" t="s">
        <v>6672</v>
      </c>
      <c r="C6798" s="404"/>
    </row>
    <row r="6799" spans="1:3" x14ac:dyDescent="0.25">
      <c r="A6799" s="964" t="s">
        <v>9399</v>
      </c>
      <c r="B6799" s="964" t="s">
        <v>6673</v>
      </c>
      <c r="C6799" s="404"/>
    </row>
    <row r="6800" spans="1:3" x14ac:dyDescent="0.25">
      <c r="A6800" s="964" t="s">
        <v>9400</v>
      </c>
      <c r="B6800" s="964" t="s">
        <v>6674</v>
      </c>
      <c r="C6800" s="404"/>
    </row>
    <row r="6801" spans="1:3" x14ac:dyDescent="0.25">
      <c r="A6801" s="964" t="s">
        <v>9401</v>
      </c>
      <c r="B6801" s="964" t="s">
        <v>6675</v>
      </c>
      <c r="C6801" s="404"/>
    </row>
    <row r="6802" spans="1:3" x14ac:dyDescent="0.25">
      <c r="A6802" s="964" t="s">
        <v>9402</v>
      </c>
      <c r="B6802" s="964" t="s">
        <v>6677</v>
      </c>
      <c r="C6802" s="404"/>
    </row>
    <row r="6803" spans="1:3" x14ac:dyDescent="0.25">
      <c r="A6803" s="964" t="s">
        <v>9403</v>
      </c>
      <c r="B6803" s="964" t="s">
        <v>6631</v>
      </c>
      <c r="C6803" s="404"/>
    </row>
    <row r="6804" spans="1:3" x14ac:dyDescent="0.25">
      <c r="A6804" s="395" t="s">
        <v>8730</v>
      </c>
      <c r="B6804" s="399" t="s">
        <v>6632</v>
      </c>
      <c r="C6804" s="404"/>
    </row>
    <row r="6805" spans="1:3" x14ac:dyDescent="0.25">
      <c r="A6805" s="395" t="s">
        <v>8731</v>
      </c>
      <c r="B6805" s="399" t="s">
        <v>6633</v>
      </c>
      <c r="C6805" s="404"/>
    </row>
    <row r="6806" spans="1:3" x14ac:dyDescent="0.25">
      <c r="A6806" s="395" t="s">
        <v>8732</v>
      </c>
      <c r="B6806" s="399" t="s">
        <v>6634</v>
      </c>
      <c r="C6806" s="404"/>
    </row>
    <row r="6807" spans="1:3" x14ac:dyDescent="0.25">
      <c r="A6807" s="395" t="s">
        <v>8733</v>
      </c>
      <c r="B6807" s="399" t="s">
        <v>6679</v>
      </c>
      <c r="C6807" s="404"/>
    </row>
    <row r="6808" spans="1:3" x14ac:dyDescent="0.25">
      <c r="A6808" s="395" t="s">
        <v>8734</v>
      </c>
      <c r="B6808" s="399" t="s">
        <v>6636</v>
      </c>
      <c r="C6808" s="404"/>
    </row>
    <row r="6809" spans="1:3" x14ac:dyDescent="0.25">
      <c r="A6809" s="395" t="s">
        <v>8735</v>
      </c>
      <c r="B6809" s="399" t="s">
        <v>6680</v>
      </c>
      <c r="C6809" s="404"/>
    </row>
    <row r="6810" spans="1:3" x14ac:dyDescent="0.25">
      <c r="A6810" s="395" t="s">
        <v>8736</v>
      </c>
      <c r="B6810" s="399" t="s">
        <v>3491</v>
      </c>
      <c r="C6810" s="404"/>
    </row>
    <row r="6811" spans="1:3" x14ac:dyDescent="0.25">
      <c r="A6811" s="395" t="s">
        <v>8737</v>
      </c>
      <c r="B6811" s="399" t="s">
        <v>6642</v>
      </c>
      <c r="C6811" s="404"/>
    </row>
    <row r="6812" spans="1:3" x14ac:dyDescent="0.25">
      <c r="A6812" s="395" t="s">
        <v>10360</v>
      </c>
      <c r="B6812" s="399" t="s">
        <v>6681</v>
      </c>
      <c r="C6812" s="404"/>
    </row>
    <row r="6813" spans="1:3" x14ac:dyDescent="0.25">
      <c r="A6813" s="395" t="s">
        <v>8738</v>
      </c>
      <c r="B6813" s="399" t="s">
        <v>6641</v>
      </c>
      <c r="C6813" s="404"/>
    </row>
    <row r="6814" spans="1:3" x14ac:dyDescent="0.25">
      <c r="A6814" s="395" t="s">
        <v>8739</v>
      </c>
      <c r="B6814" s="399" t="s">
        <v>6682</v>
      </c>
      <c r="C6814" s="404"/>
    </row>
    <row r="6815" spans="1:3" x14ac:dyDescent="0.25">
      <c r="A6815" s="395" t="s">
        <v>8740</v>
      </c>
      <c r="B6815" s="399" t="s">
        <v>6683</v>
      </c>
      <c r="C6815" s="404"/>
    </row>
    <row r="6816" spans="1:3" x14ac:dyDescent="0.25">
      <c r="A6816" s="395" t="s">
        <v>8741</v>
      </c>
      <c r="B6816" s="399" t="s">
        <v>6684</v>
      </c>
      <c r="C6816" s="404"/>
    </row>
    <row r="6817" spans="1:3" x14ac:dyDescent="0.25">
      <c r="A6817" s="395" t="s">
        <v>8742</v>
      </c>
      <c r="B6817" s="399" t="s">
        <v>6685</v>
      </c>
      <c r="C6817" s="404"/>
    </row>
    <row r="6818" spans="1:3" x14ac:dyDescent="0.25">
      <c r="A6818" s="395" t="s">
        <v>8743</v>
      </c>
      <c r="B6818" s="399" t="s">
        <v>6686</v>
      </c>
      <c r="C6818" s="404"/>
    </row>
    <row r="6819" spans="1:3" x14ac:dyDescent="0.25">
      <c r="A6819" s="395" t="s">
        <v>8744</v>
      </c>
      <c r="B6819" s="399" t="s">
        <v>6687</v>
      </c>
      <c r="C6819" s="404"/>
    </row>
    <row r="6820" spans="1:3" x14ac:dyDescent="0.25">
      <c r="A6820" s="395" t="s">
        <v>8745</v>
      </c>
      <c r="B6820" s="399" t="s">
        <v>6688</v>
      </c>
      <c r="C6820" s="404"/>
    </row>
    <row r="6821" spans="1:3" x14ac:dyDescent="0.25">
      <c r="A6821" s="395" t="s">
        <v>8746</v>
      </c>
      <c r="B6821" s="399" t="s">
        <v>6689</v>
      </c>
      <c r="C6821" s="404"/>
    </row>
    <row r="6822" spans="1:3" x14ac:dyDescent="0.25">
      <c r="A6822" s="395" t="s">
        <v>8747</v>
      </c>
      <c r="B6822" s="399" t="s">
        <v>6690</v>
      </c>
      <c r="C6822" s="404"/>
    </row>
    <row r="6823" spans="1:3" x14ac:dyDescent="0.25">
      <c r="A6823" s="395" t="s">
        <v>8748</v>
      </c>
      <c r="B6823" s="399" t="s">
        <v>6691</v>
      </c>
      <c r="C6823" s="404"/>
    </row>
    <row r="6824" spans="1:3" x14ac:dyDescent="0.25">
      <c r="A6824" s="395" t="s">
        <v>8749</v>
      </c>
      <c r="B6824" s="399" t="s">
        <v>6692</v>
      </c>
      <c r="C6824" s="404"/>
    </row>
    <row r="6825" spans="1:3" x14ac:dyDescent="0.25">
      <c r="A6825" s="395" t="s">
        <v>8750</v>
      </c>
      <c r="B6825" s="399" t="s">
        <v>6693</v>
      </c>
      <c r="C6825" s="404"/>
    </row>
    <row r="6826" spans="1:3" x14ac:dyDescent="0.25">
      <c r="A6826" s="395" t="s">
        <v>8751</v>
      </c>
      <c r="B6826" s="399" t="s">
        <v>6694</v>
      </c>
      <c r="C6826" s="404"/>
    </row>
    <row r="6827" spans="1:3" x14ac:dyDescent="0.25">
      <c r="A6827" s="395" t="s">
        <v>8752</v>
      </c>
      <c r="B6827" s="399" t="s">
        <v>6695</v>
      </c>
      <c r="C6827" s="404"/>
    </row>
    <row r="6828" spans="1:3" x14ac:dyDescent="0.25">
      <c r="A6828" s="395" t="s">
        <v>8753</v>
      </c>
      <c r="B6828" s="399" t="s">
        <v>6631</v>
      </c>
      <c r="C6828" s="404"/>
    </row>
    <row r="6829" spans="1:3" x14ac:dyDescent="0.25">
      <c r="A6829" s="395" t="s">
        <v>8824</v>
      </c>
      <c r="B6829" s="399" t="s">
        <v>6715</v>
      </c>
      <c r="C6829" s="404"/>
    </row>
    <row r="6830" spans="1:3" x14ac:dyDescent="0.25">
      <c r="A6830" s="395" t="s">
        <v>8825</v>
      </c>
      <c r="B6830" s="399" t="s">
        <v>2419</v>
      </c>
      <c r="C6830" s="404"/>
    </row>
    <row r="6831" spans="1:3" x14ac:dyDescent="0.25">
      <c r="A6831" s="395" t="s">
        <v>8826</v>
      </c>
      <c r="B6831" s="399" t="s">
        <v>6716</v>
      </c>
      <c r="C6831" s="404"/>
    </row>
    <row r="6832" spans="1:3" x14ac:dyDescent="0.25">
      <c r="A6832" s="395" t="s">
        <v>8827</v>
      </c>
      <c r="B6832" s="399" t="s">
        <v>6717</v>
      </c>
      <c r="C6832" s="404"/>
    </row>
    <row r="6833" spans="1:3" x14ac:dyDescent="0.25">
      <c r="A6833" s="395" t="s">
        <v>8828</v>
      </c>
      <c r="B6833" s="399" t="s">
        <v>6636</v>
      </c>
      <c r="C6833" s="404"/>
    </row>
    <row r="6834" spans="1:3" x14ac:dyDescent="0.25">
      <c r="A6834" s="395" t="s">
        <v>8829</v>
      </c>
      <c r="B6834" s="399" t="s">
        <v>6718</v>
      </c>
      <c r="C6834" s="404"/>
    </row>
    <row r="6835" spans="1:3" x14ac:dyDescent="0.25">
      <c r="A6835" s="395" t="s">
        <v>8830</v>
      </c>
      <c r="B6835" s="399" t="s">
        <v>3491</v>
      </c>
      <c r="C6835" s="404"/>
    </row>
    <row r="6836" spans="1:3" x14ac:dyDescent="0.25">
      <c r="A6836" s="395" t="s">
        <v>8831</v>
      </c>
      <c r="B6836" s="399" t="s">
        <v>6719</v>
      </c>
      <c r="C6836" s="404"/>
    </row>
    <row r="6837" spans="1:3" x14ac:dyDescent="0.25">
      <c r="A6837" s="395" t="s">
        <v>10363</v>
      </c>
      <c r="B6837" s="399" t="s">
        <v>6640</v>
      </c>
      <c r="C6837" s="404"/>
    </row>
    <row r="6838" spans="1:3" x14ac:dyDescent="0.25">
      <c r="A6838" s="395" t="s">
        <v>8832</v>
      </c>
      <c r="B6838" s="399" t="s">
        <v>6696</v>
      </c>
      <c r="C6838" s="404"/>
    </row>
    <row r="6839" spans="1:3" x14ac:dyDescent="0.25">
      <c r="A6839" s="395" t="s">
        <v>8833</v>
      </c>
      <c r="B6839" s="399" t="s">
        <v>6697</v>
      </c>
      <c r="C6839" s="404"/>
    </row>
    <row r="6840" spans="1:3" x14ac:dyDescent="0.25">
      <c r="A6840" s="395" t="s">
        <v>8834</v>
      </c>
      <c r="B6840" s="399" t="s">
        <v>6698</v>
      </c>
      <c r="C6840" s="404"/>
    </row>
    <row r="6841" spans="1:3" x14ac:dyDescent="0.25">
      <c r="A6841" s="395" t="s">
        <v>8835</v>
      </c>
      <c r="B6841" s="399" t="s">
        <v>6642</v>
      </c>
      <c r="C6841" s="404"/>
    </row>
    <row r="6842" spans="1:3" x14ac:dyDescent="0.25">
      <c r="A6842" s="395" t="s">
        <v>8836</v>
      </c>
      <c r="B6842" s="399" t="s">
        <v>6699</v>
      </c>
      <c r="C6842" s="404"/>
    </row>
    <row r="6843" spans="1:3" x14ac:dyDescent="0.25">
      <c r="A6843" s="395" t="s">
        <v>8837</v>
      </c>
      <c r="B6843" s="399" t="s">
        <v>6700</v>
      </c>
      <c r="C6843" s="404"/>
    </row>
    <row r="6844" spans="1:3" x14ac:dyDescent="0.25">
      <c r="A6844" s="395" t="s">
        <v>8838</v>
      </c>
      <c r="B6844" s="399" t="s">
        <v>6701</v>
      </c>
      <c r="C6844" s="404"/>
    </row>
    <row r="6845" spans="1:3" x14ac:dyDescent="0.25">
      <c r="A6845" s="395" t="s">
        <v>8839</v>
      </c>
      <c r="B6845" s="399" t="s">
        <v>6702</v>
      </c>
      <c r="C6845" s="404"/>
    </row>
    <row r="6846" spans="1:3" x14ac:dyDescent="0.25">
      <c r="A6846" s="395" t="s">
        <v>8840</v>
      </c>
      <c r="B6846" s="399" t="s">
        <v>6703</v>
      </c>
      <c r="C6846" s="404"/>
    </row>
    <row r="6847" spans="1:3" x14ac:dyDescent="0.25">
      <c r="A6847" s="395" t="s">
        <v>8841</v>
      </c>
      <c r="B6847" s="399" t="s">
        <v>6704</v>
      </c>
      <c r="C6847" s="404"/>
    </row>
    <row r="6848" spans="1:3" x14ac:dyDescent="0.25">
      <c r="A6848" s="395" t="s">
        <v>8842</v>
      </c>
      <c r="B6848" s="399" t="s">
        <v>6705</v>
      </c>
      <c r="C6848" s="404"/>
    </row>
    <row r="6849" spans="1:3" x14ac:dyDescent="0.25">
      <c r="A6849" s="395" t="s">
        <v>8843</v>
      </c>
      <c r="B6849" s="399" t="s">
        <v>6706</v>
      </c>
      <c r="C6849" s="404"/>
    </row>
    <row r="6850" spans="1:3" x14ac:dyDescent="0.25">
      <c r="A6850" s="395" t="s">
        <v>8844</v>
      </c>
      <c r="B6850" s="399" t="s">
        <v>6707</v>
      </c>
      <c r="C6850" s="404"/>
    </row>
    <row r="6851" spans="1:3" x14ac:dyDescent="0.25">
      <c r="A6851" s="395" t="s">
        <v>8845</v>
      </c>
      <c r="B6851" s="399" t="s">
        <v>6708</v>
      </c>
      <c r="C6851" s="404"/>
    </row>
    <row r="6852" spans="1:3" x14ac:dyDescent="0.25">
      <c r="A6852" s="395" t="s">
        <v>8846</v>
      </c>
      <c r="B6852" s="399" t="s">
        <v>6709</v>
      </c>
      <c r="C6852" s="404"/>
    </row>
    <row r="6853" spans="1:3" x14ac:dyDescent="0.25">
      <c r="A6853" s="395" t="s">
        <v>8847</v>
      </c>
      <c r="B6853" s="399" t="s">
        <v>6710</v>
      </c>
      <c r="C6853" s="404"/>
    </row>
    <row r="6854" spans="1:3" x14ac:dyDescent="0.25">
      <c r="A6854" s="395" t="s">
        <v>8848</v>
      </c>
      <c r="B6854" s="399" t="s">
        <v>6711</v>
      </c>
      <c r="C6854" s="404"/>
    </row>
    <row r="6855" spans="1:3" x14ac:dyDescent="0.25">
      <c r="A6855" s="395" t="s">
        <v>8849</v>
      </c>
      <c r="B6855" s="399" t="s">
        <v>6712</v>
      </c>
      <c r="C6855" s="404"/>
    </row>
    <row r="6856" spans="1:3" x14ac:dyDescent="0.25">
      <c r="A6856" s="395" t="s">
        <v>8850</v>
      </c>
      <c r="B6856" s="399" t="s">
        <v>7221</v>
      </c>
      <c r="C6856" s="404"/>
    </row>
    <row r="6857" spans="1:3" x14ac:dyDescent="0.25">
      <c r="A6857" s="395" t="s">
        <v>8851</v>
      </c>
      <c r="B6857" s="399" t="s">
        <v>6713</v>
      </c>
      <c r="C6857" s="404"/>
    </row>
    <row r="6858" spans="1:3" x14ac:dyDescent="0.25">
      <c r="A6858" s="395" t="s">
        <v>8852</v>
      </c>
      <c r="B6858" s="399" t="s">
        <v>6714</v>
      </c>
      <c r="C6858" s="404"/>
    </row>
    <row r="6859" spans="1:3" x14ac:dyDescent="0.25">
      <c r="A6859" s="395" t="s">
        <v>9040</v>
      </c>
      <c r="B6859" s="399" t="s">
        <v>3483</v>
      </c>
      <c r="C6859" s="404"/>
    </row>
    <row r="6860" spans="1:3" x14ac:dyDescent="0.25">
      <c r="A6860" s="395" t="s">
        <v>9041</v>
      </c>
      <c r="B6860" s="399" t="s">
        <v>6633</v>
      </c>
      <c r="C6860" s="404"/>
    </row>
    <row r="6861" spans="1:3" x14ac:dyDescent="0.25">
      <c r="A6861" s="395" t="s">
        <v>9042</v>
      </c>
      <c r="B6861" s="399" t="s">
        <v>6634</v>
      </c>
      <c r="C6861" s="404"/>
    </row>
    <row r="6862" spans="1:3" x14ac:dyDescent="0.25">
      <c r="A6862" s="395" t="s">
        <v>9043</v>
      </c>
      <c r="B6862" s="399" t="s">
        <v>6720</v>
      </c>
      <c r="C6862" s="404"/>
    </row>
    <row r="6863" spans="1:3" x14ac:dyDescent="0.25">
      <c r="A6863" s="395" t="s">
        <v>9044</v>
      </c>
      <c r="B6863" s="399" t="s">
        <v>6636</v>
      </c>
      <c r="C6863" s="404"/>
    </row>
    <row r="6864" spans="1:3" x14ac:dyDescent="0.25">
      <c r="A6864" s="395" t="s">
        <v>9045</v>
      </c>
      <c r="B6864" s="399" t="s">
        <v>6637</v>
      </c>
      <c r="C6864" s="404"/>
    </row>
    <row r="6865" spans="1:3" x14ac:dyDescent="0.25">
      <c r="A6865" s="395" t="s">
        <v>9046</v>
      </c>
      <c r="B6865" s="399" t="s">
        <v>6721</v>
      </c>
      <c r="C6865" s="404"/>
    </row>
    <row r="6866" spans="1:3" x14ac:dyDescent="0.25">
      <c r="A6866" s="395" t="s">
        <v>9047</v>
      </c>
      <c r="B6866" s="399" t="s">
        <v>6722</v>
      </c>
      <c r="C6866" s="404"/>
    </row>
    <row r="6867" spans="1:3" x14ac:dyDescent="0.25">
      <c r="A6867" s="395" t="s">
        <v>10187</v>
      </c>
      <c r="B6867" s="399" t="s">
        <v>6723</v>
      </c>
      <c r="C6867" s="404"/>
    </row>
    <row r="6868" spans="1:3" x14ac:dyDescent="0.25">
      <c r="A6868" s="395" t="s">
        <v>9048</v>
      </c>
      <c r="B6868" s="399" t="s">
        <v>6724</v>
      </c>
      <c r="C6868" s="404"/>
    </row>
    <row r="6869" spans="1:3" x14ac:dyDescent="0.25">
      <c r="A6869" s="395" t="s">
        <v>9049</v>
      </c>
      <c r="B6869" s="399" t="s">
        <v>6725</v>
      </c>
      <c r="C6869" s="404"/>
    </row>
    <row r="6870" spans="1:3" x14ac:dyDescent="0.25">
      <c r="A6870" s="395" t="s">
        <v>9050</v>
      </c>
      <c r="B6870" s="399" t="s">
        <v>6726</v>
      </c>
      <c r="C6870" s="404"/>
    </row>
    <row r="6871" spans="1:3" x14ac:dyDescent="0.25">
      <c r="A6871" s="395" t="s">
        <v>9051</v>
      </c>
      <c r="B6871" s="399" t="s">
        <v>6727</v>
      </c>
      <c r="C6871" s="404"/>
    </row>
    <row r="6872" spans="1:3" x14ac:dyDescent="0.25">
      <c r="A6872" s="395" t="s">
        <v>9052</v>
      </c>
      <c r="B6872" s="399" t="s">
        <v>6728</v>
      </c>
      <c r="C6872" s="404"/>
    </row>
    <row r="6873" spans="1:3" x14ac:dyDescent="0.25">
      <c r="A6873" s="395" t="s">
        <v>9053</v>
      </c>
      <c r="B6873" s="399" t="s">
        <v>6729</v>
      </c>
      <c r="C6873" s="404"/>
    </row>
    <row r="6874" spans="1:3" x14ac:dyDescent="0.25">
      <c r="A6874" s="395" t="s">
        <v>9054</v>
      </c>
      <c r="B6874" s="399" t="s">
        <v>6730</v>
      </c>
      <c r="C6874" s="404"/>
    </row>
    <row r="6875" spans="1:3" x14ac:dyDescent="0.25">
      <c r="A6875" s="395" t="s">
        <v>9055</v>
      </c>
      <c r="B6875" s="399" t="s">
        <v>6731</v>
      </c>
      <c r="C6875" s="404"/>
    </row>
    <row r="6876" spans="1:3" x14ac:dyDescent="0.25">
      <c r="A6876" s="395" t="s">
        <v>9056</v>
      </c>
      <c r="B6876" s="399" t="s">
        <v>6732</v>
      </c>
      <c r="C6876" s="404"/>
    </row>
    <row r="6877" spans="1:3" x14ac:dyDescent="0.25">
      <c r="A6877" s="395" t="s">
        <v>9057</v>
      </c>
      <c r="B6877" s="399" t="s">
        <v>6733</v>
      </c>
      <c r="C6877" s="404"/>
    </row>
    <row r="6878" spans="1:3" x14ac:dyDescent="0.25">
      <c r="A6878" s="395" t="s">
        <v>9058</v>
      </c>
      <c r="B6878" s="399" t="s">
        <v>6734</v>
      </c>
      <c r="C6878" s="404"/>
    </row>
    <row r="6879" spans="1:3" x14ac:dyDescent="0.25">
      <c r="A6879" s="395" t="s">
        <v>9059</v>
      </c>
      <c r="B6879" s="399" t="s">
        <v>6735</v>
      </c>
      <c r="C6879" s="404"/>
    </row>
    <row r="6880" spans="1:3" x14ac:dyDescent="0.25">
      <c r="A6880" s="395" t="s">
        <v>9060</v>
      </c>
      <c r="B6880" s="399" t="s">
        <v>6736</v>
      </c>
      <c r="C6880" s="404"/>
    </row>
    <row r="6881" spans="1:3" x14ac:dyDescent="0.25">
      <c r="A6881" s="395" t="s">
        <v>9061</v>
      </c>
      <c r="B6881" s="399" t="s">
        <v>6737</v>
      </c>
      <c r="C6881" s="404"/>
    </row>
    <row r="6882" spans="1:3" x14ac:dyDescent="0.25">
      <c r="A6882" s="395" t="s">
        <v>9062</v>
      </c>
      <c r="B6882" s="399" t="s">
        <v>6738</v>
      </c>
      <c r="C6882" s="404"/>
    </row>
    <row r="6883" spans="1:3" x14ac:dyDescent="0.25">
      <c r="A6883" s="395" t="s">
        <v>9063</v>
      </c>
      <c r="B6883" s="399" t="s">
        <v>6739</v>
      </c>
      <c r="C6883" s="404"/>
    </row>
    <row r="6884" spans="1:3" x14ac:dyDescent="0.25">
      <c r="A6884" s="395" t="s">
        <v>9064</v>
      </c>
      <c r="B6884" s="399" t="s">
        <v>6740</v>
      </c>
      <c r="C6884" s="404"/>
    </row>
    <row r="6885" spans="1:3" x14ac:dyDescent="0.25">
      <c r="A6885" s="395" t="s">
        <v>9065</v>
      </c>
      <c r="B6885" s="399" t="s">
        <v>6741</v>
      </c>
      <c r="C6885" s="404"/>
    </row>
    <row r="6886" spans="1:3" x14ac:dyDescent="0.25">
      <c r="A6886" s="395" t="s">
        <v>9066</v>
      </c>
      <c r="B6886" s="399" t="s">
        <v>6742</v>
      </c>
      <c r="C6886" s="404"/>
    </row>
    <row r="6887" spans="1:3" x14ac:dyDescent="0.25">
      <c r="A6887" s="395" t="s">
        <v>9067</v>
      </c>
      <c r="B6887" s="399" t="s">
        <v>6631</v>
      </c>
      <c r="C6887" s="404"/>
    </row>
    <row r="6888" spans="1:3" x14ac:dyDescent="0.25">
      <c r="A6888" s="395" t="s">
        <v>9322</v>
      </c>
      <c r="B6888" s="399" t="s">
        <v>3483</v>
      </c>
      <c r="C6888" s="964">
        <v>30</v>
      </c>
    </row>
    <row r="6889" spans="1:3" x14ac:dyDescent="0.25">
      <c r="A6889" s="395" t="s">
        <v>9323</v>
      </c>
      <c r="B6889" s="399" t="s">
        <v>6633</v>
      </c>
      <c r="C6889" s="964">
        <v>15</v>
      </c>
    </row>
    <row r="6890" spans="1:3" x14ac:dyDescent="0.25">
      <c r="A6890" s="395" t="s">
        <v>9324</v>
      </c>
      <c r="B6890" s="399" t="s">
        <v>6634</v>
      </c>
      <c r="C6890" s="964">
        <v>30</v>
      </c>
    </row>
    <row r="6891" spans="1:3" x14ac:dyDescent="0.25">
      <c r="A6891" s="395" t="s">
        <v>9325</v>
      </c>
      <c r="B6891" s="399" t="s">
        <v>6635</v>
      </c>
      <c r="C6891" s="964">
        <v>45</v>
      </c>
    </row>
    <row r="6892" spans="1:3" x14ac:dyDescent="0.25">
      <c r="A6892" s="395" t="s">
        <v>9326</v>
      </c>
      <c r="B6892" s="399" t="s">
        <v>6636</v>
      </c>
      <c r="C6892" s="964">
        <v>45</v>
      </c>
    </row>
    <row r="6893" spans="1:3" x14ac:dyDescent="0.25">
      <c r="A6893" s="395" t="s">
        <v>9327</v>
      </c>
      <c r="B6893" s="399" t="s">
        <v>6637</v>
      </c>
      <c r="C6893" s="964">
        <v>90</v>
      </c>
    </row>
    <row r="6894" spans="1:3" x14ac:dyDescent="0.25">
      <c r="A6894" s="395" t="s">
        <v>9328</v>
      </c>
      <c r="B6894" s="399" t="s">
        <v>6757</v>
      </c>
      <c r="C6894" s="964">
        <v>30</v>
      </c>
    </row>
    <row r="6895" spans="1:3" x14ac:dyDescent="0.25">
      <c r="A6895" s="395" t="s">
        <v>9329</v>
      </c>
      <c r="B6895" s="399" t="s">
        <v>6758</v>
      </c>
      <c r="C6895" s="964">
        <v>30</v>
      </c>
    </row>
    <row r="6896" spans="1:3" x14ac:dyDescent="0.25">
      <c r="A6896" s="395" t="s">
        <v>10377</v>
      </c>
      <c r="B6896" s="399" t="s">
        <v>6726</v>
      </c>
      <c r="C6896" s="964">
        <v>45</v>
      </c>
    </row>
    <row r="6897" spans="1:3" x14ac:dyDescent="0.25">
      <c r="A6897" s="395" t="s">
        <v>9330</v>
      </c>
      <c r="B6897" s="399" t="s">
        <v>6721</v>
      </c>
      <c r="C6897" s="964">
        <v>45</v>
      </c>
    </row>
    <row r="6898" spans="1:3" x14ac:dyDescent="0.25">
      <c r="A6898" s="395" t="s">
        <v>9331</v>
      </c>
      <c r="B6898" s="399" t="s">
        <v>6725</v>
      </c>
      <c r="C6898" s="964">
        <v>60</v>
      </c>
    </row>
    <row r="6899" spans="1:3" x14ac:dyDescent="0.25">
      <c r="A6899" s="395" t="s">
        <v>9332</v>
      </c>
      <c r="B6899" s="399" t="s">
        <v>6723</v>
      </c>
      <c r="C6899" s="964">
        <v>45</v>
      </c>
    </row>
    <row r="6900" spans="1:3" x14ac:dyDescent="0.25">
      <c r="A6900" s="395" t="s">
        <v>9333</v>
      </c>
      <c r="B6900" s="399" t="s">
        <v>6722</v>
      </c>
      <c r="C6900" s="964">
        <v>60</v>
      </c>
    </row>
    <row r="6901" spans="1:3" x14ac:dyDescent="0.25">
      <c r="A6901" s="395" t="s">
        <v>9334</v>
      </c>
      <c r="B6901" s="399" t="s">
        <v>6733</v>
      </c>
      <c r="C6901" s="964">
        <v>60</v>
      </c>
    </row>
    <row r="6902" spans="1:3" x14ac:dyDescent="0.25">
      <c r="A6902" s="395" t="s">
        <v>9335</v>
      </c>
      <c r="B6902" s="399" t="s">
        <v>6730</v>
      </c>
      <c r="C6902" s="964">
        <v>60</v>
      </c>
    </row>
    <row r="6903" spans="1:3" x14ac:dyDescent="0.25">
      <c r="A6903" s="395" t="s">
        <v>9336</v>
      </c>
      <c r="B6903" s="399" t="s">
        <v>6735</v>
      </c>
      <c r="C6903" s="964">
        <v>75</v>
      </c>
    </row>
    <row r="6904" spans="1:3" x14ac:dyDescent="0.25">
      <c r="A6904" s="395" t="s">
        <v>9404</v>
      </c>
      <c r="B6904" s="399" t="s">
        <v>6761</v>
      </c>
      <c r="C6904" s="964">
        <v>120</v>
      </c>
    </row>
    <row r="6905" spans="1:3" x14ac:dyDescent="0.25">
      <c r="A6905" s="395" t="s">
        <v>9405</v>
      </c>
      <c r="B6905" s="399" t="s">
        <v>6763</v>
      </c>
      <c r="C6905" s="964">
        <v>120</v>
      </c>
    </row>
    <row r="6906" spans="1:3" x14ac:dyDescent="0.25">
      <c r="A6906" s="395" t="s">
        <v>9406</v>
      </c>
      <c r="B6906" s="399" t="s">
        <v>6765</v>
      </c>
      <c r="C6906" s="964">
        <v>150</v>
      </c>
    </row>
    <row r="6907" spans="1:3" x14ac:dyDescent="0.25">
      <c r="A6907" s="395" t="s">
        <v>9340</v>
      </c>
      <c r="B6907" s="399" t="s">
        <v>6767</v>
      </c>
      <c r="C6907" s="964">
        <v>60</v>
      </c>
    </row>
    <row r="6908" spans="1:3" x14ac:dyDescent="0.25">
      <c r="A6908" s="395" t="s">
        <v>9407</v>
      </c>
      <c r="B6908" s="399" t="s">
        <v>6769</v>
      </c>
      <c r="C6908" s="964">
        <v>120</v>
      </c>
    </row>
    <row r="6909" spans="1:3" x14ac:dyDescent="0.25">
      <c r="A6909" s="395" t="s">
        <v>9408</v>
      </c>
      <c r="B6909" s="399" t="s">
        <v>6770</v>
      </c>
      <c r="C6909" s="964">
        <v>90</v>
      </c>
    </row>
    <row r="6910" spans="1:3" x14ac:dyDescent="0.25">
      <c r="A6910" s="395" t="s">
        <v>9343</v>
      </c>
      <c r="B6910" s="399" t="s">
        <v>6772</v>
      </c>
      <c r="C6910" s="964">
        <v>60</v>
      </c>
    </row>
    <row r="6911" spans="1:3" x14ac:dyDescent="0.25">
      <c r="A6911" s="395" t="s">
        <v>9409</v>
      </c>
      <c r="B6911" s="399" t="s">
        <v>6739</v>
      </c>
      <c r="C6911" s="964">
        <v>120</v>
      </c>
    </row>
    <row r="6912" spans="1:3" x14ac:dyDescent="0.25">
      <c r="A6912" s="395" t="s">
        <v>9345</v>
      </c>
      <c r="B6912" s="399" t="s">
        <v>6742</v>
      </c>
      <c r="C6912" s="964">
        <v>30</v>
      </c>
    </row>
    <row r="6913" spans="1:3" x14ac:dyDescent="0.25">
      <c r="A6913" s="395" t="s">
        <v>9346</v>
      </c>
      <c r="B6913" s="399" t="s">
        <v>6740</v>
      </c>
      <c r="C6913" s="964">
        <v>60</v>
      </c>
    </row>
    <row r="6914" spans="1:3" x14ac:dyDescent="0.25">
      <c r="A6914" s="395" t="s">
        <v>9347</v>
      </c>
      <c r="B6914" s="399" t="s">
        <v>6741</v>
      </c>
      <c r="C6914" s="964">
        <v>60</v>
      </c>
    </row>
    <row r="6915" spans="1:3" x14ac:dyDescent="0.25">
      <c r="A6915" s="395" t="s">
        <v>9348</v>
      </c>
      <c r="B6915" s="399" t="s">
        <v>6631</v>
      </c>
      <c r="C6915" s="964">
        <v>225</v>
      </c>
    </row>
    <row r="6916" spans="1:3" ht="16.5" thickBot="1" x14ac:dyDescent="0.3">
      <c r="A6916" s="946" t="s">
        <v>9410</v>
      </c>
      <c r="B6916" s="965" t="s">
        <v>6791</v>
      </c>
      <c r="C6916" s="966">
        <v>45</v>
      </c>
    </row>
    <row r="6917" spans="1:3" ht="16.5" thickBot="1" x14ac:dyDescent="0.3">
      <c r="A6917" s="946" t="s">
        <v>9411</v>
      </c>
      <c r="B6917" s="965" t="s">
        <v>2386</v>
      </c>
      <c r="C6917" s="966">
        <v>15</v>
      </c>
    </row>
    <row r="6918" spans="1:3" ht="16.5" thickBot="1" x14ac:dyDescent="0.3">
      <c r="A6918" s="946" t="s">
        <v>9412</v>
      </c>
      <c r="B6918" s="965" t="s">
        <v>2388</v>
      </c>
      <c r="C6918" s="966">
        <v>30</v>
      </c>
    </row>
    <row r="6919" spans="1:3" ht="16.5" thickBot="1" x14ac:dyDescent="0.3">
      <c r="A6919" s="946" t="s">
        <v>9413</v>
      </c>
      <c r="B6919" s="967" t="s">
        <v>3487</v>
      </c>
      <c r="C6919" s="966">
        <v>30</v>
      </c>
    </row>
    <row r="6920" spans="1:3" ht="16.5" thickBot="1" x14ac:dyDescent="0.3">
      <c r="A6920" s="946" t="s">
        <v>9414</v>
      </c>
      <c r="B6920" s="965" t="s">
        <v>836</v>
      </c>
      <c r="C6920" s="966">
        <v>30</v>
      </c>
    </row>
    <row r="6921" spans="1:3" x14ac:dyDescent="0.25">
      <c r="A6921" s="946" t="s">
        <v>9415</v>
      </c>
      <c r="B6921" s="968" t="s">
        <v>6793</v>
      </c>
      <c r="C6921" s="969">
        <v>30</v>
      </c>
    </row>
    <row r="6922" spans="1:3" ht="16.5" thickBot="1" x14ac:dyDescent="0.3">
      <c r="A6922" s="946" t="s">
        <v>9416</v>
      </c>
      <c r="B6922" s="970" t="s">
        <v>2529</v>
      </c>
      <c r="C6922" s="966">
        <v>45</v>
      </c>
    </row>
    <row r="6923" spans="1:3" ht="16.5" thickBot="1" x14ac:dyDescent="0.3">
      <c r="A6923" s="946" t="s">
        <v>9417</v>
      </c>
      <c r="B6923" s="965" t="s">
        <v>848</v>
      </c>
      <c r="C6923" s="966">
        <v>30</v>
      </c>
    </row>
    <row r="6924" spans="1:3" ht="16.5" thickBot="1" x14ac:dyDescent="0.3">
      <c r="A6924" s="946" t="s">
        <v>10380</v>
      </c>
      <c r="B6924" s="965" t="s">
        <v>508</v>
      </c>
      <c r="C6924" s="971">
        <v>60</v>
      </c>
    </row>
    <row r="6925" spans="1:3" ht="16.5" thickBot="1" x14ac:dyDescent="0.3">
      <c r="A6925" s="946" t="s">
        <v>9418</v>
      </c>
      <c r="B6925" s="965" t="s">
        <v>6799</v>
      </c>
      <c r="C6925" s="966">
        <v>60</v>
      </c>
    </row>
    <row r="6926" spans="1:3" ht="16.5" thickBot="1" x14ac:dyDescent="0.3">
      <c r="A6926" s="946" t="s">
        <v>9419</v>
      </c>
      <c r="B6926" s="965" t="s">
        <v>2523</v>
      </c>
      <c r="C6926" s="966">
        <v>45</v>
      </c>
    </row>
    <row r="6927" spans="1:3" ht="16.5" thickBot="1" x14ac:dyDescent="0.3">
      <c r="A6927" s="946" t="s">
        <v>9420</v>
      </c>
      <c r="B6927" s="965" t="s">
        <v>513</v>
      </c>
      <c r="C6927" s="966">
        <v>60</v>
      </c>
    </row>
    <row r="6928" spans="1:3" ht="16.5" thickBot="1" x14ac:dyDescent="0.3">
      <c r="A6928" s="946" t="s">
        <v>9421</v>
      </c>
      <c r="B6928" s="965" t="s">
        <v>7155</v>
      </c>
      <c r="C6928" s="966">
        <v>90</v>
      </c>
    </row>
    <row r="6929" spans="1:3" ht="16.5" thickBot="1" x14ac:dyDescent="0.3">
      <c r="A6929" s="946" t="s">
        <v>9422</v>
      </c>
      <c r="B6929" s="965" t="s">
        <v>2772</v>
      </c>
      <c r="C6929" s="966">
        <v>120</v>
      </c>
    </row>
    <row r="6930" spans="1:3" ht="16.5" thickBot="1" x14ac:dyDescent="0.3">
      <c r="A6930" s="946" t="s">
        <v>9423</v>
      </c>
      <c r="B6930" s="965" t="s">
        <v>6800</v>
      </c>
      <c r="C6930" s="971">
        <v>60</v>
      </c>
    </row>
    <row r="6931" spans="1:3" ht="16.5" thickBot="1" x14ac:dyDescent="0.3">
      <c r="A6931" s="946" t="s">
        <v>9424</v>
      </c>
      <c r="B6931" s="965" t="s">
        <v>2500</v>
      </c>
      <c r="C6931" s="966">
        <v>90</v>
      </c>
    </row>
    <row r="6932" spans="1:3" ht="16.5" thickBot="1" x14ac:dyDescent="0.3">
      <c r="A6932" s="946" t="s">
        <v>9425</v>
      </c>
      <c r="B6932" s="965" t="s">
        <v>2542</v>
      </c>
      <c r="C6932" s="966">
        <v>60</v>
      </c>
    </row>
    <row r="6933" spans="1:3" ht="16.5" thickBot="1" x14ac:dyDescent="0.3">
      <c r="A6933" s="946" t="s">
        <v>9426</v>
      </c>
      <c r="B6933" s="965" t="s">
        <v>6802</v>
      </c>
      <c r="C6933" s="966">
        <v>60</v>
      </c>
    </row>
    <row r="6934" spans="1:3" ht="16.5" thickBot="1" x14ac:dyDescent="0.3">
      <c r="A6934" s="946" t="s">
        <v>9427</v>
      </c>
      <c r="B6934" s="965" t="s">
        <v>2517</v>
      </c>
      <c r="C6934" s="966">
        <v>30</v>
      </c>
    </row>
    <row r="6935" spans="1:3" x14ac:dyDescent="0.25">
      <c r="A6935" s="946" t="s">
        <v>9428</v>
      </c>
      <c r="B6935" s="968" t="s">
        <v>817</v>
      </c>
      <c r="C6935" s="969">
        <v>90</v>
      </c>
    </row>
    <row r="6936" spans="1:3" x14ac:dyDescent="0.25">
      <c r="A6936" s="946" t="s">
        <v>8853</v>
      </c>
      <c r="B6936" s="946" t="s">
        <v>2384</v>
      </c>
      <c r="C6936" s="972">
        <v>75</v>
      </c>
    </row>
    <row r="6937" spans="1:3" x14ac:dyDescent="0.25">
      <c r="A6937" s="946" t="s">
        <v>9429</v>
      </c>
      <c r="B6937" s="946" t="s">
        <v>2969</v>
      </c>
      <c r="C6937" s="972">
        <v>30</v>
      </c>
    </row>
    <row r="6938" spans="1:3" x14ac:dyDescent="0.25">
      <c r="A6938" s="946" t="s">
        <v>9430</v>
      </c>
      <c r="B6938" s="946" t="s">
        <v>3249</v>
      </c>
      <c r="C6938" s="972">
        <v>75</v>
      </c>
    </row>
    <row r="6939" spans="1:3" x14ac:dyDescent="0.25">
      <c r="A6939" s="946" t="s">
        <v>10381</v>
      </c>
      <c r="B6939" s="946" t="s">
        <v>3250</v>
      </c>
      <c r="C6939" s="972">
        <v>75</v>
      </c>
    </row>
    <row r="6940" spans="1:3" x14ac:dyDescent="0.25">
      <c r="A6940" s="946" t="s">
        <v>9431</v>
      </c>
      <c r="B6940" s="946" t="s">
        <v>2395</v>
      </c>
      <c r="C6940" s="972">
        <v>45</v>
      </c>
    </row>
    <row r="6941" spans="1:3" x14ac:dyDescent="0.25">
      <c r="A6941" s="946" t="s">
        <v>9432</v>
      </c>
      <c r="B6941" s="946" t="s">
        <v>2384</v>
      </c>
      <c r="C6941" s="972">
        <v>90</v>
      </c>
    </row>
    <row r="6942" spans="1:3" x14ac:dyDescent="0.25">
      <c r="A6942" s="946" t="s">
        <v>9433</v>
      </c>
      <c r="B6942" s="946" t="s">
        <v>3247</v>
      </c>
      <c r="C6942" s="972">
        <v>30</v>
      </c>
    </row>
    <row r="6943" spans="1:3" x14ac:dyDescent="0.25">
      <c r="A6943" s="946" t="s">
        <v>9434</v>
      </c>
      <c r="B6943" s="946" t="s">
        <v>2388</v>
      </c>
      <c r="C6943" s="972">
        <v>60</v>
      </c>
    </row>
    <row r="6944" spans="1:3" x14ac:dyDescent="0.25">
      <c r="A6944" s="946" t="s">
        <v>9435</v>
      </c>
      <c r="B6944" s="946" t="s">
        <v>2472</v>
      </c>
      <c r="C6944" s="972">
        <v>45</v>
      </c>
    </row>
    <row r="6945" spans="1:3" x14ac:dyDescent="0.25">
      <c r="A6945" s="946" t="s">
        <v>9436</v>
      </c>
      <c r="B6945" s="946" t="s">
        <v>3244</v>
      </c>
      <c r="C6945" s="972">
        <v>45</v>
      </c>
    </row>
    <row r="6946" spans="1:3" x14ac:dyDescent="0.25">
      <c r="A6946" s="946" t="s">
        <v>9437</v>
      </c>
      <c r="B6946" s="946" t="s">
        <v>2680</v>
      </c>
      <c r="C6946" s="972">
        <v>90</v>
      </c>
    </row>
    <row r="6947" spans="1:3" x14ac:dyDescent="0.25">
      <c r="A6947" s="946" t="s">
        <v>9438</v>
      </c>
      <c r="B6947" s="946" t="s">
        <v>3022</v>
      </c>
      <c r="C6947" s="972">
        <v>75</v>
      </c>
    </row>
    <row r="6948" spans="1:3" x14ac:dyDescent="0.25">
      <c r="A6948" s="946" t="s">
        <v>9439</v>
      </c>
      <c r="B6948" s="946" t="s">
        <v>3254</v>
      </c>
      <c r="C6948" s="972">
        <v>75</v>
      </c>
    </row>
    <row r="6949" spans="1:3" x14ac:dyDescent="0.25">
      <c r="A6949" s="946" t="s">
        <v>9440</v>
      </c>
      <c r="B6949" s="946" t="s">
        <v>3256</v>
      </c>
      <c r="C6949" s="972">
        <v>60</v>
      </c>
    </row>
    <row r="6950" spans="1:3" x14ac:dyDescent="0.25">
      <c r="A6950" s="946" t="s">
        <v>9441</v>
      </c>
      <c r="B6950" s="946" t="s">
        <v>3258</v>
      </c>
      <c r="C6950" s="972">
        <v>60</v>
      </c>
    </row>
    <row r="6951" spans="1:3" x14ac:dyDescent="0.25">
      <c r="A6951" s="946" t="s">
        <v>9442</v>
      </c>
      <c r="B6951" s="946" t="s">
        <v>3260</v>
      </c>
      <c r="C6951" s="972">
        <v>75</v>
      </c>
    </row>
    <row r="6952" spans="1:3" x14ac:dyDescent="0.25">
      <c r="A6952" s="946" t="s">
        <v>9443</v>
      </c>
      <c r="B6952" s="946" t="s">
        <v>3262</v>
      </c>
      <c r="C6952" s="972">
        <v>60</v>
      </c>
    </row>
    <row r="6953" spans="1:3" x14ac:dyDescent="0.25">
      <c r="A6953" s="946" t="s">
        <v>9444</v>
      </c>
      <c r="B6953" s="946" t="s">
        <v>7209</v>
      </c>
      <c r="C6953" s="972">
        <v>30</v>
      </c>
    </row>
    <row r="6954" spans="1:3" x14ac:dyDescent="0.25">
      <c r="A6954" s="946" t="s">
        <v>9445</v>
      </c>
      <c r="B6954" s="946" t="s">
        <v>2428</v>
      </c>
      <c r="C6954" s="972">
        <v>30</v>
      </c>
    </row>
    <row r="6955" spans="1:3" x14ac:dyDescent="0.25">
      <c r="A6955" s="946" t="s">
        <v>9446</v>
      </c>
      <c r="B6955" s="946" t="s">
        <v>3267</v>
      </c>
      <c r="C6955" s="972">
        <v>30</v>
      </c>
    </row>
    <row r="6956" spans="1:3" x14ac:dyDescent="0.25">
      <c r="A6956" s="946" t="s">
        <v>9447</v>
      </c>
      <c r="B6956" s="946" t="s">
        <v>2400</v>
      </c>
      <c r="C6956" s="972">
        <v>30</v>
      </c>
    </row>
    <row r="6957" spans="1:3" x14ac:dyDescent="0.25">
      <c r="A6957" s="946" t="s">
        <v>9448</v>
      </c>
      <c r="B6957" s="946" t="s">
        <v>3270</v>
      </c>
      <c r="C6957" s="972">
        <v>90</v>
      </c>
    </row>
    <row r="6958" spans="1:3" x14ac:dyDescent="0.25">
      <c r="A6958" s="946" t="s">
        <v>9449</v>
      </c>
      <c r="B6958" s="946" t="s">
        <v>3272</v>
      </c>
      <c r="C6958" s="972">
        <v>90</v>
      </c>
    </row>
    <row r="6959" spans="1:3" x14ac:dyDescent="0.25">
      <c r="A6959" s="946" t="s">
        <v>9450</v>
      </c>
      <c r="B6959" s="946" t="s">
        <v>3274</v>
      </c>
      <c r="C6959" s="972">
        <v>90</v>
      </c>
    </row>
    <row r="6960" spans="1:3" x14ac:dyDescent="0.25">
      <c r="A6960" s="946" t="s">
        <v>9451</v>
      </c>
      <c r="B6960" s="946" t="s">
        <v>3276</v>
      </c>
      <c r="C6960" s="972">
        <v>120</v>
      </c>
    </row>
    <row r="6961" spans="1:3" x14ac:dyDescent="0.25">
      <c r="A6961" s="946" t="s">
        <v>9452</v>
      </c>
      <c r="B6961" s="946" t="s">
        <v>850</v>
      </c>
      <c r="C6961" s="972">
        <v>150</v>
      </c>
    </row>
    <row r="6962" spans="1:3" x14ac:dyDescent="0.25">
      <c r="A6962" s="946" t="s">
        <v>9453</v>
      </c>
      <c r="B6962" s="946" t="s">
        <v>3279</v>
      </c>
      <c r="C6962" s="972">
        <v>120</v>
      </c>
    </row>
    <row r="6963" spans="1:3" x14ac:dyDescent="0.25">
      <c r="A6963" s="946" t="s">
        <v>9454</v>
      </c>
      <c r="B6963" s="946" t="s">
        <v>2986</v>
      </c>
      <c r="C6963" s="972">
        <v>120</v>
      </c>
    </row>
    <row r="6964" spans="1:3" x14ac:dyDescent="0.25">
      <c r="A6964" s="946" t="s">
        <v>9455</v>
      </c>
      <c r="B6964" s="946" t="s">
        <v>3282</v>
      </c>
      <c r="C6964" s="972">
        <v>60</v>
      </c>
    </row>
    <row r="6965" spans="1:3" x14ac:dyDescent="0.25">
      <c r="A6965" s="946" t="s">
        <v>9456</v>
      </c>
      <c r="B6965" s="946" t="s">
        <v>3284</v>
      </c>
      <c r="C6965" s="972">
        <v>90</v>
      </c>
    </row>
    <row r="6966" spans="1:3" x14ac:dyDescent="0.25">
      <c r="A6966" s="946" t="s">
        <v>9457</v>
      </c>
      <c r="B6966" s="946" t="s">
        <v>3044</v>
      </c>
      <c r="C6966" s="972">
        <v>60</v>
      </c>
    </row>
    <row r="6967" spans="1:3" x14ac:dyDescent="0.25">
      <c r="A6967" s="946" t="s">
        <v>9458</v>
      </c>
      <c r="B6967" s="946" t="s">
        <v>3287</v>
      </c>
      <c r="C6967" s="972">
        <v>180</v>
      </c>
    </row>
    <row r="6968" spans="1:3" x14ac:dyDescent="0.25">
      <c r="A6968" s="946" t="s">
        <v>9459</v>
      </c>
      <c r="B6968" s="946" t="s">
        <v>817</v>
      </c>
      <c r="C6968" s="972">
        <v>180</v>
      </c>
    </row>
    <row r="6969" spans="1:3" x14ac:dyDescent="0.25">
      <c r="A6969" s="946" t="s">
        <v>8440</v>
      </c>
      <c r="B6969" s="946" t="s">
        <v>8422</v>
      </c>
      <c r="C6969" s="972">
        <v>45</v>
      </c>
    </row>
    <row r="6970" spans="1:3" x14ac:dyDescent="0.25">
      <c r="A6970" s="946" t="s">
        <v>8441</v>
      </c>
      <c r="B6970" s="946" t="s">
        <v>2386</v>
      </c>
      <c r="C6970" s="972">
        <v>15</v>
      </c>
    </row>
    <row r="6971" spans="1:3" x14ac:dyDescent="0.25">
      <c r="A6971" s="946" t="s">
        <v>8442</v>
      </c>
      <c r="B6971" s="946" t="s">
        <v>2388</v>
      </c>
      <c r="C6971" s="972">
        <v>30</v>
      </c>
    </row>
    <row r="6972" spans="1:3" x14ac:dyDescent="0.25">
      <c r="A6972" s="946" t="s">
        <v>8420</v>
      </c>
      <c r="B6972" s="946" t="s">
        <v>6785</v>
      </c>
      <c r="C6972" s="972">
        <v>30</v>
      </c>
    </row>
    <row r="6973" spans="1:3" x14ac:dyDescent="0.25">
      <c r="A6973" s="946" t="s">
        <v>8443</v>
      </c>
      <c r="B6973" s="946" t="s">
        <v>836</v>
      </c>
      <c r="C6973" s="972">
        <v>30</v>
      </c>
    </row>
    <row r="6974" spans="1:3" x14ac:dyDescent="0.25">
      <c r="A6974" s="946" t="s">
        <v>8444</v>
      </c>
      <c r="B6974" s="946" t="s">
        <v>7195</v>
      </c>
      <c r="C6974" s="972">
        <v>30</v>
      </c>
    </row>
    <row r="6975" spans="1:3" x14ac:dyDescent="0.25">
      <c r="A6975" s="946" t="s">
        <v>8421</v>
      </c>
      <c r="B6975" s="946" t="s">
        <v>2437</v>
      </c>
      <c r="C6975" s="972">
        <v>30</v>
      </c>
    </row>
    <row r="6976" spans="1:3" x14ac:dyDescent="0.25">
      <c r="A6976" s="946" t="s">
        <v>8445</v>
      </c>
      <c r="B6976" s="946" t="s">
        <v>6786</v>
      </c>
      <c r="C6976" s="972">
        <v>30</v>
      </c>
    </row>
    <row r="6977" spans="1:3" x14ac:dyDescent="0.25">
      <c r="A6977" s="946" t="s">
        <v>10382</v>
      </c>
      <c r="B6977" s="946" t="s">
        <v>2602</v>
      </c>
      <c r="C6977" s="972">
        <v>30</v>
      </c>
    </row>
    <row r="6978" spans="1:3" x14ac:dyDescent="0.25">
      <c r="A6978" s="946" t="s">
        <v>8446</v>
      </c>
      <c r="B6978" s="946" t="s">
        <v>6787</v>
      </c>
      <c r="C6978" s="972">
        <v>45</v>
      </c>
    </row>
    <row r="6979" spans="1:3" x14ac:dyDescent="0.25">
      <c r="A6979" s="946" t="s">
        <v>8447</v>
      </c>
      <c r="B6979" s="946" t="s">
        <v>2607</v>
      </c>
      <c r="C6979" s="972">
        <v>45</v>
      </c>
    </row>
    <row r="6980" spans="1:3" x14ac:dyDescent="0.25">
      <c r="A6980" s="946" t="s">
        <v>8448</v>
      </c>
      <c r="B6980" s="946" t="s">
        <v>2792</v>
      </c>
      <c r="C6980" s="972">
        <v>30</v>
      </c>
    </row>
    <row r="6981" spans="1:3" x14ac:dyDescent="0.25">
      <c r="A6981" s="946" t="s">
        <v>8449</v>
      </c>
      <c r="B6981" s="946" t="s">
        <v>7196</v>
      </c>
      <c r="C6981" s="972">
        <v>30</v>
      </c>
    </row>
    <row r="6982" spans="1:3" x14ac:dyDescent="0.25">
      <c r="A6982" s="946" t="s">
        <v>8450</v>
      </c>
      <c r="B6982" s="946" t="s">
        <v>6790</v>
      </c>
      <c r="C6982" s="972">
        <v>60</v>
      </c>
    </row>
    <row r="6983" spans="1:3" x14ac:dyDescent="0.25">
      <c r="A6983" s="946" t="s">
        <v>8451</v>
      </c>
      <c r="B6983" s="946" t="s">
        <v>7199</v>
      </c>
      <c r="C6983" s="972">
        <v>60</v>
      </c>
    </row>
    <row r="6984" spans="1:3" x14ac:dyDescent="0.25">
      <c r="A6984" s="946" t="s">
        <v>8452</v>
      </c>
      <c r="B6984" s="946" t="s">
        <v>2626</v>
      </c>
      <c r="C6984" s="972">
        <v>75</v>
      </c>
    </row>
    <row r="6985" spans="1:3" x14ac:dyDescent="0.25">
      <c r="A6985" s="946" t="s">
        <v>8453</v>
      </c>
      <c r="B6985" s="946" t="s">
        <v>2635</v>
      </c>
      <c r="C6985" s="972">
        <v>210</v>
      </c>
    </row>
    <row r="6986" spans="1:3" x14ac:dyDescent="0.25">
      <c r="A6986" s="946" t="s">
        <v>8454</v>
      </c>
      <c r="B6986" s="946" t="s">
        <v>2638</v>
      </c>
      <c r="C6986" s="972">
        <v>45</v>
      </c>
    </row>
    <row r="6987" spans="1:3" x14ac:dyDescent="0.25">
      <c r="A6987" s="946" t="s">
        <v>8455</v>
      </c>
      <c r="B6987" s="946" t="s">
        <v>817</v>
      </c>
      <c r="C6987" s="972">
        <v>405</v>
      </c>
    </row>
    <row r="6988" spans="1:3" x14ac:dyDescent="0.25">
      <c r="A6988" s="946" t="s">
        <v>8440</v>
      </c>
      <c r="B6988" s="946" t="s">
        <v>8422</v>
      </c>
      <c r="C6988" s="972">
        <v>45</v>
      </c>
    </row>
    <row r="6989" spans="1:3" x14ac:dyDescent="0.25">
      <c r="A6989" s="946" t="s">
        <v>8441</v>
      </c>
      <c r="B6989" s="946" t="s">
        <v>2386</v>
      </c>
      <c r="C6989" s="972">
        <v>15</v>
      </c>
    </row>
    <row r="6990" spans="1:3" x14ac:dyDescent="0.25">
      <c r="A6990" s="946" t="s">
        <v>8442</v>
      </c>
      <c r="B6990" s="946" t="s">
        <v>2388</v>
      </c>
      <c r="C6990" s="972">
        <v>30</v>
      </c>
    </row>
    <row r="6991" spans="1:3" x14ac:dyDescent="0.25">
      <c r="A6991" s="946" t="s">
        <v>8420</v>
      </c>
      <c r="B6991" s="946" t="s">
        <v>6785</v>
      </c>
      <c r="C6991" s="972">
        <v>30</v>
      </c>
    </row>
    <row r="6992" spans="1:3" x14ac:dyDescent="0.25">
      <c r="A6992" s="946" t="s">
        <v>8443</v>
      </c>
      <c r="B6992" s="946" t="s">
        <v>836</v>
      </c>
      <c r="C6992" s="972">
        <v>30</v>
      </c>
    </row>
    <row r="6993" spans="1:3" x14ac:dyDescent="0.25">
      <c r="A6993" s="946" t="s">
        <v>8444</v>
      </c>
      <c r="B6993" s="946" t="s">
        <v>7195</v>
      </c>
      <c r="C6993" s="972">
        <v>30</v>
      </c>
    </row>
    <row r="6994" spans="1:3" x14ac:dyDescent="0.25">
      <c r="A6994" s="946" t="s">
        <v>8421</v>
      </c>
      <c r="B6994" s="946" t="s">
        <v>2437</v>
      </c>
      <c r="C6994" s="972">
        <v>30</v>
      </c>
    </row>
    <row r="6995" spans="1:3" x14ac:dyDescent="0.25">
      <c r="A6995" s="946" t="s">
        <v>8445</v>
      </c>
      <c r="B6995" s="946" t="s">
        <v>6786</v>
      </c>
      <c r="C6995" s="972">
        <v>30</v>
      </c>
    </row>
    <row r="6996" spans="1:3" x14ac:dyDescent="0.25">
      <c r="A6996" s="946" t="s">
        <v>10382</v>
      </c>
      <c r="B6996" s="946" t="s">
        <v>2602</v>
      </c>
      <c r="C6996" s="972">
        <v>30</v>
      </c>
    </row>
    <row r="6997" spans="1:3" x14ac:dyDescent="0.25">
      <c r="A6997" s="946" t="s">
        <v>8446</v>
      </c>
      <c r="B6997" s="946" t="s">
        <v>6787</v>
      </c>
      <c r="C6997" s="972">
        <v>45</v>
      </c>
    </row>
    <row r="6998" spans="1:3" x14ac:dyDescent="0.25">
      <c r="A6998" s="946" t="s">
        <v>8447</v>
      </c>
      <c r="B6998" s="946" t="s">
        <v>2607</v>
      </c>
      <c r="C6998" s="972">
        <v>45</v>
      </c>
    </row>
    <row r="6999" spans="1:3" x14ac:dyDescent="0.25">
      <c r="A6999" s="946" t="s">
        <v>8448</v>
      </c>
      <c r="B6999" s="946" t="s">
        <v>2792</v>
      </c>
      <c r="C6999" s="972">
        <v>30</v>
      </c>
    </row>
    <row r="7000" spans="1:3" x14ac:dyDescent="0.25">
      <c r="A7000" s="946" t="s">
        <v>8449</v>
      </c>
      <c r="B7000" s="946" t="s">
        <v>7196</v>
      </c>
      <c r="C7000" s="972">
        <v>30</v>
      </c>
    </row>
    <row r="7001" spans="1:3" x14ac:dyDescent="0.25">
      <c r="A7001" s="946" t="s">
        <v>8450</v>
      </c>
      <c r="B7001" s="946" t="s">
        <v>6790</v>
      </c>
      <c r="C7001" s="972">
        <v>60</v>
      </c>
    </row>
    <row r="7002" spans="1:3" x14ac:dyDescent="0.25">
      <c r="A7002" s="946" t="s">
        <v>8451</v>
      </c>
      <c r="B7002" s="946" t="s">
        <v>7199</v>
      </c>
      <c r="C7002" s="972">
        <v>60</v>
      </c>
    </row>
    <row r="7003" spans="1:3" x14ac:dyDescent="0.25">
      <c r="A7003" s="946" t="s">
        <v>8452</v>
      </c>
      <c r="B7003" s="946" t="s">
        <v>2626</v>
      </c>
      <c r="C7003" s="972">
        <v>75</v>
      </c>
    </row>
    <row r="7004" spans="1:3" x14ac:dyDescent="0.25">
      <c r="A7004" s="946" t="s">
        <v>8453</v>
      </c>
      <c r="B7004" s="946" t="s">
        <v>2635</v>
      </c>
      <c r="C7004" s="972">
        <v>210</v>
      </c>
    </row>
    <row r="7005" spans="1:3" x14ac:dyDescent="0.25">
      <c r="A7005" s="946" t="s">
        <v>8454</v>
      </c>
      <c r="B7005" s="946" t="s">
        <v>2638</v>
      </c>
      <c r="C7005" s="972">
        <v>45</v>
      </c>
    </row>
    <row r="7006" spans="1:3" x14ac:dyDescent="0.25">
      <c r="A7006" s="946" t="s">
        <v>8455</v>
      </c>
      <c r="B7006" s="946" t="s">
        <v>817</v>
      </c>
      <c r="C7006" s="972">
        <v>405</v>
      </c>
    </row>
    <row r="7007" spans="1:3" x14ac:dyDescent="0.25">
      <c r="A7007" s="981" t="s">
        <v>9460</v>
      </c>
      <c r="B7007" s="932" t="s">
        <v>8422</v>
      </c>
      <c r="C7007" s="400">
        <v>30</v>
      </c>
    </row>
    <row r="7008" spans="1:3" x14ac:dyDescent="0.25">
      <c r="A7008" s="981" t="s">
        <v>9461</v>
      </c>
      <c r="B7008" s="932" t="s">
        <v>2386</v>
      </c>
      <c r="C7008" s="400">
        <v>15</v>
      </c>
    </row>
    <row r="7009" spans="1:3" x14ac:dyDescent="0.25">
      <c r="A7009" s="981" t="s">
        <v>9462</v>
      </c>
      <c r="B7009" s="932" t="s">
        <v>8468</v>
      </c>
      <c r="C7009" s="400">
        <v>45</v>
      </c>
    </row>
    <row r="7010" spans="1:3" x14ac:dyDescent="0.25">
      <c r="A7010" s="981" t="s">
        <v>9463</v>
      </c>
      <c r="B7010" s="932" t="s">
        <v>2388</v>
      </c>
      <c r="C7010" s="400">
        <v>30</v>
      </c>
    </row>
    <row r="7011" spans="1:3" x14ac:dyDescent="0.25">
      <c r="A7011" s="981" t="s">
        <v>9464</v>
      </c>
      <c r="B7011" s="932" t="s">
        <v>836</v>
      </c>
      <c r="C7011" s="400">
        <v>45</v>
      </c>
    </row>
    <row r="7012" spans="1:3" x14ac:dyDescent="0.25">
      <c r="A7012" s="981" t="s">
        <v>9465</v>
      </c>
      <c r="B7012" s="932" t="s">
        <v>6803</v>
      </c>
      <c r="C7012" s="400">
        <v>90</v>
      </c>
    </row>
    <row r="7013" spans="1:3" x14ac:dyDescent="0.25">
      <c r="A7013" s="981" t="s">
        <v>9466</v>
      </c>
      <c r="B7013" s="932" t="s">
        <v>8469</v>
      </c>
      <c r="C7013" s="400">
        <v>60</v>
      </c>
    </row>
    <row r="7014" spans="1:3" x14ac:dyDescent="0.25">
      <c r="A7014" s="981" t="s">
        <v>9467</v>
      </c>
      <c r="B7014" s="932" t="s">
        <v>2400</v>
      </c>
      <c r="C7014" s="400">
        <v>45</v>
      </c>
    </row>
    <row r="7015" spans="1:3" x14ac:dyDescent="0.25">
      <c r="A7015" s="981" t="s">
        <v>10383</v>
      </c>
      <c r="B7015" s="932" t="s">
        <v>8470</v>
      </c>
      <c r="C7015" s="400">
        <v>60</v>
      </c>
    </row>
    <row r="7016" spans="1:3" x14ac:dyDescent="0.25">
      <c r="A7016" s="981" t="s">
        <v>9468</v>
      </c>
      <c r="B7016" s="932" t="s">
        <v>8471</v>
      </c>
      <c r="C7016" s="400">
        <v>45</v>
      </c>
    </row>
    <row r="7017" spans="1:3" x14ac:dyDescent="0.25">
      <c r="A7017" s="981" t="s">
        <v>9469</v>
      </c>
      <c r="B7017" s="932" t="s">
        <v>8472</v>
      </c>
      <c r="C7017" s="400">
        <v>270</v>
      </c>
    </row>
    <row r="7018" spans="1:3" x14ac:dyDescent="0.25">
      <c r="A7018" s="981" t="s">
        <v>9470</v>
      </c>
      <c r="B7018" s="932" t="s">
        <v>8473</v>
      </c>
      <c r="C7018" s="400">
        <v>270</v>
      </c>
    </row>
    <row r="7019" spans="1:3" x14ac:dyDescent="0.25">
      <c r="A7019" s="981" t="s">
        <v>9471</v>
      </c>
      <c r="B7019" s="932" t="s">
        <v>8474</v>
      </c>
      <c r="C7019" s="400">
        <v>60</v>
      </c>
    </row>
    <row r="7020" spans="1:3" x14ac:dyDescent="0.25">
      <c r="A7020" s="981" t="s">
        <v>9472</v>
      </c>
      <c r="B7020" s="932" t="s">
        <v>8475</v>
      </c>
      <c r="C7020" s="400">
        <v>60</v>
      </c>
    </row>
    <row r="7021" spans="1:3" x14ac:dyDescent="0.25">
      <c r="A7021" s="981" t="s">
        <v>9473</v>
      </c>
      <c r="B7021" s="932" t="s">
        <v>8476</v>
      </c>
      <c r="C7021" s="400">
        <v>60</v>
      </c>
    </row>
    <row r="7022" spans="1:3" x14ac:dyDescent="0.25">
      <c r="A7022" s="981" t="s">
        <v>9474</v>
      </c>
      <c r="B7022" s="932" t="s">
        <v>8477</v>
      </c>
      <c r="C7022" s="400">
        <v>60</v>
      </c>
    </row>
    <row r="7023" spans="1:3" ht="16.5" thickBot="1" x14ac:dyDescent="0.3">
      <c r="A7023" s="981" t="s">
        <v>9475</v>
      </c>
      <c r="B7023" s="401" t="s">
        <v>817</v>
      </c>
      <c r="C7023" s="400">
        <v>360</v>
      </c>
    </row>
    <row r="7024" spans="1:3" ht="19.5" thickBot="1" x14ac:dyDescent="0.3">
      <c r="A7024" s="1012" t="s">
        <v>9997</v>
      </c>
      <c r="B7024" s="1009" t="s">
        <v>6791</v>
      </c>
      <c r="C7024" s="1004">
        <v>45</v>
      </c>
    </row>
    <row r="7025" spans="1:3" ht="19.5" thickBot="1" x14ac:dyDescent="0.3">
      <c r="A7025" s="1012" t="s">
        <v>9998</v>
      </c>
      <c r="B7025" s="1010" t="s">
        <v>2386</v>
      </c>
      <c r="C7025" s="1005">
        <v>15</v>
      </c>
    </row>
    <row r="7026" spans="1:3" ht="19.5" thickBot="1" x14ac:dyDescent="0.3">
      <c r="A7026" s="1012" t="s">
        <v>9999</v>
      </c>
      <c r="B7026" s="1010" t="s">
        <v>2388</v>
      </c>
      <c r="C7026" s="1005">
        <v>30</v>
      </c>
    </row>
    <row r="7027" spans="1:3" ht="19.5" thickBot="1" x14ac:dyDescent="0.3">
      <c r="A7027" s="1012" t="s">
        <v>10000</v>
      </c>
      <c r="B7027" s="1010" t="s">
        <v>3487</v>
      </c>
      <c r="C7027" s="1005">
        <v>30</v>
      </c>
    </row>
    <row r="7028" spans="1:3" ht="19.5" thickBot="1" x14ac:dyDescent="0.3">
      <c r="A7028" s="1012" t="s">
        <v>10001</v>
      </c>
      <c r="B7028" s="1010" t="s">
        <v>836</v>
      </c>
      <c r="C7028" s="1005">
        <v>30</v>
      </c>
    </row>
    <row r="7029" spans="1:3" ht="19.5" thickBot="1" x14ac:dyDescent="0.3">
      <c r="A7029" s="1012" t="s">
        <v>10002</v>
      </c>
      <c r="B7029" s="1010" t="s">
        <v>6793</v>
      </c>
      <c r="C7029" s="1005">
        <v>30</v>
      </c>
    </row>
    <row r="7030" spans="1:3" ht="19.5" thickBot="1" x14ac:dyDescent="0.25">
      <c r="A7030" s="1007" t="s">
        <v>10003</v>
      </c>
      <c r="B7030" s="1002" t="s">
        <v>2529</v>
      </c>
      <c r="C7030" s="1006">
        <v>45</v>
      </c>
    </row>
    <row r="7031" spans="1:3" ht="19.5" thickBot="1" x14ac:dyDescent="0.25">
      <c r="A7031" s="1008" t="s">
        <v>9996</v>
      </c>
      <c r="B7031" s="1003" t="s">
        <v>2462</v>
      </c>
      <c r="C7031" s="1006">
        <v>60</v>
      </c>
    </row>
    <row r="7032" spans="1:3" ht="19.5" thickBot="1" x14ac:dyDescent="0.25">
      <c r="A7032" s="1008" t="s">
        <v>10004</v>
      </c>
      <c r="B7032" s="1003" t="s">
        <v>2704</v>
      </c>
      <c r="C7032" s="1004">
        <v>60</v>
      </c>
    </row>
    <row r="7033" spans="1:3" ht="19.5" thickBot="1" x14ac:dyDescent="0.25">
      <c r="A7033" s="1008" t="s">
        <v>10005</v>
      </c>
      <c r="B7033" s="1003" t="s">
        <v>6796</v>
      </c>
      <c r="C7033" s="1005">
        <v>60</v>
      </c>
    </row>
    <row r="7034" spans="1:3" ht="19.5" thickBot="1" x14ac:dyDescent="0.25">
      <c r="A7034" s="1008" t="s">
        <v>10006</v>
      </c>
      <c r="B7034" s="1003" t="s">
        <v>2709</v>
      </c>
      <c r="C7034" s="1005">
        <v>60</v>
      </c>
    </row>
    <row r="7035" spans="1:3" ht="19.5" thickBot="1" x14ac:dyDescent="0.25">
      <c r="A7035" s="1008" t="s">
        <v>10007</v>
      </c>
      <c r="B7035" s="1003" t="s">
        <v>2711</v>
      </c>
      <c r="C7035" s="1005">
        <v>60</v>
      </c>
    </row>
    <row r="7036" spans="1:3" ht="19.5" thickBot="1" x14ac:dyDescent="0.25">
      <c r="A7036" s="1008" t="s">
        <v>10008</v>
      </c>
      <c r="B7036" s="1003" t="s">
        <v>2517</v>
      </c>
      <c r="C7036" s="1005">
        <v>30</v>
      </c>
    </row>
    <row r="7037" spans="1:3" ht="19.5" thickBot="1" x14ac:dyDescent="0.25">
      <c r="A7037" s="1014" t="s">
        <v>10009</v>
      </c>
      <c r="B7037" s="1013" t="s">
        <v>817</v>
      </c>
      <c r="C7037" s="1005">
        <v>270</v>
      </c>
    </row>
    <row r="7038" spans="1:3" ht="18.95" customHeight="1" thickBot="1" x14ac:dyDescent="0.25">
      <c r="A7038" s="982" t="s">
        <v>9476</v>
      </c>
      <c r="B7038" s="974" t="s">
        <v>2384</v>
      </c>
      <c r="C7038" s="975">
        <v>45</v>
      </c>
    </row>
    <row r="7039" spans="1:3" ht="18.95" customHeight="1" thickBot="1" x14ac:dyDescent="0.25">
      <c r="A7039" s="982" t="s">
        <v>9477</v>
      </c>
      <c r="B7039" s="974" t="s">
        <v>2386</v>
      </c>
      <c r="C7039" s="975">
        <v>15</v>
      </c>
    </row>
    <row r="7040" spans="1:3" ht="18.95" customHeight="1" thickBot="1" x14ac:dyDescent="0.25">
      <c r="A7040" s="982" t="s">
        <v>9478</v>
      </c>
      <c r="B7040" s="974" t="s">
        <v>2388</v>
      </c>
      <c r="C7040" s="975">
        <v>30</v>
      </c>
    </row>
    <row r="7041" spans="1:3" ht="18.95" customHeight="1" thickBot="1" x14ac:dyDescent="0.25">
      <c r="A7041" s="982" t="s">
        <v>9479</v>
      </c>
      <c r="B7041" s="974" t="s">
        <v>6785</v>
      </c>
      <c r="C7041" s="975">
        <v>30</v>
      </c>
    </row>
    <row r="7042" spans="1:3" ht="18.95" customHeight="1" thickBot="1" x14ac:dyDescent="0.25">
      <c r="A7042" s="982" t="s">
        <v>8540</v>
      </c>
      <c r="B7042" s="974" t="s">
        <v>836</v>
      </c>
      <c r="C7042" s="975">
        <v>30</v>
      </c>
    </row>
    <row r="7043" spans="1:3" ht="18.95" customHeight="1" thickBot="1" x14ac:dyDescent="0.25">
      <c r="A7043" s="982" t="s">
        <v>8541</v>
      </c>
      <c r="B7043" s="974" t="s">
        <v>7195</v>
      </c>
      <c r="C7043" s="975">
        <v>30</v>
      </c>
    </row>
    <row r="7044" spans="1:3" ht="18.95" customHeight="1" thickBot="1" x14ac:dyDescent="0.25">
      <c r="A7044" s="983" t="s">
        <v>9480</v>
      </c>
      <c r="B7044" s="984" t="s">
        <v>3018</v>
      </c>
      <c r="C7044" s="985">
        <v>30</v>
      </c>
    </row>
    <row r="7045" spans="1:3" ht="18.95" customHeight="1" thickBot="1" x14ac:dyDescent="0.25">
      <c r="A7045" s="983" t="s">
        <v>9481</v>
      </c>
      <c r="B7045" s="984" t="s">
        <v>3254</v>
      </c>
      <c r="C7045" s="985">
        <v>60</v>
      </c>
    </row>
    <row r="7046" spans="1:3" ht="18.95" customHeight="1" thickBot="1" x14ac:dyDescent="0.25">
      <c r="A7046" s="983" t="s">
        <v>10384</v>
      </c>
      <c r="B7046" s="984" t="s">
        <v>6839</v>
      </c>
      <c r="C7046" s="985">
        <v>30</v>
      </c>
    </row>
    <row r="7047" spans="1:3" ht="18.95" customHeight="1" thickBot="1" x14ac:dyDescent="0.25">
      <c r="A7047" s="983" t="s">
        <v>9482</v>
      </c>
      <c r="B7047" s="984" t="s">
        <v>3262</v>
      </c>
      <c r="C7047" s="985">
        <v>60</v>
      </c>
    </row>
    <row r="7048" spans="1:3" ht="18.95" customHeight="1" thickBot="1" x14ac:dyDescent="0.25">
      <c r="A7048" s="983" t="s">
        <v>9483</v>
      </c>
      <c r="B7048" s="984" t="s">
        <v>6840</v>
      </c>
      <c r="C7048" s="985">
        <v>45</v>
      </c>
    </row>
    <row r="7049" spans="1:3" ht="18.95" customHeight="1" thickBot="1" x14ac:dyDescent="0.25">
      <c r="A7049" s="982" t="s">
        <v>9484</v>
      </c>
      <c r="B7049" s="986" t="s">
        <v>2529</v>
      </c>
      <c r="C7049" s="975">
        <v>45</v>
      </c>
    </row>
    <row r="7050" spans="1:3" ht="18.95" customHeight="1" thickBot="1" x14ac:dyDescent="0.25">
      <c r="A7050" s="987" t="s">
        <v>9485</v>
      </c>
      <c r="B7050" s="974" t="s">
        <v>3029</v>
      </c>
      <c r="C7050" s="975">
        <v>60</v>
      </c>
    </row>
    <row r="7051" spans="1:3" ht="18.95" customHeight="1" thickBot="1" x14ac:dyDescent="0.25">
      <c r="A7051" s="987" t="s">
        <v>9486</v>
      </c>
      <c r="B7051" s="974" t="s">
        <v>6843</v>
      </c>
      <c r="C7051" s="975">
        <v>120</v>
      </c>
    </row>
    <row r="7052" spans="1:3" ht="18.95" customHeight="1" thickBot="1" x14ac:dyDescent="0.25">
      <c r="A7052" s="987" t="s">
        <v>9487</v>
      </c>
      <c r="B7052" s="974" t="s">
        <v>6844</v>
      </c>
      <c r="C7052" s="975">
        <v>60</v>
      </c>
    </row>
    <row r="7053" spans="1:3" ht="18.95" customHeight="1" thickBot="1" x14ac:dyDescent="0.25">
      <c r="A7053" s="987" t="s">
        <v>9488</v>
      </c>
      <c r="B7053" s="974" t="s">
        <v>9976</v>
      </c>
      <c r="C7053" s="975">
        <v>60</v>
      </c>
    </row>
    <row r="7054" spans="1:3" ht="18.95" customHeight="1" thickBot="1" x14ac:dyDescent="0.25">
      <c r="A7054" s="987" t="s">
        <v>9489</v>
      </c>
      <c r="B7054" s="988" t="s">
        <v>8552</v>
      </c>
      <c r="C7054" s="975">
        <v>60</v>
      </c>
    </row>
    <row r="7055" spans="1:3" ht="18.95" customHeight="1" thickBot="1" x14ac:dyDescent="0.25">
      <c r="A7055" s="987" t="s">
        <v>9490</v>
      </c>
      <c r="B7055" s="988" t="s">
        <v>6835</v>
      </c>
      <c r="C7055" s="975">
        <v>60</v>
      </c>
    </row>
    <row r="7056" spans="1:3" ht="18.95" customHeight="1" thickBot="1" x14ac:dyDescent="0.25">
      <c r="A7056" s="987" t="s">
        <v>9491</v>
      </c>
      <c r="B7056" s="988" t="s">
        <v>9977</v>
      </c>
      <c r="C7056" s="975">
        <v>60</v>
      </c>
    </row>
    <row r="7057" spans="1:3" ht="18.95" customHeight="1" thickBot="1" x14ac:dyDescent="0.25">
      <c r="A7057" s="987" t="s">
        <v>9492</v>
      </c>
      <c r="B7057" s="988" t="s">
        <v>6849</v>
      </c>
      <c r="C7057" s="975">
        <v>60</v>
      </c>
    </row>
    <row r="7058" spans="1:3" ht="18.95" customHeight="1" thickBot="1" x14ac:dyDescent="0.25">
      <c r="A7058" s="987" t="s">
        <v>9493</v>
      </c>
      <c r="B7058" s="974" t="s">
        <v>2915</v>
      </c>
      <c r="C7058" s="975">
        <v>90</v>
      </c>
    </row>
    <row r="7059" spans="1:3" ht="18.95" customHeight="1" thickBot="1" x14ac:dyDescent="0.25">
      <c r="A7059" s="973" t="s">
        <v>9494</v>
      </c>
      <c r="B7059" s="974" t="s">
        <v>2384</v>
      </c>
      <c r="C7059" s="975">
        <v>30</v>
      </c>
    </row>
    <row r="7060" spans="1:3" ht="18.95" customHeight="1" thickBot="1" x14ac:dyDescent="0.25">
      <c r="A7060" s="973" t="s">
        <v>9495</v>
      </c>
      <c r="B7060" s="974" t="s">
        <v>2386</v>
      </c>
      <c r="C7060" s="975">
        <v>15</v>
      </c>
    </row>
    <row r="7061" spans="1:3" ht="18.95" customHeight="1" thickBot="1" x14ac:dyDescent="0.25">
      <c r="A7061" s="973" t="s">
        <v>9496</v>
      </c>
      <c r="B7061" s="974" t="s">
        <v>2388</v>
      </c>
      <c r="C7061" s="975">
        <v>30</v>
      </c>
    </row>
    <row r="7062" spans="1:3" ht="18.95" customHeight="1" thickBot="1" x14ac:dyDescent="0.25">
      <c r="A7062" s="973" t="s">
        <v>9497</v>
      </c>
      <c r="B7062" s="974" t="s">
        <v>2390</v>
      </c>
      <c r="C7062" s="975">
        <v>45</v>
      </c>
    </row>
    <row r="7063" spans="1:3" ht="18.95" customHeight="1" thickBot="1" x14ac:dyDescent="0.25">
      <c r="A7063" s="973" t="s">
        <v>9498</v>
      </c>
      <c r="B7063" s="974" t="s">
        <v>836</v>
      </c>
      <c r="C7063" s="975">
        <v>45</v>
      </c>
    </row>
    <row r="7064" spans="1:3" ht="18.95" customHeight="1" thickBot="1" x14ac:dyDescent="0.25">
      <c r="A7064" s="973" t="s">
        <v>9499</v>
      </c>
      <c r="B7064" s="974" t="s">
        <v>2393</v>
      </c>
      <c r="C7064" s="975">
        <v>90</v>
      </c>
    </row>
    <row r="7065" spans="1:3" ht="16.5" thickBot="1" x14ac:dyDescent="0.25">
      <c r="A7065" s="976" t="s">
        <v>9500</v>
      </c>
      <c r="B7065" s="977" t="s">
        <v>8521</v>
      </c>
      <c r="C7065" s="978">
        <v>60</v>
      </c>
    </row>
    <row r="7066" spans="1:3" ht="16.5" thickBot="1" x14ac:dyDescent="0.25">
      <c r="A7066" s="976" t="s">
        <v>9501</v>
      </c>
      <c r="B7066" s="977" t="s">
        <v>8523</v>
      </c>
      <c r="C7066" s="978">
        <v>60</v>
      </c>
    </row>
    <row r="7067" spans="1:3" ht="16.5" thickBot="1" x14ac:dyDescent="0.25">
      <c r="A7067" s="976" t="s">
        <v>10385</v>
      </c>
      <c r="B7067" s="977" t="s">
        <v>8524</v>
      </c>
      <c r="C7067" s="978">
        <v>60</v>
      </c>
    </row>
    <row r="7068" spans="1:3" ht="16.5" thickBot="1" x14ac:dyDescent="0.25">
      <c r="A7068" s="979" t="s">
        <v>9502</v>
      </c>
      <c r="B7068" s="977" t="s">
        <v>3611</v>
      </c>
      <c r="C7068" s="978">
        <v>60</v>
      </c>
    </row>
    <row r="7069" spans="1:3" ht="16.5" thickBot="1" x14ac:dyDescent="0.25">
      <c r="A7069" s="979" t="s">
        <v>9503</v>
      </c>
      <c r="B7069" s="977" t="s">
        <v>3322</v>
      </c>
      <c r="C7069" s="978">
        <v>60</v>
      </c>
    </row>
    <row r="7070" spans="1:3" ht="16.5" thickBot="1" x14ac:dyDescent="0.25">
      <c r="A7070" s="979" t="s">
        <v>9504</v>
      </c>
      <c r="B7070" s="977" t="s">
        <v>8528</v>
      </c>
      <c r="C7070" s="980">
        <v>60</v>
      </c>
    </row>
    <row r="7071" spans="1:3" ht="16.5" thickBot="1" x14ac:dyDescent="0.25">
      <c r="A7071" s="979" t="s">
        <v>9505</v>
      </c>
      <c r="B7071" s="977" t="s">
        <v>8530</v>
      </c>
      <c r="C7071" s="980">
        <v>60</v>
      </c>
    </row>
    <row r="7072" spans="1:3" ht="16.5" thickBot="1" x14ac:dyDescent="0.25">
      <c r="A7072" s="979" t="s">
        <v>9506</v>
      </c>
      <c r="B7072" s="977" t="s">
        <v>8532</v>
      </c>
      <c r="C7072" s="980">
        <v>90</v>
      </c>
    </row>
    <row r="7073" spans="1:3" ht="16.5" thickBot="1" x14ac:dyDescent="0.25">
      <c r="A7073" s="979" t="s">
        <v>9507</v>
      </c>
      <c r="B7073" s="977" t="s">
        <v>8534</v>
      </c>
      <c r="C7073" s="980">
        <v>90</v>
      </c>
    </row>
    <row r="7074" spans="1:3" ht="16.5" thickBot="1" x14ac:dyDescent="0.25">
      <c r="A7074" s="1011" t="s">
        <v>9508</v>
      </c>
      <c r="B7074" s="977" t="s">
        <v>817</v>
      </c>
      <c r="C7074" s="980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7354</v>
      </c>
      <c r="B1" s="410" t="s">
        <v>2384</v>
      </c>
      <c r="C1" s="423">
        <v>30</v>
      </c>
    </row>
    <row r="2" spans="1:3" ht="37.5" x14ac:dyDescent="0.2">
      <c r="A2" t="s">
        <v>7355</v>
      </c>
      <c r="B2" s="410" t="s">
        <v>2386</v>
      </c>
      <c r="C2" s="423">
        <v>15</v>
      </c>
    </row>
    <row r="3" spans="1:3" ht="75" x14ac:dyDescent="0.2">
      <c r="A3" t="s">
        <v>7349</v>
      </c>
      <c r="B3" s="410" t="s">
        <v>2388</v>
      </c>
      <c r="C3" s="423">
        <v>30</v>
      </c>
    </row>
    <row r="4" spans="1:3" ht="112.5" x14ac:dyDescent="0.2">
      <c r="A4" t="s">
        <v>7356</v>
      </c>
      <c r="B4" s="410" t="s">
        <v>2390</v>
      </c>
      <c r="C4" s="423">
        <v>45</v>
      </c>
    </row>
    <row r="5" spans="1:3" ht="37.5" x14ac:dyDescent="0.2">
      <c r="A5" t="s">
        <v>7338</v>
      </c>
      <c r="B5" s="410" t="s">
        <v>836</v>
      </c>
      <c r="C5" s="423">
        <v>45</v>
      </c>
    </row>
    <row r="6" spans="1:3" ht="75" x14ac:dyDescent="0.2">
      <c r="A6" t="s">
        <v>7357</v>
      </c>
      <c r="B6" s="410" t="s">
        <v>2393</v>
      </c>
      <c r="C6" s="423">
        <v>90</v>
      </c>
    </row>
    <row r="7" spans="1:3" ht="56.25" x14ac:dyDescent="0.2">
      <c r="A7" t="s">
        <v>7353</v>
      </c>
      <c r="B7" s="410" t="s">
        <v>2395</v>
      </c>
      <c r="C7" s="423">
        <v>30</v>
      </c>
    </row>
    <row r="8" spans="1:3" ht="37.5" x14ac:dyDescent="0.2">
      <c r="A8" t="s">
        <v>7358</v>
      </c>
      <c r="B8" s="410" t="s">
        <v>2397</v>
      </c>
      <c r="C8" s="423">
        <v>30</v>
      </c>
    </row>
    <row r="9" spans="1:3" ht="56.25" x14ac:dyDescent="0.2">
      <c r="A9" t="s">
        <v>7359</v>
      </c>
      <c r="B9" s="410" t="s">
        <v>2398</v>
      </c>
      <c r="C9" s="423">
        <v>15</v>
      </c>
    </row>
    <row r="10" spans="1:3" ht="75" x14ac:dyDescent="0.2">
      <c r="A10" t="s">
        <v>7360</v>
      </c>
      <c r="B10" s="410" t="s">
        <v>2400</v>
      </c>
      <c r="C10" s="423">
        <v>15</v>
      </c>
    </row>
    <row r="11" spans="1:3" ht="75" x14ac:dyDescent="0.2">
      <c r="A11" t="s">
        <v>7361</v>
      </c>
      <c r="B11" s="410" t="s">
        <v>6778</v>
      </c>
      <c r="C11" s="423">
        <v>30</v>
      </c>
    </row>
    <row r="12" spans="1:3" ht="93.75" x14ac:dyDescent="0.2">
      <c r="A12" t="s">
        <v>7362</v>
      </c>
      <c r="B12" s="410" t="s">
        <v>6630</v>
      </c>
      <c r="C12" s="423">
        <v>60</v>
      </c>
    </row>
    <row r="13" spans="1:3" ht="93.75" x14ac:dyDescent="0.2">
      <c r="A13" t="s">
        <v>7363</v>
      </c>
      <c r="B13" s="410" t="s">
        <v>6779</v>
      </c>
      <c r="C13" s="423">
        <v>60</v>
      </c>
    </row>
    <row r="14" spans="1:3" ht="112.5" x14ac:dyDescent="0.2">
      <c r="A14" t="s">
        <v>7364</v>
      </c>
      <c r="B14" s="410" t="s">
        <v>6780</v>
      </c>
      <c r="C14" s="423">
        <v>60</v>
      </c>
    </row>
    <row r="15" spans="1:3" ht="206.25" x14ac:dyDescent="0.2">
      <c r="A15" t="s">
        <v>7365</v>
      </c>
      <c r="B15" s="410" t="s">
        <v>6781</v>
      </c>
      <c r="C15" s="423">
        <v>60</v>
      </c>
    </row>
    <row r="16" spans="1:3" ht="75" x14ac:dyDescent="0.2">
      <c r="A16" t="s">
        <v>7366</v>
      </c>
      <c r="B16" s="410" t="s">
        <v>2408</v>
      </c>
      <c r="C16" s="423">
        <v>30</v>
      </c>
    </row>
    <row r="17" spans="1:3" ht="75" x14ac:dyDescent="0.2">
      <c r="A17" t="s">
        <v>7367</v>
      </c>
      <c r="B17" s="410" t="s">
        <v>6782</v>
      </c>
      <c r="C17" s="423">
        <v>210</v>
      </c>
    </row>
    <row r="18" spans="1:3" ht="56.25" x14ac:dyDescent="0.2">
      <c r="A18" t="s">
        <v>7368</v>
      </c>
      <c r="B18" s="410" t="s">
        <v>2412</v>
      </c>
      <c r="C18" s="423">
        <v>150</v>
      </c>
    </row>
    <row r="19" spans="1:3" ht="75" x14ac:dyDescent="0.2">
      <c r="A19" t="s">
        <v>7369</v>
      </c>
      <c r="B19" s="410" t="s">
        <v>6783</v>
      </c>
      <c r="C19" s="423">
        <v>60</v>
      </c>
    </row>
    <row r="20" spans="1:3" ht="75" x14ac:dyDescent="0.2">
      <c r="A20" t="s">
        <v>7370</v>
      </c>
      <c r="B20" s="410" t="s">
        <v>6784</v>
      </c>
      <c r="C20" s="423">
        <v>60</v>
      </c>
    </row>
    <row r="21" spans="1:3" ht="56.25" x14ac:dyDescent="0.2">
      <c r="A21" t="s">
        <v>7371</v>
      </c>
      <c r="B21" s="410" t="s">
        <v>817</v>
      </c>
      <c r="C21" s="423">
        <v>180</v>
      </c>
    </row>
    <row r="22" spans="1:3" ht="37.5" x14ac:dyDescent="0.2">
      <c r="A22" t="s">
        <v>7372</v>
      </c>
      <c r="B22" s="411" t="s">
        <v>2384</v>
      </c>
      <c r="C22" s="424">
        <v>75</v>
      </c>
    </row>
    <row r="23" spans="1:3" ht="37.5" x14ac:dyDescent="0.2">
      <c r="A23" t="s">
        <v>7373</v>
      </c>
      <c r="B23" s="411" t="s">
        <v>2386</v>
      </c>
      <c r="C23" s="424">
        <v>30</v>
      </c>
    </row>
    <row r="24" spans="1:3" ht="75" x14ac:dyDescent="0.2">
      <c r="A24" t="s">
        <v>7374</v>
      </c>
      <c r="B24" s="411" t="s">
        <v>2388</v>
      </c>
      <c r="C24" s="424">
        <v>60</v>
      </c>
    </row>
    <row r="25" spans="1:3" ht="112.5" x14ac:dyDescent="0.2">
      <c r="A25" t="s">
        <v>7375</v>
      </c>
      <c r="B25" s="411" t="s">
        <v>6785</v>
      </c>
      <c r="C25" s="424">
        <v>75</v>
      </c>
    </row>
    <row r="26" spans="1:3" ht="37.5" x14ac:dyDescent="0.2">
      <c r="A26" t="s">
        <v>7376</v>
      </c>
      <c r="B26" s="411" t="s">
        <v>836</v>
      </c>
      <c r="C26" s="424">
        <v>75</v>
      </c>
    </row>
    <row r="27" spans="1:3" ht="56.25" x14ac:dyDescent="0.2">
      <c r="A27" t="s">
        <v>7377</v>
      </c>
      <c r="B27" s="411" t="s">
        <v>7195</v>
      </c>
      <c r="C27" s="424">
        <v>120</v>
      </c>
    </row>
    <row r="28" spans="1:3" ht="56.25" x14ac:dyDescent="0.2">
      <c r="A28" t="s">
        <v>7378</v>
      </c>
      <c r="B28" s="411" t="s">
        <v>2395</v>
      </c>
      <c r="C28" s="423">
        <v>30</v>
      </c>
    </row>
    <row r="29" spans="1:3" ht="56.25" x14ac:dyDescent="0.2">
      <c r="A29" t="s">
        <v>7379</v>
      </c>
      <c r="B29" s="411" t="s">
        <v>2437</v>
      </c>
      <c r="C29" s="424">
        <v>30</v>
      </c>
    </row>
    <row r="30" spans="1:3" ht="56.25" x14ac:dyDescent="0.2">
      <c r="A30" t="s">
        <v>7380</v>
      </c>
      <c r="B30" s="411" t="s">
        <v>2596</v>
      </c>
      <c r="C30" s="424">
        <v>45</v>
      </c>
    </row>
    <row r="31" spans="1:3" ht="56.25" x14ac:dyDescent="0.2">
      <c r="A31" t="s">
        <v>7381</v>
      </c>
      <c r="B31" s="411" t="s">
        <v>2398</v>
      </c>
      <c r="C31" s="423">
        <v>30</v>
      </c>
    </row>
    <row r="32" spans="1:3" ht="131.25" x14ac:dyDescent="0.2">
      <c r="A32" t="s">
        <v>7382</v>
      </c>
      <c r="B32" s="411" t="s">
        <v>2559</v>
      </c>
      <c r="C32" s="424">
        <v>45</v>
      </c>
    </row>
    <row r="33" spans="1:3" ht="37.5" x14ac:dyDescent="0.2">
      <c r="A33" t="s">
        <v>7383</v>
      </c>
      <c r="B33" s="411" t="s">
        <v>2397</v>
      </c>
      <c r="C33" s="423">
        <v>45</v>
      </c>
    </row>
    <row r="34" spans="1:3" ht="150" x14ac:dyDescent="0.2">
      <c r="A34" t="s">
        <v>7384</v>
      </c>
      <c r="B34" s="411" t="s">
        <v>6786</v>
      </c>
      <c r="C34" s="424">
        <v>30</v>
      </c>
    </row>
    <row r="35" spans="1:3" ht="56.25" x14ac:dyDescent="0.2">
      <c r="A35" t="s">
        <v>7385</v>
      </c>
      <c r="B35" s="411" t="s">
        <v>2602</v>
      </c>
      <c r="C35" s="424">
        <v>30</v>
      </c>
    </row>
    <row r="36" spans="1:3" ht="75" x14ac:dyDescent="0.2">
      <c r="A36" t="s">
        <v>7386</v>
      </c>
      <c r="B36" s="411" t="s">
        <v>2428</v>
      </c>
      <c r="C36" s="424">
        <v>30</v>
      </c>
    </row>
    <row r="37" spans="1:3" ht="131.25" x14ac:dyDescent="0.2">
      <c r="A37" t="s">
        <v>7387</v>
      </c>
      <c r="B37" s="411" t="s">
        <v>6787</v>
      </c>
      <c r="C37" s="424">
        <v>45</v>
      </c>
    </row>
    <row r="38" spans="1:3" ht="75" x14ac:dyDescent="0.2">
      <c r="A38" t="s">
        <v>7388</v>
      </c>
      <c r="B38" s="411" t="s">
        <v>2607</v>
      </c>
      <c r="C38" s="424">
        <v>45</v>
      </c>
    </row>
    <row r="39" spans="1:3" ht="75" x14ac:dyDescent="0.2">
      <c r="A39" t="s">
        <v>7389</v>
      </c>
      <c r="B39" s="411" t="s">
        <v>2609</v>
      </c>
      <c r="C39" s="424">
        <v>30</v>
      </c>
    </row>
    <row r="40" spans="1:3" ht="93.75" x14ac:dyDescent="0.2">
      <c r="A40" t="s">
        <v>7390</v>
      </c>
      <c r="B40" s="412" t="s">
        <v>2563</v>
      </c>
      <c r="C40" s="424">
        <v>60</v>
      </c>
    </row>
    <row r="41" spans="1:3" ht="75" x14ac:dyDescent="0.2">
      <c r="A41" t="s">
        <v>7391</v>
      </c>
      <c r="B41" s="411" t="s">
        <v>2565</v>
      </c>
      <c r="C41" s="424">
        <v>60</v>
      </c>
    </row>
    <row r="42" spans="1:3" ht="75" x14ac:dyDescent="0.2">
      <c r="A42" t="s">
        <v>7392</v>
      </c>
      <c r="B42" s="411" t="s">
        <v>2400</v>
      </c>
      <c r="C42" s="424">
        <v>30</v>
      </c>
    </row>
    <row r="43" spans="1:3" ht="168.75" x14ac:dyDescent="0.2">
      <c r="A43" t="s">
        <v>7393</v>
      </c>
      <c r="B43" s="411" t="s">
        <v>2568</v>
      </c>
      <c r="C43" s="424">
        <v>60</v>
      </c>
    </row>
    <row r="44" spans="1:3" ht="56.25" x14ac:dyDescent="0.2">
      <c r="A44" t="s">
        <v>7394</v>
      </c>
      <c r="B44" s="411" t="s">
        <v>2586</v>
      </c>
      <c r="C44" s="424">
        <v>60</v>
      </c>
    </row>
    <row r="45" spans="1:3" ht="131.25" x14ac:dyDescent="0.2">
      <c r="A45" t="s">
        <v>7395</v>
      </c>
      <c r="B45" s="411" t="s">
        <v>2570</v>
      </c>
      <c r="C45" s="424">
        <v>150</v>
      </c>
    </row>
    <row r="46" spans="1:3" ht="150" x14ac:dyDescent="0.2">
      <c r="A46" t="s">
        <v>7396</v>
      </c>
      <c r="B46" s="411" t="s">
        <v>2621</v>
      </c>
      <c r="C46" s="424">
        <v>90</v>
      </c>
    </row>
    <row r="47" spans="1:3" ht="168.75" x14ac:dyDescent="0.2">
      <c r="A47" t="s">
        <v>7397</v>
      </c>
      <c r="B47" s="411" t="s">
        <v>2623</v>
      </c>
      <c r="C47" s="424">
        <v>60</v>
      </c>
    </row>
    <row r="48" spans="1:3" ht="131.25" x14ac:dyDescent="0.2">
      <c r="A48" t="s">
        <v>7398</v>
      </c>
      <c r="B48" s="411" t="s">
        <v>2577</v>
      </c>
      <c r="C48" s="424">
        <v>60</v>
      </c>
    </row>
    <row r="49" spans="1:3" ht="168.75" x14ac:dyDescent="0.2">
      <c r="A49" t="s">
        <v>7399</v>
      </c>
      <c r="B49" s="410" t="s">
        <v>6788</v>
      </c>
      <c r="C49" s="424">
        <v>150</v>
      </c>
    </row>
    <row r="50" spans="1:3" ht="131.25" x14ac:dyDescent="0.2">
      <c r="A50" t="s">
        <v>7400</v>
      </c>
      <c r="B50" s="411" t="s">
        <v>2579</v>
      </c>
      <c r="C50" s="424">
        <v>150</v>
      </c>
    </row>
    <row r="51" spans="1:3" ht="225" x14ac:dyDescent="0.2">
      <c r="A51" t="s">
        <v>7401</v>
      </c>
      <c r="B51" s="411" t="s">
        <v>7214</v>
      </c>
      <c r="C51" s="424">
        <v>120</v>
      </c>
    </row>
    <row r="52" spans="1:3" ht="243.75" x14ac:dyDescent="0.2">
      <c r="A52" t="s">
        <v>7402</v>
      </c>
      <c r="B52" s="411" t="s">
        <v>6789</v>
      </c>
      <c r="C52" s="424">
        <v>120</v>
      </c>
    </row>
    <row r="53" spans="1:3" ht="225" x14ac:dyDescent="0.2">
      <c r="A53" t="s">
        <v>7403</v>
      </c>
      <c r="B53" s="412" t="s">
        <v>7196</v>
      </c>
      <c r="C53" s="424">
        <v>75</v>
      </c>
    </row>
    <row r="54" spans="1:3" ht="206.25" x14ac:dyDescent="0.2">
      <c r="A54" t="s">
        <v>7404</v>
      </c>
      <c r="B54" s="411" t="s">
        <v>6790</v>
      </c>
      <c r="C54" s="424">
        <v>60</v>
      </c>
    </row>
    <row r="55" spans="1:3" ht="150" x14ac:dyDescent="0.2">
      <c r="A55" t="s">
        <v>7405</v>
      </c>
      <c r="B55" s="412" t="s">
        <v>7199</v>
      </c>
      <c r="C55" s="424">
        <v>60</v>
      </c>
    </row>
    <row r="56" spans="1:3" ht="150" x14ac:dyDescent="0.2">
      <c r="A56" t="s">
        <v>7406</v>
      </c>
      <c r="B56" s="411" t="s">
        <v>2626</v>
      </c>
      <c r="C56" s="424">
        <v>75</v>
      </c>
    </row>
    <row r="57" spans="1:3" ht="112.5" x14ac:dyDescent="0.2">
      <c r="A57" t="s">
        <v>7407</v>
      </c>
      <c r="B57" s="411" t="s">
        <v>2635</v>
      </c>
      <c r="C57" s="424">
        <v>150</v>
      </c>
    </row>
    <row r="58" spans="1:3" ht="93.75" x14ac:dyDescent="0.2">
      <c r="A58" t="s">
        <v>7408</v>
      </c>
      <c r="B58" s="411" t="s">
        <v>2638</v>
      </c>
      <c r="C58" s="424">
        <v>45</v>
      </c>
    </row>
    <row r="59" spans="1:3" ht="56.25" x14ac:dyDescent="0.2">
      <c r="A59" t="s">
        <v>7409</v>
      </c>
      <c r="B59" s="412" t="s">
        <v>817</v>
      </c>
      <c r="C59" s="424">
        <v>675</v>
      </c>
    </row>
    <row r="60" spans="1:3" ht="75" x14ac:dyDescent="0.2">
      <c r="A60" t="s">
        <v>7410</v>
      </c>
      <c r="B60" s="412" t="s">
        <v>6791</v>
      </c>
      <c r="C60" s="424">
        <v>30</v>
      </c>
    </row>
    <row r="61" spans="1:3" ht="37.5" x14ac:dyDescent="0.2">
      <c r="A61" t="s">
        <v>7411</v>
      </c>
      <c r="B61" s="412" t="s">
        <v>2386</v>
      </c>
      <c r="C61" s="424">
        <v>15</v>
      </c>
    </row>
    <row r="62" spans="1:3" ht="75" x14ac:dyDescent="0.2">
      <c r="A62" t="s">
        <v>7348</v>
      </c>
      <c r="B62" s="412" t="s">
        <v>2388</v>
      </c>
      <c r="C62" s="424">
        <v>30</v>
      </c>
    </row>
    <row r="63" spans="1:3" ht="112.5" x14ac:dyDescent="0.2">
      <c r="A63" t="s">
        <v>7412</v>
      </c>
      <c r="B63" s="412" t="s">
        <v>2390</v>
      </c>
      <c r="C63" s="424">
        <v>45</v>
      </c>
    </row>
    <row r="64" spans="1:3" ht="37.5" x14ac:dyDescent="0.2">
      <c r="A64" t="s">
        <v>7337</v>
      </c>
      <c r="B64" s="412" t="s">
        <v>836</v>
      </c>
      <c r="C64" s="424">
        <v>45</v>
      </c>
    </row>
    <row r="65" spans="1:3" ht="75" x14ac:dyDescent="0.2">
      <c r="A65" t="s">
        <v>7413</v>
      </c>
      <c r="B65" s="412" t="s">
        <v>2393</v>
      </c>
      <c r="C65" s="424">
        <v>90</v>
      </c>
    </row>
    <row r="66" spans="1:3" ht="56.25" x14ac:dyDescent="0.2">
      <c r="A66" t="s">
        <v>7352</v>
      </c>
      <c r="B66" s="411" t="s">
        <v>2395</v>
      </c>
      <c r="C66" s="424">
        <v>30</v>
      </c>
    </row>
    <row r="67" spans="1:3" ht="56.25" x14ac:dyDescent="0.2">
      <c r="A67" t="s">
        <v>7414</v>
      </c>
      <c r="B67" s="411" t="s">
        <v>2557</v>
      </c>
      <c r="C67" s="424">
        <v>45</v>
      </c>
    </row>
    <row r="68" spans="1:3" ht="56.25" x14ac:dyDescent="0.2">
      <c r="A68" t="s">
        <v>7415</v>
      </c>
      <c r="B68" s="411" t="s">
        <v>2398</v>
      </c>
      <c r="C68" s="424">
        <v>30</v>
      </c>
    </row>
    <row r="69" spans="1:3" ht="131.25" x14ac:dyDescent="0.2">
      <c r="A69" t="s">
        <v>7416</v>
      </c>
      <c r="B69" s="411" t="s">
        <v>2559</v>
      </c>
      <c r="C69" s="424">
        <v>30</v>
      </c>
    </row>
    <row r="70" spans="1:3" ht="37.5" x14ac:dyDescent="0.2">
      <c r="A70" t="s">
        <v>7417</v>
      </c>
      <c r="B70" s="411" t="s">
        <v>2397</v>
      </c>
      <c r="C70" s="424">
        <v>45</v>
      </c>
    </row>
    <row r="71" spans="1:3" ht="75" x14ac:dyDescent="0.2">
      <c r="A71" t="s">
        <v>7418</v>
      </c>
      <c r="B71" s="411" t="s">
        <v>2428</v>
      </c>
      <c r="C71" s="424">
        <v>30</v>
      </c>
    </row>
    <row r="72" spans="1:3" ht="18.75" x14ac:dyDescent="0.2">
      <c r="A72" t="s">
        <v>7419</v>
      </c>
      <c r="B72" s="413" t="s">
        <v>2563</v>
      </c>
      <c r="C72" s="425">
        <v>60</v>
      </c>
    </row>
    <row r="73" spans="1:3" ht="75" x14ac:dyDescent="0.2">
      <c r="A73" t="s">
        <v>7420</v>
      </c>
      <c r="B73" s="411" t="s">
        <v>2565</v>
      </c>
      <c r="C73" s="424">
        <v>60</v>
      </c>
    </row>
    <row r="74" spans="1:3" ht="75" x14ac:dyDescent="0.2">
      <c r="A74" t="s">
        <v>7421</v>
      </c>
      <c r="B74" s="411" t="s">
        <v>2400</v>
      </c>
      <c r="C74" s="424">
        <v>30</v>
      </c>
    </row>
    <row r="75" spans="1:3" ht="168.75" x14ac:dyDescent="0.2">
      <c r="A75" t="s">
        <v>7422</v>
      </c>
      <c r="B75" s="411" t="s">
        <v>2568</v>
      </c>
      <c r="C75" s="424">
        <v>60</v>
      </c>
    </row>
    <row r="76" spans="1:3" ht="56.25" x14ac:dyDescent="0.2">
      <c r="A76" t="s">
        <v>7423</v>
      </c>
      <c r="B76" s="411" t="s">
        <v>2586</v>
      </c>
      <c r="C76" s="424">
        <v>60</v>
      </c>
    </row>
    <row r="77" spans="1:3" ht="131.25" x14ac:dyDescent="0.2">
      <c r="A77" t="s">
        <v>7424</v>
      </c>
      <c r="B77" s="411" t="s">
        <v>2570</v>
      </c>
      <c r="C77" s="424">
        <v>150</v>
      </c>
    </row>
    <row r="78" spans="1:3" ht="150" x14ac:dyDescent="0.2">
      <c r="A78" t="s">
        <v>7425</v>
      </c>
      <c r="B78" s="411" t="s">
        <v>1038</v>
      </c>
      <c r="C78" s="424">
        <v>90</v>
      </c>
    </row>
    <row r="79" spans="1:3" ht="206.25" x14ac:dyDescent="0.2">
      <c r="A79" t="s">
        <v>7426</v>
      </c>
      <c r="B79" s="411" t="s">
        <v>2575</v>
      </c>
      <c r="C79" s="424">
        <v>60</v>
      </c>
    </row>
    <row r="80" spans="1:3" ht="131.25" x14ac:dyDescent="0.2">
      <c r="A80" t="s">
        <v>7427</v>
      </c>
      <c r="B80" s="411" t="s">
        <v>2577</v>
      </c>
      <c r="C80" s="424">
        <v>60</v>
      </c>
    </row>
    <row r="81" spans="1:3" ht="206.25" x14ac:dyDescent="0.2">
      <c r="A81" t="s">
        <v>7428</v>
      </c>
      <c r="B81" s="412" t="s">
        <v>6792</v>
      </c>
      <c r="C81" s="424">
        <v>150</v>
      </c>
    </row>
    <row r="82" spans="1:3" ht="131.25" x14ac:dyDescent="0.2">
      <c r="A82" t="s">
        <v>7429</v>
      </c>
      <c r="B82" s="411" t="s">
        <v>2579</v>
      </c>
      <c r="C82" s="424">
        <v>150</v>
      </c>
    </row>
    <row r="83" spans="1:3" ht="225" x14ac:dyDescent="0.2">
      <c r="A83" t="s">
        <v>7430</v>
      </c>
      <c r="B83" s="411" t="s">
        <v>7214</v>
      </c>
      <c r="C83" s="424">
        <v>90</v>
      </c>
    </row>
    <row r="84" spans="1:3" ht="243.75" x14ac:dyDescent="0.2">
      <c r="A84" t="s">
        <v>7431</v>
      </c>
      <c r="B84" s="411" t="s">
        <v>6789</v>
      </c>
      <c r="C84" s="424">
        <v>90</v>
      </c>
    </row>
    <row r="85" spans="1:3" ht="225" x14ac:dyDescent="0.2">
      <c r="A85" t="s">
        <v>7432</v>
      </c>
      <c r="B85" s="411" t="s">
        <v>7196</v>
      </c>
      <c r="C85" s="424">
        <v>60</v>
      </c>
    </row>
    <row r="86" spans="1:3" ht="56.25" x14ac:dyDescent="0.2">
      <c r="A86" t="s">
        <v>7433</v>
      </c>
      <c r="B86" s="412" t="s">
        <v>817</v>
      </c>
      <c r="C86" s="424">
        <v>270</v>
      </c>
    </row>
    <row r="87" spans="1:3" ht="75" x14ac:dyDescent="0.2">
      <c r="A87" t="s">
        <v>7434</v>
      </c>
      <c r="B87" s="414" t="s">
        <v>6791</v>
      </c>
      <c r="C87" s="426">
        <v>75</v>
      </c>
    </row>
    <row r="88" spans="1:3" ht="37.5" x14ac:dyDescent="0.2">
      <c r="A88" t="s">
        <v>7435</v>
      </c>
      <c r="B88" s="414" t="s">
        <v>2386</v>
      </c>
      <c r="C88" s="426">
        <v>30</v>
      </c>
    </row>
    <row r="89" spans="1:3" ht="75" x14ac:dyDescent="0.2">
      <c r="A89" t="s">
        <v>7436</v>
      </c>
      <c r="B89" s="414" t="s">
        <v>2388</v>
      </c>
      <c r="C89" s="426">
        <v>60</v>
      </c>
    </row>
    <row r="90" spans="1:3" ht="112.5" x14ac:dyDescent="0.2">
      <c r="A90" t="s">
        <v>7437</v>
      </c>
      <c r="B90" s="414" t="s">
        <v>3487</v>
      </c>
      <c r="C90" s="426">
        <v>75</v>
      </c>
    </row>
    <row r="91" spans="1:3" ht="37.5" x14ac:dyDescent="0.2">
      <c r="A91" t="s">
        <v>7438</v>
      </c>
      <c r="B91" s="414" t="s">
        <v>836</v>
      </c>
      <c r="C91" s="426">
        <v>75</v>
      </c>
    </row>
    <row r="92" spans="1:3" ht="37.5" x14ac:dyDescent="0.2">
      <c r="A92" t="s">
        <v>7439</v>
      </c>
      <c r="B92" s="414" t="s">
        <v>6793</v>
      </c>
      <c r="C92" s="427">
        <v>120</v>
      </c>
    </row>
    <row r="93" spans="1:3" ht="37.5" x14ac:dyDescent="0.2">
      <c r="A93" t="s">
        <v>7440</v>
      </c>
      <c r="B93" s="415" t="s">
        <v>2397</v>
      </c>
      <c r="C93" s="426">
        <v>30</v>
      </c>
    </row>
    <row r="94" spans="1:3" ht="75" x14ac:dyDescent="0.2">
      <c r="A94" t="s">
        <v>7441</v>
      </c>
      <c r="B94" s="416" t="s">
        <v>2529</v>
      </c>
      <c r="C94" s="427">
        <v>45</v>
      </c>
    </row>
    <row r="95" spans="1:3" ht="75" x14ac:dyDescent="0.2">
      <c r="A95" t="s">
        <v>7442</v>
      </c>
      <c r="B95" s="415" t="s">
        <v>2650</v>
      </c>
      <c r="C95" s="426">
        <v>45</v>
      </c>
    </row>
    <row r="96" spans="1:3" ht="187.5" x14ac:dyDescent="0.2">
      <c r="A96" t="s">
        <v>7443</v>
      </c>
      <c r="B96" s="415" t="s">
        <v>6794</v>
      </c>
      <c r="C96" s="423">
        <v>45</v>
      </c>
    </row>
    <row r="97" spans="1:3" ht="75" x14ac:dyDescent="0.2">
      <c r="A97" t="s">
        <v>7444</v>
      </c>
      <c r="B97" s="415" t="s">
        <v>2653</v>
      </c>
      <c r="C97" s="426">
        <v>30</v>
      </c>
    </row>
    <row r="98" spans="1:3" ht="75" x14ac:dyDescent="0.2">
      <c r="A98" t="s">
        <v>7445</v>
      </c>
      <c r="B98" s="415" t="s">
        <v>2428</v>
      </c>
      <c r="C98" s="426">
        <v>30</v>
      </c>
    </row>
    <row r="99" spans="1:3" ht="75" x14ac:dyDescent="0.2">
      <c r="A99" t="s">
        <v>7446</v>
      </c>
      <c r="B99" s="415" t="s">
        <v>2400</v>
      </c>
      <c r="C99" s="426">
        <v>30</v>
      </c>
    </row>
    <row r="100" spans="1:3" ht="75" x14ac:dyDescent="0.2">
      <c r="A100" t="s">
        <v>7447</v>
      </c>
      <c r="B100" s="415" t="s">
        <v>6795</v>
      </c>
      <c r="C100" s="426">
        <v>60</v>
      </c>
    </row>
    <row r="101" spans="1:3" ht="37.5" x14ac:dyDescent="0.2">
      <c r="A101" t="s">
        <v>7448</v>
      </c>
      <c r="B101" s="415" t="s">
        <v>2481</v>
      </c>
      <c r="C101" s="427">
        <v>120</v>
      </c>
    </row>
    <row r="102" spans="1:3" ht="37.5" x14ac:dyDescent="0.2">
      <c r="A102" t="s">
        <v>7449</v>
      </c>
      <c r="B102" s="415" t="s">
        <v>2449</v>
      </c>
      <c r="C102" s="427">
        <v>150</v>
      </c>
    </row>
    <row r="103" spans="1:3" ht="56.25" x14ac:dyDescent="0.2">
      <c r="A103" t="s">
        <v>7450</v>
      </c>
      <c r="B103" s="415" t="s">
        <v>2693</v>
      </c>
      <c r="C103" s="427">
        <v>60</v>
      </c>
    </row>
    <row r="104" spans="1:3" ht="56.25" x14ac:dyDescent="0.2">
      <c r="A104" t="s">
        <v>7451</v>
      </c>
      <c r="B104" s="415" t="s">
        <v>2659</v>
      </c>
      <c r="C104" s="427">
        <v>60</v>
      </c>
    </row>
    <row r="105" spans="1:3" ht="18.75" x14ac:dyDescent="0.2">
      <c r="A105" t="s">
        <v>7452</v>
      </c>
      <c r="B105" s="415" t="s">
        <v>2462</v>
      </c>
      <c r="C105" s="427">
        <v>60</v>
      </c>
    </row>
    <row r="106" spans="1:3" ht="37.5" x14ac:dyDescent="0.2">
      <c r="A106" t="s">
        <v>7453</v>
      </c>
      <c r="B106" s="415" t="s">
        <v>2664</v>
      </c>
      <c r="C106" s="426">
        <v>120</v>
      </c>
    </row>
    <row r="107" spans="1:3" ht="168.75" x14ac:dyDescent="0.2">
      <c r="A107" t="s">
        <v>7454</v>
      </c>
      <c r="B107" s="415" t="s">
        <v>2701</v>
      </c>
      <c r="C107" s="426">
        <v>150</v>
      </c>
    </row>
    <row r="108" spans="1:3" ht="131.25" x14ac:dyDescent="0.2">
      <c r="A108" t="s">
        <v>7455</v>
      </c>
      <c r="B108" s="415" t="s">
        <v>2668</v>
      </c>
      <c r="C108" s="426">
        <v>150</v>
      </c>
    </row>
    <row r="109" spans="1:3" ht="75" x14ac:dyDescent="0.2">
      <c r="A109" t="s">
        <v>7456</v>
      </c>
      <c r="B109" s="415" t="s">
        <v>509</v>
      </c>
      <c r="C109" s="426">
        <v>60</v>
      </c>
    </row>
    <row r="110" spans="1:3" ht="75" x14ac:dyDescent="0.2">
      <c r="A110" t="s">
        <v>7457</v>
      </c>
      <c r="B110" s="415" t="s">
        <v>2704</v>
      </c>
      <c r="C110" s="426">
        <v>60</v>
      </c>
    </row>
    <row r="111" spans="1:3" ht="112.5" x14ac:dyDescent="0.2">
      <c r="A111" t="s">
        <v>7458</v>
      </c>
      <c r="B111" s="415" t="s">
        <v>2670</v>
      </c>
      <c r="C111" s="426">
        <v>120</v>
      </c>
    </row>
    <row r="112" spans="1:3" ht="150" x14ac:dyDescent="0.2">
      <c r="A112" t="s">
        <v>7459</v>
      </c>
      <c r="B112" s="415" t="s">
        <v>2707</v>
      </c>
      <c r="C112" s="426">
        <v>120</v>
      </c>
    </row>
    <row r="113" spans="1:3" ht="131.25" x14ac:dyDescent="0.2">
      <c r="A113" t="s">
        <v>7460</v>
      </c>
      <c r="B113" s="415" t="s">
        <v>6796</v>
      </c>
      <c r="C113" s="426">
        <v>60</v>
      </c>
    </row>
    <row r="114" spans="1:3" ht="131.25" x14ac:dyDescent="0.2">
      <c r="A114" t="s">
        <v>7461</v>
      </c>
      <c r="B114" s="415" t="s">
        <v>6797</v>
      </c>
      <c r="C114" s="426">
        <v>60</v>
      </c>
    </row>
    <row r="115" spans="1:3" ht="168.75" x14ac:dyDescent="0.2">
      <c r="A115" t="s">
        <v>7462</v>
      </c>
      <c r="B115" s="415" t="s">
        <v>6798</v>
      </c>
      <c r="C115" s="426">
        <v>60</v>
      </c>
    </row>
    <row r="116" spans="1:3" ht="75" x14ac:dyDescent="0.2">
      <c r="A116" t="s">
        <v>7463</v>
      </c>
      <c r="B116" s="415" t="s">
        <v>2517</v>
      </c>
      <c r="C116" s="426">
        <v>30</v>
      </c>
    </row>
    <row r="117" spans="1:3" ht="56.25" x14ac:dyDescent="0.2">
      <c r="A117" t="s">
        <v>7464</v>
      </c>
      <c r="B117" s="415" t="s">
        <v>817</v>
      </c>
      <c r="C117" s="426">
        <v>360</v>
      </c>
    </row>
    <row r="118" spans="1:3" ht="75" x14ac:dyDescent="0.2">
      <c r="A118" t="s">
        <v>7465</v>
      </c>
      <c r="B118" s="415" t="s">
        <v>6791</v>
      </c>
      <c r="C118" s="423">
        <v>30</v>
      </c>
    </row>
    <row r="119" spans="1:3" ht="37.5" x14ac:dyDescent="0.2">
      <c r="A119" t="s">
        <v>7466</v>
      </c>
      <c r="B119" s="415" t="s">
        <v>2386</v>
      </c>
      <c r="C119" s="423">
        <v>15</v>
      </c>
    </row>
    <row r="120" spans="1:3" ht="75" x14ac:dyDescent="0.2">
      <c r="A120" t="s">
        <v>7351</v>
      </c>
      <c r="B120" s="415" t="s">
        <v>2388</v>
      </c>
      <c r="C120" s="423">
        <v>30</v>
      </c>
    </row>
    <row r="121" spans="1:3" ht="112.5" x14ac:dyDescent="0.2">
      <c r="A121" t="s">
        <v>7467</v>
      </c>
      <c r="B121" s="415" t="s">
        <v>3487</v>
      </c>
      <c r="C121" s="423">
        <v>45</v>
      </c>
    </row>
    <row r="122" spans="1:3" ht="37.5" x14ac:dyDescent="0.2">
      <c r="A122" t="s">
        <v>7339</v>
      </c>
      <c r="B122" s="415" t="s">
        <v>836</v>
      </c>
      <c r="C122" s="423">
        <v>45</v>
      </c>
    </row>
    <row r="123" spans="1:3" ht="37.5" x14ac:dyDescent="0.2">
      <c r="A123" t="s">
        <v>7468</v>
      </c>
      <c r="B123" s="414" t="s">
        <v>6793</v>
      </c>
      <c r="C123" s="424">
        <v>90</v>
      </c>
    </row>
    <row r="124" spans="1:3" ht="37.5" x14ac:dyDescent="0.2">
      <c r="A124" t="s">
        <v>7469</v>
      </c>
      <c r="B124" s="415" t="s">
        <v>2397</v>
      </c>
      <c r="C124" s="426">
        <v>30</v>
      </c>
    </row>
    <row r="125" spans="1:3" ht="75" x14ac:dyDescent="0.2">
      <c r="A125" t="s">
        <v>7470</v>
      </c>
      <c r="B125" s="415" t="s">
        <v>2650</v>
      </c>
      <c r="C125" s="426">
        <v>45</v>
      </c>
    </row>
    <row r="126" spans="1:3" ht="187.5" x14ac:dyDescent="0.2">
      <c r="A126" t="s">
        <v>7471</v>
      </c>
      <c r="B126" s="415" t="s">
        <v>6794</v>
      </c>
      <c r="C126" s="426">
        <v>45</v>
      </c>
    </row>
    <row r="127" spans="1:3" ht="75" x14ac:dyDescent="0.2">
      <c r="A127" t="s">
        <v>7472</v>
      </c>
      <c r="B127" s="415" t="s">
        <v>2653</v>
      </c>
      <c r="C127" s="426">
        <v>30</v>
      </c>
    </row>
    <row r="128" spans="1:3" ht="75" x14ac:dyDescent="0.2">
      <c r="A128" t="s">
        <v>7473</v>
      </c>
      <c r="B128" s="415" t="s">
        <v>2428</v>
      </c>
      <c r="C128" s="426">
        <v>30</v>
      </c>
    </row>
    <row r="129" spans="1:3" ht="75" x14ac:dyDescent="0.2">
      <c r="A129" t="s">
        <v>7474</v>
      </c>
      <c r="B129" s="415" t="s">
        <v>2400</v>
      </c>
      <c r="C129" s="426">
        <v>30</v>
      </c>
    </row>
    <row r="130" spans="1:3" ht="75" x14ac:dyDescent="0.2">
      <c r="A130" t="s">
        <v>7475</v>
      </c>
      <c r="B130" s="415" t="s">
        <v>6795</v>
      </c>
      <c r="C130" s="426">
        <v>60</v>
      </c>
    </row>
    <row r="131" spans="1:3" ht="37.5" x14ac:dyDescent="0.2">
      <c r="A131" t="s">
        <v>7476</v>
      </c>
      <c r="B131" s="415" t="s">
        <v>2481</v>
      </c>
      <c r="C131" s="427">
        <v>120</v>
      </c>
    </row>
    <row r="132" spans="1:3" ht="37.5" x14ac:dyDescent="0.2">
      <c r="A132" t="s">
        <v>7477</v>
      </c>
      <c r="B132" s="415" t="s">
        <v>2449</v>
      </c>
      <c r="C132" s="427">
        <v>150</v>
      </c>
    </row>
    <row r="133" spans="1:3" ht="56.25" x14ac:dyDescent="0.2">
      <c r="A133" t="s">
        <v>7478</v>
      </c>
      <c r="B133" s="415" t="s">
        <v>2661</v>
      </c>
      <c r="C133" s="427">
        <v>60</v>
      </c>
    </row>
    <row r="134" spans="1:3" ht="56.25" x14ac:dyDescent="0.2">
      <c r="A134" t="s">
        <v>7479</v>
      </c>
      <c r="B134" s="415" t="s">
        <v>2659</v>
      </c>
      <c r="C134" s="427">
        <v>60</v>
      </c>
    </row>
    <row r="135" spans="1:3" ht="37.5" x14ac:dyDescent="0.2">
      <c r="A135" t="s">
        <v>7480</v>
      </c>
      <c r="B135" s="415" t="s">
        <v>2664</v>
      </c>
      <c r="C135" s="426">
        <v>120</v>
      </c>
    </row>
    <row r="136" spans="1:3" ht="168.75" x14ac:dyDescent="0.2">
      <c r="A136" t="s">
        <v>7481</v>
      </c>
      <c r="B136" s="415" t="s">
        <v>2701</v>
      </c>
      <c r="C136" s="426">
        <v>150</v>
      </c>
    </row>
    <row r="137" spans="1:3" ht="131.25" x14ac:dyDescent="0.2">
      <c r="A137" t="s">
        <v>7482</v>
      </c>
      <c r="B137" s="415" t="s">
        <v>2668</v>
      </c>
      <c r="C137" s="426">
        <v>150</v>
      </c>
    </row>
    <row r="138" spans="1:3" ht="112.5" x14ac:dyDescent="0.2">
      <c r="A138" t="s">
        <v>7483</v>
      </c>
      <c r="B138" s="415" t="s">
        <v>2670</v>
      </c>
      <c r="C138" s="426">
        <v>120</v>
      </c>
    </row>
    <row r="139" spans="1:3" ht="150" x14ac:dyDescent="0.2">
      <c r="A139" t="s">
        <v>7484</v>
      </c>
      <c r="B139" s="415" t="s">
        <v>2707</v>
      </c>
      <c r="C139" s="426">
        <v>120</v>
      </c>
    </row>
    <row r="140" spans="1:3" ht="75" x14ac:dyDescent="0.2">
      <c r="A140" t="s">
        <v>7485</v>
      </c>
      <c r="B140" s="415" t="s">
        <v>509</v>
      </c>
      <c r="C140" s="426">
        <v>60</v>
      </c>
    </row>
    <row r="141" spans="1:3" ht="56.25" x14ac:dyDescent="0.2">
      <c r="A141" t="s">
        <v>7486</v>
      </c>
      <c r="B141" s="415" t="s">
        <v>817</v>
      </c>
      <c r="C141" s="426">
        <v>270</v>
      </c>
    </row>
    <row r="142" spans="1:3" ht="75" x14ac:dyDescent="0.2">
      <c r="A142" t="s">
        <v>7487</v>
      </c>
      <c r="B142" s="417" t="s">
        <v>6791</v>
      </c>
      <c r="C142" s="423">
        <v>75</v>
      </c>
    </row>
    <row r="143" spans="1:3" ht="37.5" x14ac:dyDescent="0.2">
      <c r="A143" t="s">
        <v>7488</v>
      </c>
      <c r="B143" s="417" t="s">
        <v>2386</v>
      </c>
      <c r="C143" s="423">
        <v>30</v>
      </c>
    </row>
    <row r="144" spans="1:3" ht="75" x14ac:dyDescent="0.2">
      <c r="A144" t="s">
        <v>7489</v>
      </c>
      <c r="B144" s="417" t="s">
        <v>2388</v>
      </c>
      <c r="C144" s="423">
        <v>60</v>
      </c>
    </row>
    <row r="145" spans="1:3" ht="112.5" x14ac:dyDescent="0.2">
      <c r="A145" t="s">
        <v>7490</v>
      </c>
      <c r="B145" s="410" t="s">
        <v>3487</v>
      </c>
      <c r="C145" s="423">
        <v>75</v>
      </c>
    </row>
    <row r="146" spans="1:3" ht="37.5" x14ac:dyDescent="0.2">
      <c r="A146" t="s">
        <v>7491</v>
      </c>
      <c r="B146" s="417" t="s">
        <v>836</v>
      </c>
      <c r="C146" s="423">
        <v>75</v>
      </c>
    </row>
    <row r="147" spans="1:3" ht="37.5" x14ac:dyDescent="0.2">
      <c r="A147" t="s">
        <v>7492</v>
      </c>
      <c r="B147" s="417" t="s">
        <v>6793</v>
      </c>
      <c r="C147" s="423">
        <v>120</v>
      </c>
    </row>
    <row r="148" spans="1:3" ht="75" x14ac:dyDescent="0.2">
      <c r="A148" t="s">
        <v>7493</v>
      </c>
      <c r="B148" s="417" t="s">
        <v>2400</v>
      </c>
      <c r="C148" s="423">
        <v>30</v>
      </c>
    </row>
    <row r="149" spans="1:3" ht="75" x14ac:dyDescent="0.2">
      <c r="A149" t="s">
        <v>7494</v>
      </c>
      <c r="B149" s="417" t="s">
        <v>2529</v>
      </c>
      <c r="C149" s="423">
        <v>45</v>
      </c>
    </row>
    <row r="150" spans="1:3" ht="75" x14ac:dyDescent="0.2">
      <c r="A150" t="s">
        <v>7495</v>
      </c>
      <c r="B150" s="417" t="s">
        <v>2428</v>
      </c>
      <c r="C150" s="423">
        <v>30</v>
      </c>
    </row>
    <row r="151" spans="1:3" ht="37.5" x14ac:dyDescent="0.2">
      <c r="A151" t="s">
        <v>7496</v>
      </c>
      <c r="B151" s="417" t="s">
        <v>848</v>
      </c>
      <c r="C151" s="423">
        <v>90</v>
      </c>
    </row>
    <row r="152" spans="1:3" ht="37.5" x14ac:dyDescent="0.2">
      <c r="A152" t="s">
        <v>7497</v>
      </c>
      <c r="B152" s="417" t="s">
        <v>2397</v>
      </c>
      <c r="C152" s="423">
        <v>30</v>
      </c>
    </row>
    <row r="153" spans="1:3" ht="37.5" x14ac:dyDescent="0.2">
      <c r="A153" t="s">
        <v>7498</v>
      </c>
      <c r="B153" s="417" t="s">
        <v>2431</v>
      </c>
      <c r="C153" s="423">
        <v>60</v>
      </c>
    </row>
    <row r="154" spans="1:3" ht="56.25" x14ac:dyDescent="0.2">
      <c r="A154" t="s">
        <v>7499</v>
      </c>
      <c r="B154" s="417" t="s">
        <v>2433</v>
      </c>
      <c r="C154" s="423">
        <v>30</v>
      </c>
    </row>
    <row r="155" spans="1:3" ht="37.5" x14ac:dyDescent="0.2">
      <c r="A155" t="s">
        <v>7500</v>
      </c>
      <c r="B155" s="417" t="s">
        <v>2727</v>
      </c>
      <c r="C155" s="423">
        <v>45</v>
      </c>
    </row>
    <row r="156" spans="1:3" ht="56.25" x14ac:dyDescent="0.2">
      <c r="A156" t="s">
        <v>7501</v>
      </c>
      <c r="B156" s="417" t="s">
        <v>2437</v>
      </c>
      <c r="C156" s="423">
        <v>60</v>
      </c>
    </row>
    <row r="157" spans="1:3" ht="56.25" x14ac:dyDescent="0.2">
      <c r="A157" t="s">
        <v>7502</v>
      </c>
      <c r="B157" s="417" t="s">
        <v>2730</v>
      </c>
      <c r="C157" s="423">
        <v>60</v>
      </c>
    </row>
    <row r="158" spans="1:3" ht="37.5" x14ac:dyDescent="0.2">
      <c r="A158" t="s">
        <v>7503</v>
      </c>
      <c r="B158" s="417" t="s">
        <v>507</v>
      </c>
      <c r="C158" s="423">
        <v>180</v>
      </c>
    </row>
    <row r="159" spans="1:3" ht="37.5" x14ac:dyDescent="0.2">
      <c r="A159" t="s">
        <v>7504</v>
      </c>
      <c r="B159" s="417" t="s">
        <v>508</v>
      </c>
      <c r="C159" s="428">
        <v>60</v>
      </c>
    </row>
    <row r="160" spans="1:3" ht="75" x14ac:dyDescent="0.2">
      <c r="A160" t="s">
        <v>7505</v>
      </c>
      <c r="B160" s="417" t="s">
        <v>6799</v>
      </c>
      <c r="C160" s="423">
        <v>60</v>
      </c>
    </row>
    <row r="161" spans="1:3" ht="56.25" x14ac:dyDescent="0.2">
      <c r="A161" t="s">
        <v>7506</v>
      </c>
      <c r="B161" s="417" t="s">
        <v>2523</v>
      </c>
      <c r="C161" s="423">
        <v>45</v>
      </c>
    </row>
    <row r="162" spans="1:3" ht="75" x14ac:dyDescent="0.2">
      <c r="A162" t="s">
        <v>7507</v>
      </c>
      <c r="B162" s="417" t="s">
        <v>2487</v>
      </c>
      <c r="C162" s="423">
        <v>60</v>
      </c>
    </row>
    <row r="163" spans="1:3" ht="75" x14ac:dyDescent="0.2">
      <c r="A163" t="s">
        <v>7508</v>
      </c>
      <c r="B163" s="417" t="s">
        <v>513</v>
      </c>
      <c r="C163" s="423">
        <v>60</v>
      </c>
    </row>
    <row r="164" spans="1:3" ht="56.25" x14ac:dyDescent="0.2">
      <c r="A164" t="s">
        <v>7509</v>
      </c>
      <c r="B164" s="417" t="s">
        <v>2735</v>
      </c>
      <c r="C164" s="423">
        <v>90</v>
      </c>
    </row>
    <row r="165" spans="1:3" ht="56.25" x14ac:dyDescent="0.2">
      <c r="A165" t="s">
        <v>7510</v>
      </c>
      <c r="B165" s="417" t="s">
        <v>2737</v>
      </c>
      <c r="C165" s="423">
        <v>150</v>
      </c>
    </row>
    <row r="166" spans="1:3" ht="56.25" x14ac:dyDescent="0.2">
      <c r="A166" t="s">
        <v>7511</v>
      </c>
      <c r="B166" s="417" t="s">
        <v>2770</v>
      </c>
      <c r="C166" s="423">
        <v>90</v>
      </c>
    </row>
    <row r="167" spans="1:3" ht="75" x14ac:dyDescent="0.2">
      <c r="A167" t="s">
        <v>7512</v>
      </c>
      <c r="B167" s="417" t="s">
        <v>2772</v>
      </c>
      <c r="C167" s="423">
        <v>120</v>
      </c>
    </row>
    <row r="168" spans="1:3" ht="37.5" x14ac:dyDescent="0.2">
      <c r="A168" t="s">
        <v>7513</v>
      </c>
      <c r="B168" s="417" t="s">
        <v>2498</v>
      </c>
      <c r="C168" s="423">
        <v>120</v>
      </c>
    </row>
    <row r="169" spans="1:3" ht="56.25" x14ac:dyDescent="0.2">
      <c r="A169" t="s">
        <v>7514</v>
      </c>
      <c r="B169" s="417" t="s">
        <v>6800</v>
      </c>
      <c r="C169" s="428">
        <v>60</v>
      </c>
    </row>
    <row r="170" spans="1:3" ht="75" x14ac:dyDescent="0.2">
      <c r="A170" t="s">
        <v>7515</v>
      </c>
      <c r="B170" s="417" t="s">
        <v>2740</v>
      </c>
      <c r="C170" s="423">
        <v>150</v>
      </c>
    </row>
    <row r="171" spans="1:3" ht="75" x14ac:dyDescent="0.2">
      <c r="A171" t="s">
        <v>7516</v>
      </c>
      <c r="B171" s="417" t="s">
        <v>2500</v>
      </c>
      <c r="C171" s="423">
        <v>90</v>
      </c>
    </row>
    <row r="172" spans="1:3" ht="56.25" x14ac:dyDescent="0.2">
      <c r="A172" t="s">
        <v>7517</v>
      </c>
      <c r="B172" s="417" t="s">
        <v>2742</v>
      </c>
      <c r="C172" s="423">
        <v>90</v>
      </c>
    </row>
    <row r="173" spans="1:3" ht="75" x14ac:dyDescent="0.2">
      <c r="A173" t="s">
        <v>7518</v>
      </c>
      <c r="B173" s="417" t="s">
        <v>509</v>
      </c>
      <c r="C173" s="423">
        <v>60</v>
      </c>
    </row>
    <row r="174" spans="1:3" ht="56.25" x14ac:dyDescent="0.2">
      <c r="A174" t="s">
        <v>7519</v>
      </c>
      <c r="B174" s="417" t="s">
        <v>2542</v>
      </c>
      <c r="C174" s="423">
        <v>60</v>
      </c>
    </row>
    <row r="175" spans="1:3" ht="75" x14ac:dyDescent="0.2">
      <c r="A175" t="s">
        <v>7520</v>
      </c>
      <c r="B175" s="417" t="s">
        <v>2517</v>
      </c>
      <c r="C175" s="423">
        <v>30</v>
      </c>
    </row>
    <row r="176" spans="1:3" ht="75" x14ac:dyDescent="0.2">
      <c r="A176" t="s">
        <v>7521</v>
      </c>
      <c r="B176" s="417" t="s">
        <v>6801</v>
      </c>
      <c r="C176" s="423">
        <v>60</v>
      </c>
    </row>
    <row r="177" spans="1:3" ht="75" x14ac:dyDescent="0.2">
      <c r="A177" t="s">
        <v>7522</v>
      </c>
      <c r="B177" s="417" t="s">
        <v>6802</v>
      </c>
      <c r="C177" s="423">
        <v>60</v>
      </c>
    </row>
    <row r="178" spans="1:3" ht="56.25" x14ac:dyDescent="0.2">
      <c r="A178" t="s">
        <v>7523</v>
      </c>
      <c r="B178" s="417" t="s">
        <v>817</v>
      </c>
      <c r="C178" s="423">
        <v>450</v>
      </c>
    </row>
    <row r="179" spans="1:3" ht="75" x14ac:dyDescent="0.2">
      <c r="A179" t="s">
        <v>7524</v>
      </c>
      <c r="B179" s="417" t="s">
        <v>6791</v>
      </c>
      <c r="C179" s="423">
        <v>30</v>
      </c>
    </row>
    <row r="180" spans="1:3" ht="37.5" x14ac:dyDescent="0.2">
      <c r="A180" t="s">
        <v>7525</v>
      </c>
      <c r="B180" s="417" t="s">
        <v>2386</v>
      </c>
      <c r="C180" s="423">
        <v>15</v>
      </c>
    </row>
    <row r="181" spans="1:3" ht="75" x14ac:dyDescent="0.2">
      <c r="A181" t="s">
        <v>7350</v>
      </c>
      <c r="B181" s="417" t="s">
        <v>2388</v>
      </c>
      <c r="C181" s="423">
        <v>30</v>
      </c>
    </row>
    <row r="182" spans="1:3" ht="112.5" x14ac:dyDescent="0.2">
      <c r="A182" t="s">
        <v>7526</v>
      </c>
      <c r="B182" s="410" t="s">
        <v>3487</v>
      </c>
      <c r="C182" s="423">
        <v>45</v>
      </c>
    </row>
    <row r="183" spans="1:3" ht="37.5" x14ac:dyDescent="0.2">
      <c r="A183" t="s">
        <v>7340</v>
      </c>
      <c r="B183" s="417" t="s">
        <v>836</v>
      </c>
      <c r="C183" s="423">
        <v>45</v>
      </c>
    </row>
    <row r="184" spans="1:3" ht="37.5" x14ac:dyDescent="0.2">
      <c r="A184" t="s">
        <v>7527</v>
      </c>
      <c r="B184" s="417" t="s">
        <v>6793</v>
      </c>
      <c r="C184" s="423">
        <v>90</v>
      </c>
    </row>
    <row r="185" spans="1:3" ht="75" x14ac:dyDescent="0.2">
      <c r="A185" t="s">
        <v>7528</v>
      </c>
      <c r="B185" s="417" t="s">
        <v>2400</v>
      </c>
      <c r="C185" s="423">
        <v>30</v>
      </c>
    </row>
    <row r="186" spans="1:3" ht="75" x14ac:dyDescent="0.2">
      <c r="A186" t="s">
        <v>7529</v>
      </c>
      <c r="B186" s="417" t="s">
        <v>2428</v>
      </c>
      <c r="C186" s="423">
        <v>30</v>
      </c>
    </row>
    <row r="187" spans="1:3" ht="37.5" x14ac:dyDescent="0.2">
      <c r="A187" t="s">
        <v>7530</v>
      </c>
      <c r="B187" s="417" t="s">
        <v>848</v>
      </c>
      <c r="C187" s="423">
        <v>60</v>
      </c>
    </row>
    <row r="188" spans="1:3" ht="37.5" x14ac:dyDescent="0.2">
      <c r="A188" t="s">
        <v>7531</v>
      </c>
      <c r="B188" s="417" t="s">
        <v>2397</v>
      </c>
      <c r="C188" s="423">
        <v>30</v>
      </c>
    </row>
    <row r="189" spans="1:3" ht="37.5" x14ac:dyDescent="0.2">
      <c r="A189" t="s">
        <v>7532</v>
      </c>
      <c r="B189" s="417" t="s">
        <v>2431</v>
      </c>
      <c r="C189" s="423">
        <v>60</v>
      </c>
    </row>
    <row r="190" spans="1:3" ht="56.25" x14ac:dyDescent="0.2">
      <c r="A190" t="s">
        <v>7533</v>
      </c>
      <c r="B190" s="417" t="s">
        <v>2433</v>
      </c>
      <c r="C190" s="423">
        <v>30</v>
      </c>
    </row>
    <row r="191" spans="1:3" ht="37.5" x14ac:dyDescent="0.2">
      <c r="A191" t="s">
        <v>7534</v>
      </c>
      <c r="B191" s="417" t="s">
        <v>2727</v>
      </c>
      <c r="C191" s="423">
        <v>45</v>
      </c>
    </row>
    <row r="192" spans="1:3" ht="56.25" x14ac:dyDescent="0.2">
      <c r="A192" t="s">
        <v>7535</v>
      </c>
      <c r="B192" s="417" t="s">
        <v>2437</v>
      </c>
      <c r="C192" s="423">
        <v>60</v>
      </c>
    </row>
    <row r="193" spans="1:3" ht="56.25" x14ac:dyDescent="0.2">
      <c r="A193" t="s">
        <v>7536</v>
      </c>
      <c r="B193" s="417" t="s">
        <v>2730</v>
      </c>
      <c r="C193" s="423">
        <v>60</v>
      </c>
    </row>
    <row r="194" spans="1:3" ht="37.5" x14ac:dyDescent="0.2">
      <c r="A194" t="s">
        <v>7537</v>
      </c>
      <c r="B194" s="417" t="s">
        <v>507</v>
      </c>
      <c r="C194" s="423">
        <v>180</v>
      </c>
    </row>
    <row r="195" spans="1:3" ht="56.25" x14ac:dyDescent="0.2">
      <c r="A195" t="s">
        <v>7538</v>
      </c>
      <c r="B195" s="417" t="s">
        <v>2735</v>
      </c>
      <c r="C195" s="423">
        <v>90</v>
      </c>
    </row>
    <row r="196" spans="1:3" ht="56.25" x14ac:dyDescent="0.2">
      <c r="A196" t="s">
        <v>7539</v>
      </c>
      <c r="B196" s="417" t="s">
        <v>2737</v>
      </c>
      <c r="C196" s="423">
        <v>150</v>
      </c>
    </row>
    <row r="197" spans="1:3" ht="37.5" x14ac:dyDescent="0.2">
      <c r="A197" t="s">
        <v>7540</v>
      </c>
      <c r="B197" s="417" t="s">
        <v>2498</v>
      </c>
      <c r="C197" s="423">
        <v>120</v>
      </c>
    </row>
    <row r="198" spans="1:3" ht="75" x14ac:dyDescent="0.2">
      <c r="A198" t="s">
        <v>7541</v>
      </c>
      <c r="B198" s="417" t="s">
        <v>2740</v>
      </c>
      <c r="C198" s="423">
        <v>150</v>
      </c>
    </row>
    <row r="199" spans="1:3" ht="56.25" x14ac:dyDescent="0.2">
      <c r="A199" t="s">
        <v>7542</v>
      </c>
      <c r="B199" s="417" t="s">
        <v>2742</v>
      </c>
      <c r="C199" s="423">
        <v>90</v>
      </c>
    </row>
    <row r="200" spans="1:3" ht="75" x14ac:dyDescent="0.2">
      <c r="A200" t="s">
        <v>7543</v>
      </c>
      <c r="B200" s="417" t="s">
        <v>509</v>
      </c>
      <c r="C200" s="423">
        <v>60</v>
      </c>
    </row>
    <row r="201" spans="1:3" ht="75" x14ac:dyDescent="0.2">
      <c r="A201" t="s">
        <v>7544</v>
      </c>
      <c r="B201" s="417" t="s">
        <v>2487</v>
      </c>
      <c r="C201" s="423">
        <v>60</v>
      </c>
    </row>
    <row r="202" spans="1:3" ht="75" x14ac:dyDescent="0.2">
      <c r="A202" t="s">
        <v>7545</v>
      </c>
      <c r="B202" s="417" t="s">
        <v>6801</v>
      </c>
      <c r="C202" s="423">
        <v>60</v>
      </c>
    </row>
    <row r="203" spans="1:3" ht="56.25" x14ac:dyDescent="0.2">
      <c r="A203" t="s">
        <v>7546</v>
      </c>
      <c r="B203" s="417" t="s">
        <v>817</v>
      </c>
      <c r="C203" s="423">
        <v>360</v>
      </c>
    </row>
    <row r="204" spans="1:3" ht="75" x14ac:dyDescent="0.2">
      <c r="A204" s="393" t="s">
        <v>7547</v>
      </c>
      <c r="B204" s="412" t="s">
        <v>6791</v>
      </c>
      <c r="C204" s="424">
        <v>75</v>
      </c>
    </row>
    <row r="205" spans="1:3" ht="37.5" x14ac:dyDescent="0.2">
      <c r="A205" s="393" t="s">
        <v>7548</v>
      </c>
      <c r="B205" s="412" t="s">
        <v>2386</v>
      </c>
      <c r="C205" s="424">
        <v>30</v>
      </c>
    </row>
    <row r="206" spans="1:3" ht="75" x14ac:dyDescent="0.2">
      <c r="A206" s="393" t="s">
        <v>7549</v>
      </c>
      <c r="B206" s="412" t="s">
        <v>2388</v>
      </c>
      <c r="C206" s="424">
        <v>60</v>
      </c>
    </row>
    <row r="207" spans="1:3" ht="93.75" x14ac:dyDescent="0.2">
      <c r="A207" s="393" t="s">
        <v>7550</v>
      </c>
      <c r="B207" s="412" t="s">
        <v>7215</v>
      </c>
      <c r="C207" s="424">
        <v>75</v>
      </c>
    </row>
    <row r="208" spans="1:3" ht="37.5" x14ac:dyDescent="0.2">
      <c r="A208" s="393" t="s">
        <v>7551</v>
      </c>
      <c r="B208" s="412" t="s">
        <v>836</v>
      </c>
      <c r="C208" s="424">
        <v>75</v>
      </c>
    </row>
    <row r="209" spans="1:3" ht="37.5" x14ac:dyDescent="0.2">
      <c r="A209" s="393" t="s">
        <v>7552</v>
      </c>
      <c r="B209" s="412" t="s">
        <v>6803</v>
      </c>
      <c r="C209" s="429">
        <v>120</v>
      </c>
    </row>
    <row r="210" spans="1:3" ht="37.5" x14ac:dyDescent="0.2">
      <c r="A210" t="s">
        <v>7553</v>
      </c>
      <c r="B210" s="412" t="s">
        <v>2397</v>
      </c>
      <c r="C210" s="424">
        <v>60</v>
      </c>
    </row>
    <row r="211" spans="1:3" ht="37.5" x14ac:dyDescent="0.2">
      <c r="A211" t="s">
        <v>7554</v>
      </c>
      <c r="B211" s="412" t="s">
        <v>849</v>
      </c>
      <c r="C211" s="424">
        <v>45</v>
      </c>
    </row>
    <row r="212" spans="1:3" ht="112.5" x14ac:dyDescent="0.2">
      <c r="A212" t="s">
        <v>7555</v>
      </c>
      <c r="B212" s="412" t="s">
        <v>2794</v>
      </c>
      <c r="C212" s="424">
        <v>45</v>
      </c>
    </row>
    <row r="213" spans="1:3" ht="56.25" x14ac:dyDescent="0.2">
      <c r="A213" t="s">
        <v>7556</v>
      </c>
      <c r="B213" s="412" t="s">
        <v>2796</v>
      </c>
      <c r="C213" s="424">
        <v>30</v>
      </c>
    </row>
    <row r="214" spans="1:3" ht="56.25" x14ac:dyDescent="0.2">
      <c r="A214" t="s">
        <v>7557</v>
      </c>
      <c r="B214" s="412" t="s">
        <v>2798</v>
      </c>
      <c r="C214" s="424">
        <v>30</v>
      </c>
    </row>
    <row r="215" spans="1:3" ht="112.5" x14ac:dyDescent="0.2">
      <c r="A215" t="s">
        <v>7558</v>
      </c>
      <c r="B215" s="412" t="s">
        <v>6804</v>
      </c>
      <c r="C215" s="424">
        <v>30</v>
      </c>
    </row>
    <row r="216" spans="1:3" ht="75" x14ac:dyDescent="0.2">
      <c r="A216" t="s">
        <v>7559</v>
      </c>
      <c r="B216" s="412" t="s">
        <v>2400</v>
      </c>
      <c r="C216" s="424">
        <v>30</v>
      </c>
    </row>
    <row r="217" spans="1:3" ht="93.75" x14ac:dyDescent="0.2">
      <c r="A217" t="s">
        <v>7560</v>
      </c>
      <c r="B217" s="412" t="s">
        <v>6805</v>
      </c>
      <c r="C217" s="424">
        <v>45</v>
      </c>
    </row>
    <row r="218" spans="1:3" ht="37.5" x14ac:dyDescent="0.2">
      <c r="A218" t="s">
        <v>7561</v>
      </c>
      <c r="B218" s="412" t="s">
        <v>2803</v>
      </c>
      <c r="C218" s="424">
        <v>60</v>
      </c>
    </row>
    <row r="219" spans="1:3" ht="37.5" x14ac:dyDescent="0.2">
      <c r="A219" t="s">
        <v>7562</v>
      </c>
      <c r="B219" s="412" t="s">
        <v>2805</v>
      </c>
      <c r="C219" s="424">
        <v>45</v>
      </c>
    </row>
    <row r="220" spans="1:3" ht="168.75" x14ac:dyDescent="0.2">
      <c r="A220" t="s">
        <v>7563</v>
      </c>
      <c r="B220" s="412" t="s">
        <v>2807</v>
      </c>
      <c r="C220" s="424">
        <v>45</v>
      </c>
    </row>
    <row r="221" spans="1:3" ht="18.75" x14ac:dyDescent="0.2">
      <c r="A221" t="s">
        <v>7564</v>
      </c>
      <c r="B221" s="412" t="s">
        <v>2809</v>
      </c>
      <c r="C221" s="424">
        <v>30</v>
      </c>
    </row>
    <row r="222" spans="1:3" ht="93.75" x14ac:dyDescent="0.2">
      <c r="A222" t="s">
        <v>7565</v>
      </c>
      <c r="B222" s="412" t="s">
        <v>2811</v>
      </c>
      <c r="C222" s="424">
        <v>45</v>
      </c>
    </row>
    <row r="223" spans="1:3" ht="56.25" x14ac:dyDescent="0.2">
      <c r="A223" s="393" t="s">
        <v>7566</v>
      </c>
      <c r="B223" s="412" t="s">
        <v>2813</v>
      </c>
      <c r="C223" s="424">
        <v>120</v>
      </c>
    </row>
    <row r="224" spans="1:3" ht="18.75" x14ac:dyDescent="0.2">
      <c r="A224" t="s">
        <v>7567</v>
      </c>
      <c r="B224" s="412" t="s">
        <v>2815</v>
      </c>
      <c r="C224" s="424">
        <v>90</v>
      </c>
    </row>
    <row r="225" spans="1:3" ht="56.25" x14ac:dyDescent="0.2">
      <c r="A225" t="s">
        <v>7568</v>
      </c>
      <c r="B225" s="412" t="s">
        <v>7203</v>
      </c>
      <c r="C225" s="424">
        <v>90</v>
      </c>
    </row>
    <row r="226" spans="1:3" ht="75" x14ac:dyDescent="0.2">
      <c r="A226" t="s">
        <v>7569</v>
      </c>
      <c r="B226" s="412" t="s">
        <v>6806</v>
      </c>
      <c r="C226" s="424">
        <v>60</v>
      </c>
    </row>
    <row r="227" spans="1:3" ht="37.5" x14ac:dyDescent="0.2">
      <c r="A227" t="s">
        <v>7570</v>
      </c>
      <c r="B227" s="412" t="s">
        <v>2821</v>
      </c>
      <c r="C227" s="424">
        <v>60</v>
      </c>
    </row>
    <row r="228" spans="1:3" ht="93.75" x14ac:dyDescent="0.2">
      <c r="A228" t="s">
        <v>7571</v>
      </c>
      <c r="B228" s="412" t="s">
        <v>6807</v>
      </c>
      <c r="C228" s="424">
        <v>60</v>
      </c>
    </row>
    <row r="229" spans="1:3" ht="75" x14ac:dyDescent="0.2">
      <c r="A229" t="s">
        <v>7572</v>
      </c>
      <c r="B229" s="412" t="s">
        <v>2825</v>
      </c>
      <c r="C229" s="424">
        <v>90</v>
      </c>
    </row>
    <row r="230" spans="1:3" ht="75" x14ac:dyDescent="0.2">
      <c r="A230" t="s">
        <v>7573</v>
      </c>
      <c r="B230" s="412" t="s">
        <v>2827</v>
      </c>
      <c r="C230" s="424">
        <v>90</v>
      </c>
    </row>
    <row r="231" spans="1:3" ht="131.25" x14ac:dyDescent="0.2">
      <c r="A231" t="s">
        <v>7574</v>
      </c>
      <c r="B231" s="412" t="s">
        <v>2829</v>
      </c>
      <c r="C231" s="424">
        <v>90</v>
      </c>
    </row>
    <row r="232" spans="1:3" ht="93.75" x14ac:dyDescent="0.2">
      <c r="A232" t="s">
        <v>7575</v>
      </c>
      <c r="B232" s="412" t="s">
        <v>2831</v>
      </c>
      <c r="C232" s="424">
        <v>120</v>
      </c>
    </row>
    <row r="233" spans="1:3" ht="56.25" x14ac:dyDescent="0.2">
      <c r="A233" t="s">
        <v>7576</v>
      </c>
      <c r="B233" s="412" t="s">
        <v>6808</v>
      </c>
      <c r="C233" s="424">
        <v>60</v>
      </c>
    </row>
    <row r="234" spans="1:3" ht="56.25" x14ac:dyDescent="0.2">
      <c r="A234" t="s">
        <v>7577</v>
      </c>
      <c r="B234" s="412" t="s">
        <v>6809</v>
      </c>
      <c r="C234" s="424">
        <v>60</v>
      </c>
    </row>
    <row r="235" spans="1:3" ht="56.25" x14ac:dyDescent="0.2">
      <c r="A235" t="s">
        <v>7578</v>
      </c>
      <c r="B235" s="412" t="s">
        <v>2837</v>
      </c>
      <c r="C235" s="424">
        <v>60</v>
      </c>
    </row>
    <row r="236" spans="1:3" ht="112.5" x14ac:dyDescent="0.2">
      <c r="A236" t="s">
        <v>7579</v>
      </c>
      <c r="B236" s="412" t="s">
        <v>2839</v>
      </c>
      <c r="C236" s="424">
        <v>90</v>
      </c>
    </row>
    <row r="237" spans="1:3" ht="112.5" x14ac:dyDescent="0.2">
      <c r="A237" t="s">
        <v>7580</v>
      </c>
      <c r="B237" s="412" t="s">
        <v>2841</v>
      </c>
      <c r="C237" s="424">
        <v>60</v>
      </c>
    </row>
    <row r="238" spans="1:3" ht="93.75" x14ac:dyDescent="0.2">
      <c r="A238" t="s">
        <v>7581</v>
      </c>
      <c r="B238" s="412" t="s">
        <v>6810</v>
      </c>
      <c r="C238" s="424">
        <v>30</v>
      </c>
    </row>
    <row r="239" spans="1:3" ht="56.25" x14ac:dyDescent="0.2">
      <c r="A239" t="s">
        <v>7582</v>
      </c>
      <c r="B239" s="412" t="s">
        <v>2879</v>
      </c>
      <c r="C239" s="424">
        <v>60</v>
      </c>
    </row>
    <row r="240" spans="1:3" ht="75" x14ac:dyDescent="0.2">
      <c r="A240" t="s">
        <v>7583</v>
      </c>
      <c r="B240" s="412" t="s">
        <v>6811</v>
      </c>
      <c r="C240" s="424">
        <v>90</v>
      </c>
    </row>
    <row r="241" spans="1:3" ht="75" x14ac:dyDescent="0.2">
      <c r="A241" t="s">
        <v>7584</v>
      </c>
      <c r="B241" s="412" t="s">
        <v>6812</v>
      </c>
      <c r="C241" s="424">
        <v>90</v>
      </c>
    </row>
    <row r="242" spans="1:3" ht="75" x14ac:dyDescent="0.2">
      <c r="A242" t="s">
        <v>7585</v>
      </c>
      <c r="B242" s="412" t="s">
        <v>6813</v>
      </c>
      <c r="C242" s="424">
        <v>150</v>
      </c>
    </row>
    <row r="243" spans="1:3" ht="112.5" x14ac:dyDescent="0.2">
      <c r="A243" t="s">
        <v>7586</v>
      </c>
      <c r="B243" s="412" t="s">
        <v>6814</v>
      </c>
      <c r="C243" s="424">
        <v>30</v>
      </c>
    </row>
    <row r="244" spans="1:3" ht="93.75" x14ac:dyDescent="0.2">
      <c r="A244" t="s">
        <v>7587</v>
      </c>
      <c r="B244" s="412" t="s">
        <v>2605</v>
      </c>
      <c r="C244" s="424">
        <v>30</v>
      </c>
    </row>
    <row r="245" spans="1:3" ht="56.25" x14ac:dyDescent="0.2">
      <c r="A245" t="s">
        <v>7588</v>
      </c>
      <c r="B245" s="412" t="s">
        <v>817</v>
      </c>
      <c r="C245" s="424">
        <v>450</v>
      </c>
    </row>
    <row r="246" spans="1:3" ht="75" x14ac:dyDescent="0.2">
      <c r="A246" s="393" t="s">
        <v>7589</v>
      </c>
      <c r="B246" s="412" t="s">
        <v>6791</v>
      </c>
      <c r="C246" s="424">
        <v>30</v>
      </c>
    </row>
    <row r="247" spans="1:3" ht="37.5" x14ac:dyDescent="0.2">
      <c r="A247" s="393" t="s">
        <v>7590</v>
      </c>
      <c r="B247" s="412" t="s">
        <v>2386</v>
      </c>
      <c r="C247" s="424">
        <v>15</v>
      </c>
    </row>
    <row r="248" spans="1:3" ht="75" x14ac:dyDescent="0.2">
      <c r="A248" s="393" t="s">
        <v>7591</v>
      </c>
      <c r="B248" s="412" t="s">
        <v>2388</v>
      </c>
      <c r="C248" s="424">
        <v>30</v>
      </c>
    </row>
    <row r="249" spans="1:3" ht="112.5" x14ac:dyDescent="0.2">
      <c r="A249" s="393" t="s">
        <v>7592</v>
      </c>
      <c r="B249" s="412" t="s">
        <v>7216</v>
      </c>
      <c r="C249" s="424">
        <v>45</v>
      </c>
    </row>
    <row r="250" spans="1:3" ht="37.5" x14ac:dyDescent="0.2">
      <c r="A250" s="393" t="s">
        <v>7593</v>
      </c>
      <c r="B250" s="412" t="s">
        <v>836</v>
      </c>
      <c r="C250" s="424">
        <v>45</v>
      </c>
    </row>
    <row r="251" spans="1:3" ht="37.5" x14ac:dyDescent="0.2">
      <c r="A251" s="393" t="s">
        <v>7594</v>
      </c>
      <c r="B251" s="412" t="s">
        <v>6803</v>
      </c>
      <c r="C251" s="424">
        <v>90</v>
      </c>
    </row>
    <row r="252" spans="1:3" ht="37.5" x14ac:dyDescent="0.2">
      <c r="A252" s="393" t="s">
        <v>7595</v>
      </c>
      <c r="B252" s="412" t="s">
        <v>2397</v>
      </c>
      <c r="C252" s="424">
        <v>45</v>
      </c>
    </row>
    <row r="253" spans="1:3" ht="37.5" x14ac:dyDescent="0.2">
      <c r="A253" s="393" t="s">
        <v>7596</v>
      </c>
      <c r="B253" s="412" t="s">
        <v>849</v>
      </c>
      <c r="C253" s="424">
        <v>45</v>
      </c>
    </row>
    <row r="254" spans="1:3" ht="112.5" x14ac:dyDescent="0.2">
      <c r="A254" s="393" t="s">
        <v>7597</v>
      </c>
      <c r="B254" s="412" t="s">
        <v>2794</v>
      </c>
      <c r="C254" s="424">
        <v>30</v>
      </c>
    </row>
    <row r="255" spans="1:3" ht="56.25" x14ac:dyDescent="0.2">
      <c r="A255" s="393" t="s">
        <v>7598</v>
      </c>
      <c r="B255" s="412" t="s">
        <v>2796</v>
      </c>
      <c r="C255" s="424">
        <v>30</v>
      </c>
    </row>
    <row r="256" spans="1:3" ht="56.25" x14ac:dyDescent="0.2">
      <c r="A256" s="393" t="s">
        <v>7599</v>
      </c>
      <c r="B256" s="412" t="s">
        <v>2798</v>
      </c>
      <c r="C256" s="424">
        <v>30</v>
      </c>
    </row>
    <row r="257" spans="1:3" ht="112.5" x14ac:dyDescent="0.2">
      <c r="A257" s="393" t="s">
        <v>7600</v>
      </c>
      <c r="B257" s="412" t="s">
        <v>6804</v>
      </c>
      <c r="C257" s="424">
        <v>30</v>
      </c>
    </row>
    <row r="258" spans="1:3" ht="75" x14ac:dyDescent="0.2">
      <c r="A258" s="393" t="s">
        <v>7601</v>
      </c>
      <c r="B258" s="412" t="s">
        <v>2400</v>
      </c>
      <c r="C258" s="424">
        <v>30</v>
      </c>
    </row>
    <row r="259" spans="1:3" ht="37.5" x14ac:dyDescent="0.2">
      <c r="A259" s="393" t="s">
        <v>7602</v>
      </c>
      <c r="B259" s="412" t="s">
        <v>2803</v>
      </c>
      <c r="C259" s="424">
        <v>60</v>
      </c>
    </row>
    <row r="260" spans="1:3" ht="56.25" x14ac:dyDescent="0.2">
      <c r="A260" t="s">
        <v>7603</v>
      </c>
      <c r="B260" s="412" t="s">
        <v>2813</v>
      </c>
      <c r="C260" s="424">
        <v>120</v>
      </c>
    </row>
    <row r="261" spans="1:3" ht="18.75" x14ac:dyDescent="0.2">
      <c r="A261" t="s">
        <v>7604</v>
      </c>
      <c r="B261" s="412" t="s">
        <v>2815</v>
      </c>
      <c r="C261" s="424">
        <v>90</v>
      </c>
    </row>
    <row r="262" spans="1:3" ht="56.25" x14ac:dyDescent="0.2">
      <c r="A262" t="s">
        <v>7605</v>
      </c>
      <c r="B262" s="412" t="s">
        <v>7203</v>
      </c>
      <c r="C262" s="424">
        <v>90</v>
      </c>
    </row>
    <row r="263" spans="1:3" ht="75" x14ac:dyDescent="0.2">
      <c r="A263" t="s">
        <v>7606</v>
      </c>
      <c r="B263" s="412" t="s">
        <v>6815</v>
      </c>
      <c r="C263" s="424">
        <v>60</v>
      </c>
    </row>
    <row r="264" spans="1:3" ht="37.5" x14ac:dyDescent="0.2">
      <c r="A264" t="s">
        <v>7607</v>
      </c>
      <c r="B264" s="412" t="s">
        <v>2821</v>
      </c>
      <c r="C264" s="424">
        <v>60</v>
      </c>
    </row>
    <row r="265" spans="1:3" ht="75" x14ac:dyDescent="0.2">
      <c r="A265" t="s">
        <v>7608</v>
      </c>
      <c r="B265" s="412" t="s">
        <v>2825</v>
      </c>
      <c r="C265" s="424">
        <v>90</v>
      </c>
    </row>
    <row r="266" spans="1:3" ht="75" x14ac:dyDescent="0.2">
      <c r="A266" t="s">
        <v>7609</v>
      </c>
      <c r="B266" s="412" t="s">
        <v>2827</v>
      </c>
      <c r="C266" s="424">
        <v>90</v>
      </c>
    </row>
    <row r="267" spans="1:3" ht="93.75" x14ac:dyDescent="0.2">
      <c r="A267" t="s">
        <v>7610</v>
      </c>
      <c r="B267" s="412" t="s">
        <v>2831</v>
      </c>
      <c r="C267" s="424">
        <v>90</v>
      </c>
    </row>
    <row r="268" spans="1:3" ht="56.25" x14ac:dyDescent="0.2">
      <c r="A268" t="s">
        <v>7611</v>
      </c>
      <c r="B268" s="412" t="s">
        <v>6808</v>
      </c>
      <c r="C268" s="424">
        <v>60</v>
      </c>
    </row>
    <row r="269" spans="1:3" ht="56.25" x14ac:dyDescent="0.2">
      <c r="A269" t="s">
        <v>7612</v>
      </c>
      <c r="B269" s="412" t="s">
        <v>6809</v>
      </c>
      <c r="C269" s="424">
        <v>60</v>
      </c>
    </row>
    <row r="270" spans="1:3" ht="56.25" x14ac:dyDescent="0.2">
      <c r="A270" t="s">
        <v>7613</v>
      </c>
      <c r="B270" s="412" t="s">
        <v>2837</v>
      </c>
      <c r="C270" s="424">
        <v>60</v>
      </c>
    </row>
    <row r="271" spans="1:3" ht="112.5" x14ac:dyDescent="0.2">
      <c r="A271" t="s">
        <v>7614</v>
      </c>
      <c r="B271" s="412" t="s">
        <v>2839</v>
      </c>
      <c r="C271" s="424">
        <v>60</v>
      </c>
    </row>
    <row r="272" spans="1:3" ht="112.5" x14ac:dyDescent="0.2">
      <c r="A272" t="s">
        <v>7615</v>
      </c>
      <c r="B272" s="412" t="s">
        <v>2841</v>
      </c>
      <c r="C272" s="424">
        <v>60</v>
      </c>
    </row>
    <row r="273" spans="1:3" ht="56.25" x14ac:dyDescent="0.2">
      <c r="A273" t="s">
        <v>7616</v>
      </c>
      <c r="B273" s="412" t="s">
        <v>2843</v>
      </c>
      <c r="C273" s="424">
        <v>60</v>
      </c>
    </row>
    <row r="274" spans="1:3" ht="75" x14ac:dyDescent="0.2">
      <c r="A274" t="s">
        <v>7617</v>
      </c>
      <c r="B274" s="412" t="s">
        <v>6813</v>
      </c>
      <c r="C274" s="424">
        <v>90</v>
      </c>
    </row>
    <row r="275" spans="1:3" ht="56.25" x14ac:dyDescent="0.2">
      <c r="A275" t="s">
        <v>7618</v>
      </c>
      <c r="B275" s="412" t="s">
        <v>817</v>
      </c>
      <c r="C275" s="424">
        <v>360</v>
      </c>
    </row>
    <row r="276" spans="1:3" ht="18.75" x14ac:dyDescent="0.2">
      <c r="A276" t="s">
        <v>7619</v>
      </c>
      <c r="B276" s="418" t="s">
        <v>2417</v>
      </c>
      <c r="C276" s="423">
        <v>30</v>
      </c>
    </row>
    <row r="277" spans="1:3" ht="18.75" x14ac:dyDescent="0.2">
      <c r="A277" t="s">
        <v>7620</v>
      </c>
      <c r="B277" s="418" t="s">
        <v>2883</v>
      </c>
      <c r="C277" s="423">
        <v>15</v>
      </c>
    </row>
    <row r="278" spans="1:3" ht="18.75" x14ac:dyDescent="0.2">
      <c r="A278" t="s">
        <v>7621</v>
      </c>
      <c r="B278" s="418" t="s">
        <v>2421</v>
      </c>
      <c r="C278" s="423">
        <v>30</v>
      </c>
    </row>
    <row r="279" spans="1:3" ht="18.75" x14ac:dyDescent="0.2">
      <c r="A279" t="s">
        <v>7622</v>
      </c>
      <c r="B279" s="418" t="s">
        <v>6816</v>
      </c>
      <c r="C279" s="423">
        <v>45</v>
      </c>
    </row>
    <row r="280" spans="1:3" ht="18.75" x14ac:dyDescent="0.2">
      <c r="A280" t="s">
        <v>7623</v>
      </c>
      <c r="B280" s="418" t="s">
        <v>836</v>
      </c>
      <c r="C280" s="423">
        <v>45</v>
      </c>
    </row>
    <row r="281" spans="1:3" ht="18.75" x14ac:dyDescent="0.2">
      <c r="A281" t="s">
        <v>7624</v>
      </c>
      <c r="B281" s="418" t="s">
        <v>2888</v>
      </c>
      <c r="C281" s="423">
        <v>90</v>
      </c>
    </row>
    <row r="282" spans="1:3" ht="18.75" x14ac:dyDescent="0.2">
      <c r="A282" t="s">
        <v>7625</v>
      </c>
      <c r="B282" s="418" t="s">
        <v>2400</v>
      </c>
      <c r="C282" s="430">
        <v>30</v>
      </c>
    </row>
    <row r="283" spans="1:3" ht="18.75" x14ac:dyDescent="0.2">
      <c r="A283" t="s">
        <v>7626</v>
      </c>
      <c r="B283" s="418" t="s">
        <v>2891</v>
      </c>
      <c r="C283" s="430">
        <v>60</v>
      </c>
    </row>
    <row r="284" spans="1:3" ht="131.25" x14ac:dyDescent="0.2">
      <c r="A284" t="s">
        <v>7627</v>
      </c>
      <c r="B284" s="415" t="s">
        <v>2559</v>
      </c>
      <c r="C284" s="430">
        <v>30</v>
      </c>
    </row>
    <row r="285" spans="1:3" ht="18.75" x14ac:dyDescent="0.2">
      <c r="A285" t="s">
        <v>7628</v>
      </c>
      <c r="B285" s="418" t="s">
        <v>2893</v>
      </c>
      <c r="C285" s="430">
        <v>30</v>
      </c>
    </row>
    <row r="286" spans="1:3" ht="18.75" x14ac:dyDescent="0.2">
      <c r="A286" t="s">
        <v>7629</v>
      </c>
      <c r="B286" s="418" t="s">
        <v>849</v>
      </c>
      <c r="C286" s="430">
        <v>45</v>
      </c>
    </row>
    <row r="287" spans="1:3" ht="18.75" x14ac:dyDescent="0.2">
      <c r="A287" t="s">
        <v>7630</v>
      </c>
      <c r="B287" s="418" t="s">
        <v>2798</v>
      </c>
      <c r="C287" s="430">
        <v>30</v>
      </c>
    </row>
    <row r="288" spans="1:3" ht="18.75" x14ac:dyDescent="0.2">
      <c r="A288" t="s">
        <v>7631</v>
      </c>
      <c r="B288" s="418" t="s">
        <v>2428</v>
      </c>
      <c r="C288" s="430">
        <v>30</v>
      </c>
    </row>
    <row r="289" spans="1:3" ht="18.75" x14ac:dyDescent="0.2">
      <c r="A289" t="s">
        <v>7632</v>
      </c>
      <c r="B289" s="418" t="s">
        <v>2803</v>
      </c>
      <c r="C289" s="423">
        <v>60</v>
      </c>
    </row>
    <row r="290" spans="1:3" ht="18.75" x14ac:dyDescent="0.2">
      <c r="A290" t="s">
        <v>7633</v>
      </c>
      <c r="B290" s="418" t="s">
        <v>2898</v>
      </c>
      <c r="C290" s="423">
        <v>90</v>
      </c>
    </row>
    <row r="291" spans="1:3" ht="75" x14ac:dyDescent="0.2">
      <c r="A291" t="s">
        <v>7634</v>
      </c>
      <c r="B291" s="415" t="s">
        <v>6817</v>
      </c>
      <c r="C291" s="426">
        <v>60</v>
      </c>
    </row>
    <row r="292" spans="1:3" ht="18.75" x14ac:dyDescent="0.2">
      <c r="A292" t="s">
        <v>7635</v>
      </c>
      <c r="B292" s="418" t="s">
        <v>6818</v>
      </c>
      <c r="C292" s="430">
        <v>180</v>
      </c>
    </row>
    <row r="293" spans="1:3" ht="18.75" x14ac:dyDescent="0.2">
      <c r="A293" t="s">
        <v>7636</v>
      </c>
      <c r="B293" s="418" t="s">
        <v>6819</v>
      </c>
      <c r="C293" s="428">
        <v>120</v>
      </c>
    </row>
    <row r="294" spans="1:3" ht="18.75" x14ac:dyDescent="0.2">
      <c r="A294" t="s">
        <v>7637</v>
      </c>
      <c r="B294" s="419" t="s">
        <v>2904</v>
      </c>
      <c r="C294" s="428">
        <v>90</v>
      </c>
    </row>
    <row r="295" spans="1:3" ht="18.75" x14ac:dyDescent="0.2">
      <c r="A295" t="s">
        <v>7638</v>
      </c>
      <c r="B295" s="418" t="s">
        <v>2906</v>
      </c>
      <c r="C295" s="428">
        <v>90</v>
      </c>
    </row>
    <row r="296" spans="1:3" ht="18.75" x14ac:dyDescent="0.2">
      <c r="A296" t="s">
        <v>7639</v>
      </c>
      <c r="B296" s="418" t="s">
        <v>2907</v>
      </c>
      <c r="C296" s="430">
        <v>60</v>
      </c>
    </row>
    <row r="297" spans="1:3" ht="18.75" x14ac:dyDescent="0.2">
      <c r="A297" t="s">
        <v>7640</v>
      </c>
      <c r="B297" s="418" t="s">
        <v>2909</v>
      </c>
      <c r="C297" s="430">
        <v>60</v>
      </c>
    </row>
    <row r="298" spans="1:3" ht="150" x14ac:dyDescent="0.2">
      <c r="A298" t="s">
        <v>7641</v>
      </c>
      <c r="B298" s="410" t="s">
        <v>6820</v>
      </c>
      <c r="C298" s="423">
        <v>60</v>
      </c>
    </row>
    <row r="299" spans="1:3" ht="37.5" x14ac:dyDescent="0.2">
      <c r="A299" t="s">
        <v>7642</v>
      </c>
      <c r="B299" s="415" t="s">
        <v>6821</v>
      </c>
      <c r="C299" s="423">
        <v>60</v>
      </c>
    </row>
    <row r="300" spans="1:3" ht="18.75" x14ac:dyDescent="0.2">
      <c r="A300" t="s">
        <v>7643</v>
      </c>
      <c r="B300" s="418" t="s">
        <v>6822</v>
      </c>
      <c r="C300" s="430">
        <v>60</v>
      </c>
    </row>
    <row r="301" spans="1:3" ht="18.75" x14ac:dyDescent="0.2">
      <c r="A301" t="s">
        <v>7644</v>
      </c>
      <c r="B301" s="418" t="s">
        <v>6823</v>
      </c>
      <c r="C301" s="430">
        <v>60</v>
      </c>
    </row>
    <row r="302" spans="1:3" ht="18.75" x14ac:dyDescent="0.2">
      <c r="A302" t="s">
        <v>7645</v>
      </c>
      <c r="B302" s="418" t="s">
        <v>2912</v>
      </c>
      <c r="C302" s="430">
        <v>60</v>
      </c>
    </row>
    <row r="303" spans="1:3" ht="18.75" x14ac:dyDescent="0.2">
      <c r="A303" t="s">
        <v>7646</v>
      </c>
      <c r="B303" s="418" t="s">
        <v>7217</v>
      </c>
      <c r="C303" s="430">
        <v>60</v>
      </c>
    </row>
    <row r="304" spans="1:3" ht="18.75" x14ac:dyDescent="0.2">
      <c r="A304" t="s">
        <v>7647</v>
      </c>
      <c r="B304" s="418" t="s">
        <v>2910</v>
      </c>
      <c r="C304" s="430">
        <v>30</v>
      </c>
    </row>
    <row r="305" spans="1:3" ht="18.75" x14ac:dyDescent="0.2">
      <c r="A305" t="s">
        <v>7648</v>
      </c>
      <c r="B305" s="418" t="s">
        <v>2915</v>
      </c>
      <c r="C305" s="430">
        <v>270</v>
      </c>
    </row>
    <row r="306" spans="1:3" ht="18.75" x14ac:dyDescent="0.2">
      <c r="A306" t="s">
        <v>7649</v>
      </c>
      <c r="B306" s="419" t="s">
        <v>2384</v>
      </c>
      <c r="C306" s="423">
        <v>75</v>
      </c>
    </row>
    <row r="307" spans="1:3" ht="18.75" x14ac:dyDescent="0.2">
      <c r="A307" t="s">
        <v>7650</v>
      </c>
      <c r="B307" s="419" t="s">
        <v>2386</v>
      </c>
      <c r="C307" s="423">
        <v>30</v>
      </c>
    </row>
    <row r="308" spans="1:3" ht="18.75" x14ac:dyDescent="0.2">
      <c r="A308" t="s">
        <v>7651</v>
      </c>
      <c r="B308" s="419" t="s">
        <v>2388</v>
      </c>
      <c r="C308" s="423">
        <v>60</v>
      </c>
    </row>
    <row r="309" spans="1:3" ht="18.75" x14ac:dyDescent="0.2">
      <c r="A309" t="s">
        <v>7652</v>
      </c>
      <c r="B309" s="419" t="s">
        <v>6824</v>
      </c>
      <c r="C309" s="423">
        <v>75</v>
      </c>
    </row>
    <row r="310" spans="1:3" ht="18.75" x14ac:dyDescent="0.2">
      <c r="A310" t="s">
        <v>7653</v>
      </c>
      <c r="B310" s="419" t="s">
        <v>836</v>
      </c>
      <c r="C310" s="423">
        <v>75</v>
      </c>
    </row>
    <row r="311" spans="1:3" ht="18.75" x14ac:dyDescent="0.2">
      <c r="A311" t="s">
        <v>7654</v>
      </c>
      <c r="B311" s="419" t="s">
        <v>2393</v>
      </c>
      <c r="C311" s="423">
        <v>120</v>
      </c>
    </row>
    <row r="312" spans="1:3" ht="18.75" x14ac:dyDescent="0.2">
      <c r="A312" t="s">
        <v>7655</v>
      </c>
      <c r="B312" s="419" t="s">
        <v>2400</v>
      </c>
      <c r="C312" s="428">
        <v>30</v>
      </c>
    </row>
    <row r="313" spans="1:3" ht="18.75" x14ac:dyDescent="0.2">
      <c r="A313" t="s">
        <v>7656</v>
      </c>
      <c r="B313" s="419" t="s">
        <v>2924</v>
      </c>
      <c r="C313" s="428">
        <v>60</v>
      </c>
    </row>
    <row r="314" spans="1:3" ht="18.75" x14ac:dyDescent="0.2">
      <c r="A314" t="s">
        <v>7657</v>
      </c>
      <c r="B314" s="419" t="s">
        <v>2559</v>
      </c>
      <c r="C314" s="428">
        <v>30</v>
      </c>
    </row>
    <row r="315" spans="1:3" ht="18.75" x14ac:dyDescent="0.2">
      <c r="A315" t="s">
        <v>7658</v>
      </c>
      <c r="B315" s="419" t="s">
        <v>2796</v>
      </c>
      <c r="C315" s="428">
        <v>30</v>
      </c>
    </row>
    <row r="316" spans="1:3" ht="18.75" x14ac:dyDescent="0.2">
      <c r="A316" t="s">
        <v>7659</v>
      </c>
      <c r="B316" s="419" t="s">
        <v>849</v>
      </c>
      <c r="C316" s="428">
        <v>45</v>
      </c>
    </row>
    <row r="317" spans="1:3" ht="18.75" x14ac:dyDescent="0.2">
      <c r="A317" t="s">
        <v>7660</v>
      </c>
      <c r="B317" s="419" t="s">
        <v>2798</v>
      </c>
      <c r="C317" s="428">
        <v>30</v>
      </c>
    </row>
    <row r="318" spans="1:3" ht="18.75" x14ac:dyDescent="0.2">
      <c r="A318" t="s">
        <v>7661</v>
      </c>
      <c r="B318" s="419" t="s">
        <v>2428</v>
      </c>
      <c r="C318" s="428">
        <v>30</v>
      </c>
    </row>
    <row r="319" spans="1:3" ht="18.75" x14ac:dyDescent="0.2">
      <c r="A319" t="s">
        <v>7662</v>
      </c>
      <c r="B319" s="419" t="s">
        <v>2803</v>
      </c>
      <c r="C319" s="423">
        <v>60</v>
      </c>
    </row>
    <row r="320" spans="1:3" ht="18.75" x14ac:dyDescent="0.2">
      <c r="A320" t="s">
        <v>7663</v>
      </c>
      <c r="B320" s="419" t="s">
        <v>2898</v>
      </c>
      <c r="C320" s="423">
        <v>90</v>
      </c>
    </row>
    <row r="321" spans="1:3" ht="75" x14ac:dyDescent="0.2">
      <c r="A321" t="s">
        <v>7664</v>
      </c>
      <c r="B321" s="410" t="s">
        <v>6817</v>
      </c>
      <c r="C321" s="423">
        <v>60</v>
      </c>
    </row>
    <row r="322" spans="1:3" ht="18.75" x14ac:dyDescent="0.2">
      <c r="A322" t="s">
        <v>7665</v>
      </c>
      <c r="B322" s="419" t="s">
        <v>6818</v>
      </c>
      <c r="C322" s="428">
        <v>180</v>
      </c>
    </row>
    <row r="323" spans="1:3" ht="18.75" x14ac:dyDescent="0.2">
      <c r="A323" t="s">
        <v>7666</v>
      </c>
      <c r="B323" s="419" t="s">
        <v>6819</v>
      </c>
      <c r="C323" s="428">
        <v>180</v>
      </c>
    </row>
    <row r="324" spans="1:3" ht="18.75" x14ac:dyDescent="0.2">
      <c r="A324" t="s">
        <v>7667</v>
      </c>
      <c r="B324" s="419" t="s">
        <v>2904</v>
      </c>
      <c r="C324" s="428">
        <v>90</v>
      </c>
    </row>
    <row r="325" spans="1:3" ht="18.75" x14ac:dyDescent="0.2">
      <c r="A325" t="s">
        <v>7668</v>
      </c>
      <c r="B325" s="419" t="s">
        <v>2934</v>
      </c>
      <c r="C325" s="428">
        <v>90</v>
      </c>
    </row>
    <row r="326" spans="1:3" ht="18.75" x14ac:dyDescent="0.2">
      <c r="A326" t="s">
        <v>7669</v>
      </c>
      <c r="B326" s="419" t="s">
        <v>2906</v>
      </c>
      <c r="C326" s="428">
        <v>120</v>
      </c>
    </row>
    <row r="327" spans="1:3" ht="18.75" x14ac:dyDescent="0.2">
      <c r="A327" t="s">
        <v>7670</v>
      </c>
      <c r="B327" s="419" t="s">
        <v>2937</v>
      </c>
      <c r="C327" s="428">
        <v>90</v>
      </c>
    </row>
    <row r="328" spans="1:3" ht="18.75" x14ac:dyDescent="0.2">
      <c r="A328" t="s">
        <v>7671</v>
      </c>
      <c r="B328" s="419" t="s">
        <v>2907</v>
      </c>
      <c r="C328" s="428">
        <v>60</v>
      </c>
    </row>
    <row r="329" spans="1:3" ht="18.75" x14ac:dyDescent="0.2">
      <c r="A329" t="s">
        <v>7672</v>
      </c>
      <c r="B329" s="419" t="s">
        <v>7206</v>
      </c>
      <c r="C329" s="428">
        <v>45</v>
      </c>
    </row>
    <row r="330" spans="1:3" ht="18.75" x14ac:dyDescent="0.2">
      <c r="A330" t="s">
        <v>7673</v>
      </c>
      <c r="B330" s="419" t="s">
        <v>2909</v>
      </c>
      <c r="C330" s="428">
        <v>60</v>
      </c>
    </row>
    <row r="331" spans="1:3" ht="18.75" x14ac:dyDescent="0.2">
      <c r="A331" t="s">
        <v>7674</v>
      </c>
      <c r="B331" s="419" t="s">
        <v>2944</v>
      </c>
      <c r="C331" s="428">
        <v>150</v>
      </c>
    </row>
    <row r="332" spans="1:3" ht="150" x14ac:dyDescent="0.2">
      <c r="A332" t="s">
        <v>7675</v>
      </c>
      <c r="B332" s="410" t="s">
        <v>6820</v>
      </c>
      <c r="C332" s="423">
        <v>60</v>
      </c>
    </row>
    <row r="333" spans="1:3" ht="18.75" x14ac:dyDescent="0.2">
      <c r="A333" t="s">
        <v>7676</v>
      </c>
      <c r="B333" s="419" t="s">
        <v>2605</v>
      </c>
      <c r="C333" s="428">
        <v>30</v>
      </c>
    </row>
    <row r="334" spans="1:3" ht="18.75" x14ac:dyDescent="0.2">
      <c r="A334" t="s">
        <v>7677</v>
      </c>
      <c r="B334" s="419" t="s">
        <v>2950</v>
      </c>
      <c r="C334" s="428">
        <v>180</v>
      </c>
    </row>
    <row r="335" spans="1:3" ht="18.75" x14ac:dyDescent="0.2">
      <c r="A335" t="s">
        <v>7678</v>
      </c>
      <c r="B335" s="419" t="s">
        <v>6825</v>
      </c>
      <c r="C335" s="428">
        <v>30</v>
      </c>
    </row>
    <row r="336" spans="1:3" ht="18.75" x14ac:dyDescent="0.2">
      <c r="A336" t="s">
        <v>7679</v>
      </c>
      <c r="B336" s="419" t="s">
        <v>6822</v>
      </c>
      <c r="C336" s="428">
        <v>60</v>
      </c>
    </row>
    <row r="337" spans="1:3" ht="18.75" x14ac:dyDescent="0.2">
      <c r="A337" t="s">
        <v>7680</v>
      </c>
      <c r="B337" s="419" t="s">
        <v>6823</v>
      </c>
      <c r="C337" s="428">
        <v>60</v>
      </c>
    </row>
    <row r="338" spans="1:3" ht="18.75" x14ac:dyDescent="0.2">
      <c r="A338" t="s">
        <v>7681</v>
      </c>
      <c r="B338" s="419" t="s">
        <v>2912</v>
      </c>
      <c r="C338" s="428">
        <v>60</v>
      </c>
    </row>
    <row r="339" spans="1:3" ht="18.75" x14ac:dyDescent="0.2">
      <c r="A339" t="s">
        <v>7682</v>
      </c>
      <c r="B339" s="419" t="s">
        <v>6826</v>
      </c>
      <c r="C339" s="428">
        <v>60</v>
      </c>
    </row>
    <row r="340" spans="1:3" ht="18.75" x14ac:dyDescent="0.2">
      <c r="A340" t="s">
        <v>7683</v>
      </c>
      <c r="B340" s="419" t="s">
        <v>2910</v>
      </c>
      <c r="C340" s="428">
        <v>30</v>
      </c>
    </row>
    <row r="341" spans="1:3" ht="18.75" x14ac:dyDescent="0.2">
      <c r="A341" t="s">
        <v>7684</v>
      </c>
      <c r="B341" s="419" t="s">
        <v>2529</v>
      </c>
      <c r="C341" s="428">
        <v>45</v>
      </c>
    </row>
    <row r="342" spans="1:3" ht="18.75" x14ac:dyDescent="0.2">
      <c r="A342" t="s">
        <v>7685</v>
      </c>
      <c r="B342" s="419" t="s">
        <v>2915</v>
      </c>
      <c r="C342" s="428">
        <v>270</v>
      </c>
    </row>
    <row r="343" spans="1:3" ht="37.5" x14ac:dyDescent="0.2">
      <c r="A343" t="s">
        <v>7686</v>
      </c>
      <c r="B343" s="410" t="s">
        <v>2384</v>
      </c>
      <c r="C343" s="423">
        <v>30</v>
      </c>
    </row>
    <row r="344" spans="1:3" ht="37.5" x14ac:dyDescent="0.2">
      <c r="A344" t="s">
        <v>7687</v>
      </c>
      <c r="B344" s="410" t="s">
        <v>2386</v>
      </c>
      <c r="C344" s="423">
        <v>15</v>
      </c>
    </row>
    <row r="345" spans="1:3" ht="75" x14ac:dyDescent="0.2">
      <c r="A345" t="s">
        <v>7688</v>
      </c>
      <c r="B345" s="410" t="s">
        <v>2388</v>
      </c>
      <c r="C345" s="423">
        <v>30</v>
      </c>
    </row>
    <row r="346" spans="1:3" ht="112.5" x14ac:dyDescent="0.2">
      <c r="A346" t="s">
        <v>7689</v>
      </c>
      <c r="B346" s="410" t="s">
        <v>6785</v>
      </c>
      <c r="C346" s="423">
        <v>45</v>
      </c>
    </row>
    <row r="347" spans="1:3" ht="37.5" x14ac:dyDescent="0.2">
      <c r="A347" t="s">
        <v>7690</v>
      </c>
      <c r="B347" s="410" t="s">
        <v>836</v>
      </c>
      <c r="C347" s="423">
        <v>45</v>
      </c>
    </row>
    <row r="348" spans="1:3" ht="56.25" x14ac:dyDescent="0.2">
      <c r="A348" t="s">
        <v>7691</v>
      </c>
      <c r="B348" s="410" t="s">
        <v>7195</v>
      </c>
      <c r="C348" s="423">
        <v>90</v>
      </c>
    </row>
    <row r="349" spans="1:3" ht="37.5" x14ac:dyDescent="0.2">
      <c r="A349" t="s">
        <v>7692</v>
      </c>
      <c r="B349" s="412" t="s">
        <v>2397</v>
      </c>
      <c r="C349" s="424">
        <v>75</v>
      </c>
    </row>
    <row r="350" spans="1:3" ht="75" x14ac:dyDescent="0.2">
      <c r="A350" t="s">
        <v>7693</v>
      </c>
      <c r="B350" s="412" t="s">
        <v>2969</v>
      </c>
      <c r="C350" s="424">
        <v>30</v>
      </c>
    </row>
    <row r="351" spans="1:3" ht="75" x14ac:dyDescent="0.2">
      <c r="A351" t="s">
        <v>7694</v>
      </c>
      <c r="B351" s="412" t="s">
        <v>2428</v>
      </c>
      <c r="C351" s="424">
        <v>30</v>
      </c>
    </row>
    <row r="352" spans="1:3" ht="75" x14ac:dyDescent="0.2">
      <c r="A352" t="s">
        <v>7695</v>
      </c>
      <c r="B352" s="412" t="s">
        <v>3022</v>
      </c>
      <c r="C352" s="424">
        <v>75</v>
      </c>
    </row>
    <row r="353" spans="1:3" ht="56.25" x14ac:dyDescent="0.2">
      <c r="A353" t="s">
        <v>7696</v>
      </c>
      <c r="B353" s="412" t="s">
        <v>6827</v>
      </c>
      <c r="C353" s="424">
        <v>30</v>
      </c>
    </row>
    <row r="354" spans="1:3" ht="75" x14ac:dyDescent="0.2">
      <c r="A354" t="s">
        <v>7697</v>
      </c>
      <c r="B354" s="412" t="s">
        <v>3260</v>
      </c>
      <c r="C354" s="424">
        <v>75</v>
      </c>
    </row>
    <row r="355" spans="1:3" ht="112.5" x14ac:dyDescent="0.2">
      <c r="A355" t="s">
        <v>7698</v>
      </c>
      <c r="B355" s="412" t="s">
        <v>6828</v>
      </c>
      <c r="C355" s="424">
        <v>30</v>
      </c>
    </row>
    <row r="356" spans="1:3" ht="75" x14ac:dyDescent="0.2">
      <c r="A356" t="s">
        <v>7699</v>
      </c>
      <c r="B356" s="412" t="s">
        <v>2400</v>
      </c>
      <c r="C356" s="424">
        <v>30</v>
      </c>
    </row>
    <row r="357" spans="1:3" ht="37.5" x14ac:dyDescent="0.2">
      <c r="A357" t="s">
        <v>7700</v>
      </c>
      <c r="B357" s="412" t="s">
        <v>6829</v>
      </c>
      <c r="C357" s="424">
        <v>60</v>
      </c>
    </row>
    <row r="358" spans="1:3" ht="37.5" x14ac:dyDescent="0.2">
      <c r="A358" t="s">
        <v>7701</v>
      </c>
      <c r="B358" s="412" t="s">
        <v>3270</v>
      </c>
      <c r="C358" s="424">
        <v>60</v>
      </c>
    </row>
    <row r="359" spans="1:3" ht="37.5" x14ac:dyDescent="0.2">
      <c r="A359" t="s">
        <v>7702</v>
      </c>
      <c r="B359" s="412" t="s">
        <v>2974</v>
      </c>
      <c r="C359" s="424">
        <v>60</v>
      </c>
    </row>
    <row r="360" spans="1:3" ht="93.75" x14ac:dyDescent="0.2">
      <c r="A360" t="s">
        <v>7703</v>
      </c>
      <c r="B360" s="412" t="s">
        <v>6830</v>
      </c>
      <c r="C360" s="424">
        <v>180</v>
      </c>
    </row>
    <row r="361" spans="1:3" ht="75" x14ac:dyDescent="0.2">
      <c r="A361" t="s">
        <v>7704</v>
      </c>
      <c r="B361" s="412" t="s">
        <v>6831</v>
      </c>
      <c r="C361" s="424">
        <v>60</v>
      </c>
    </row>
    <row r="362" spans="1:3" ht="56.25" x14ac:dyDescent="0.2">
      <c r="A362" t="s">
        <v>7705</v>
      </c>
      <c r="B362" s="412" t="s">
        <v>6832</v>
      </c>
      <c r="C362" s="424">
        <v>180</v>
      </c>
    </row>
    <row r="363" spans="1:3" ht="75" x14ac:dyDescent="0.2">
      <c r="A363" t="s">
        <v>7706</v>
      </c>
      <c r="B363" s="412" t="s">
        <v>6833</v>
      </c>
      <c r="C363" s="424">
        <v>120</v>
      </c>
    </row>
    <row r="364" spans="1:3" ht="131.25" x14ac:dyDescent="0.2">
      <c r="A364" t="s">
        <v>7707</v>
      </c>
      <c r="B364" s="412" t="s">
        <v>6834</v>
      </c>
      <c r="C364" s="424">
        <v>90</v>
      </c>
    </row>
    <row r="365" spans="1:3" ht="112.5" x14ac:dyDescent="0.2">
      <c r="A365" t="s">
        <v>7708</v>
      </c>
      <c r="B365" s="412" t="s">
        <v>6835</v>
      </c>
      <c r="C365" s="424">
        <v>120</v>
      </c>
    </row>
    <row r="366" spans="1:3" ht="112.5" x14ac:dyDescent="0.2">
      <c r="A366" t="s">
        <v>7709</v>
      </c>
      <c r="B366" s="412" t="s">
        <v>6836</v>
      </c>
      <c r="C366" s="424">
        <v>120</v>
      </c>
    </row>
    <row r="367" spans="1:3" ht="75" x14ac:dyDescent="0.2">
      <c r="A367" t="s">
        <v>7710</v>
      </c>
      <c r="B367" s="412" t="s">
        <v>3274</v>
      </c>
      <c r="C367" s="424">
        <v>60</v>
      </c>
    </row>
    <row r="368" spans="1:3" ht="37.5" x14ac:dyDescent="0.2">
      <c r="A368" t="s">
        <v>7711</v>
      </c>
      <c r="B368" s="412" t="s">
        <v>6837</v>
      </c>
      <c r="C368" s="424">
        <v>180</v>
      </c>
    </row>
    <row r="369" spans="1:3" ht="37.5" x14ac:dyDescent="0.2">
      <c r="A369" t="s">
        <v>7712</v>
      </c>
      <c r="B369" s="410" t="s">
        <v>2384</v>
      </c>
      <c r="C369" s="423">
        <v>75</v>
      </c>
    </row>
    <row r="370" spans="1:3" ht="37.5" x14ac:dyDescent="0.2">
      <c r="A370" t="s">
        <v>7713</v>
      </c>
      <c r="B370" s="410" t="s">
        <v>2386</v>
      </c>
      <c r="C370" s="423">
        <v>30</v>
      </c>
    </row>
    <row r="371" spans="1:3" ht="75" x14ac:dyDescent="0.2">
      <c r="A371" t="s">
        <v>7714</v>
      </c>
      <c r="B371" s="410" t="s">
        <v>2388</v>
      </c>
      <c r="C371" s="423">
        <v>60</v>
      </c>
    </row>
    <row r="372" spans="1:3" ht="112.5" x14ac:dyDescent="0.2">
      <c r="A372" t="s">
        <v>7715</v>
      </c>
      <c r="B372" s="410" t="s">
        <v>6785</v>
      </c>
      <c r="C372" s="423">
        <v>75</v>
      </c>
    </row>
    <row r="373" spans="1:3" ht="37.5" x14ac:dyDescent="0.2">
      <c r="A373" t="s">
        <v>7716</v>
      </c>
      <c r="B373" s="410" t="s">
        <v>836</v>
      </c>
      <c r="C373" s="423">
        <v>75</v>
      </c>
    </row>
    <row r="374" spans="1:3" ht="56.25" x14ac:dyDescent="0.2">
      <c r="A374" t="s">
        <v>7717</v>
      </c>
      <c r="B374" s="410" t="s">
        <v>7195</v>
      </c>
      <c r="C374" s="423">
        <v>120</v>
      </c>
    </row>
    <row r="375" spans="1:3" ht="37.5" x14ac:dyDescent="0.2">
      <c r="A375" t="s">
        <v>7718</v>
      </c>
      <c r="B375" s="411" t="s">
        <v>2397</v>
      </c>
      <c r="C375" s="424">
        <v>75</v>
      </c>
    </row>
    <row r="376" spans="1:3" ht="75" x14ac:dyDescent="0.2">
      <c r="A376" t="s">
        <v>7719</v>
      </c>
      <c r="B376" s="411" t="s">
        <v>2969</v>
      </c>
      <c r="C376" s="424">
        <v>30</v>
      </c>
    </row>
    <row r="377" spans="1:3" ht="75" x14ac:dyDescent="0.2">
      <c r="A377" t="s">
        <v>7720</v>
      </c>
      <c r="B377" s="411" t="s">
        <v>2428</v>
      </c>
      <c r="C377" s="424">
        <v>30</v>
      </c>
    </row>
    <row r="378" spans="1:3" ht="75" x14ac:dyDescent="0.2">
      <c r="A378" t="s">
        <v>7721</v>
      </c>
      <c r="B378" s="411" t="s">
        <v>6838</v>
      </c>
      <c r="C378" s="424">
        <v>75</v>
      </c>
    </row>
    <row r="379" spans="1:3" ht="56.25" x14ac:dyDescent="0.2">
      <c r="A379" t="s">
        <v>7722</v>
      </c>
      <c r="B379" s="411" t="s">
        <v>3018</v>
      </c>
      <c r="C379" s="424">
        <v>30</v>
      </c>
    </row>
    <row r="380" spans="1:3" ht="75" x14ac:dyDescent="0.2">
      <c r="A380" t="s">
        <v>7723</v>
      </c>
      <c r="B380" s="411" t="s">
        <v>3254</v>
      </c>
      <c r="C380" s="424">
        <v>60</v>
      </c>
    </row>
    <row r="381" spans="1:3" ht="56.25" x14ac:dyDescent="0.2">
      <c r="A381" t="s">
        <v>7724</v>
      </c>
      <c r="B381" s="411" t="s">
        <v>6827</v>
      </c>
      <c r="C381" s="424">
        <v>30</v>
      </c>
    </row>
    <row r="382" spans="1:3" ht="75" x14ac:dyDescent="0.2">
      <c r="A382" t="s">
        <v>7725</v>
      </c>
      <c r="B382" s="411" t="s">
        <v>6839</v>
      </c>
      <c r="C382" s="424">
        <v>90</v>
      </c>
    </row>
    <row r="383" spans="1:3" ht="75" x14ac:dyDescent="0.2">
      <c r="A383" t="s">
        <v>7726</v>
      </c>
      <c r="B383" s="411" t="s">
        <v>3262</v>
      </c>
      <c r="C383" s="424">
        <v>60</v>
      </c>
    </row>
    <row r="384" spans="1:3" ht="37.5" x14ac:dyDescent="0.2">
      <c r="A384" t="s">
        <v>7727</v>
      </c>
      <c r="B384" s="411" t="s">
        <v>6840</v>
      </c>
      <c r="C384" s="424">
        <v>60</v>
      </c>
    </row>
    <row r="385" spans="1:3" ht="56.25" x14ac:dyDescent="0.2">
      <c r="A385" t="s">
        <v>7728</v>
      </c>
      <c r="B385" s="417" t="s">
        <v>3267</v>
      </c>
      <c r="C385" s="423">
        <v>30</v>
      </c>
    </row>
    <row r="386" spans="1:3" ht="75" x14ac:dyDescent="0.2">
      <c r="A386" t="s">
        <v>7729</v>
      </c>
      <c r="B386" s="417" t="s">
        <v>2529</v>
      </c>
      <c r="C386" s="431">
        <v>45</v>
      </c>
    </row>
    <row r="387" spans="1:3" ht="75" x14ac:dyDescent="0.2">
      <c r="A387" t="s">
        <v>7730</v>
      </c>
      <c r="B387" s="410" t="s">
        <v>2400</v>
      </c>
      <c r="C387" s="423">
        <v>30</v>
      </c>
    </row>
    <row r="388" spans="1:3" ht="37.5" x14ac:dyDescent="0.2">
      <c r="A388" t="s">
        <v>7731</v>
      </c>
      <c r="B388" s="410" t="s">
        <v>3270</v>
      </c>
      <c r="C388" s="423">
        <v>60</v>
      </c>
    </row>
    <row r="389" spans="1:3" ht="37.5" x14ac:dyDescent="0.2">
      <c r="A389" t="s">
        <v>7732</v>
      </c>
      <c r="B389" s="410" t="s">
        <v>2974</v>
      </c>
      <c r="C389" s="423">
        <v>60</v>
      </c>
    </row>
    <row r="390" spans="1:3" ht="93.75" x14ac:dyDescent="0.2">
      <c r="A390" t="s">
        <v>7733</v>
      </c>
      <c r="B390" s="410" t="s">
        <v>6830</v>
      </c>
      <c r="C390" s="423">
        <v>150</v>
      </c>
    </row>
    <row r="391" spans="1:3" ht="112.5" x14ac:dyDescent="0.2">
      <c r="A391" t="s">
        <v>7734</v>
      </c>
      <c r="B391" s="410" t="s">
        <v>3029</v>
      </c>
      <c r="C391" s="423">
        <v>90</v>
      </c>
    </row>
    <row r="392" spans="1:3" ht="75" x14ac:dyDescent="0.2">
      <c r="A392" t="s">
        <v>7735</v>
      </c>
      <c r="B392" s="410" t="s">
        <v>6841</v>
      </c>
      <c r="C392" s="423">
        <v>60</v>
      </c>
    </row>
    <row r="393" spans="1:3" ht="93.75" x14ac:dyDescent="0.2">
      <c r="A393" t="s">
        <v>7736</v>
      </c>
      <c r="B393" s="410" t="s">
        <v>6842</v>
      </c>
      <c r="C393" s="423">
        <v>120</v>
      </c>
    </row>
    <row r="394" spans="1:3" ht="112.5" x14ac:dyDescent="0.2">
      <c r="A394" t="s">
        <v>7737</v>
      </c>
      <c r="B394" s="410" t="s">
        <v>6843</v>
      </c>
      <c r="C394" s="423">
        <v>150</v>
      </c>
    </row>
    <row r="395" spans="1:3" ht="112.5" x14ac:dyDescent="0.2">
      <c r="A395" t="s">
        <v>7738</v>
      </c>
      <c r="B395" s="410" t="s">
        <v>6844</v>
      </c>
      <c r="C395" s="423">
        <v>60</v>
      </c>
    </row>
    <row r="396" spans="1:3" ht="75" x14ac:dyDescent="0.2">
      <c r="A396" t="s">
        <v>7739</v>
      </c>
      <c r="B396" s="410" t="s">
        <v>6833</v>
      </c>
      <c r="C396" s="423">
        <v>120</v>
      </c>
    </row>
    <row r="397" spans="1:3" ht="93.75" x14ac:dyDescent="0.2">
      <c r="A397" t="s">
        <v>7740</v>
      </c>
      <c r="B397" s="410" t="s">
        <v>6845</v>
      </c>
      <c r="C397" s="423">
        <v>60</v>
      </c>
    </row>
    <row r="398" spans="1:3" ht="150" x14ac:dyDescent="0.2">
      <c r="A398" t="s">
        <v>7741</v>
      </c>
      <c r="B398" s="412" t="s">
        <v>6846</v>
      </c>
      <c r="C398" s="423">
        <v>60</v>
      </c>
    </row>
    <row r="399" spans="1:3" ht="37.5" x14ac:dyDescent="0.2">
      <c r="A399" t="s">
        <v>7742</v>
      </c>
      <c r="B399" s="410" t="s">
        <v>6847</v>
      </c>
      <c r="C399" s="423">
        <v>60</v>
      </c>
    </row>
    <row r="400" spans="1:3" ht="112.5" x14ac:dyDescent="0.2">
      <c r="A400" t="s">
        <v>7743</v>
      </c>
      <c r="B400" s="412" t="s">
        <v>6835</v>
      </c>
      <c r="C400" s="423">
        <v>180</v>
      </c>
    </row>
    <row r="401" spans="1:3" ht="112.5" x14ac:dyDescent="0.2">
      <c r="A401" t="s">
        <v>7744</v>
      </c>
      <c r="B401" s="412" t="s">
        <v>6848</v>
      </c>
      <c r="C401" s="423">
        <v>180</v>
      </c>
    </row>
    <row r="402" spans="1:3" ht="75" x14ac:dyDescent="0.2">
      <c r="A402" t="s">
        <v>7745</v>
      </c>
      <c r="B402" s="410" t="s">
        <v>3052</v>
      </c>
      <c r="C402" s="423">
        <v>60</v>
      </c>
    </row>
    <row r="403" spans="1:3" ht="37.5" x14ac:dyDescent="0.2">
      <c r="A403" t="s">
        <v>7746</v>
      </c>
      <c r="B403" s="412" t="s">
        <v>6849</v>
      </c>
      <c r="C403" s="423">
        <v>60</v>
      </c>
    </row>
    <row r="404" spans="1:3" ht="56.25" x14ac:dyDescent="0.2">
      <c r="A404" t="s">
        <v>7747</v>
      </c>
      <c r="B404" s="410" t="s">
        <v>2915</v>
      </c>
      <c r="C404" s="423">
        <v>225</v>
      </c>
    </row>
    <row r="405" spans="1:3" ht="37.5" x14ac:dyDescent="0.2">
      <c r="A405" t="s">
        <v>7748</v>
      </c>
      <c r="B405" s="410" t="s">
        <v>2384</v>
      </c>
      <c r="C405" s="423">
        <v>30</v>
      </c>
    </row>
    <row r="406" spans="1:3" ht="37.5" x14ac:dyDescent="0.2">
      <c r="A406" t="s">
        <v>7749</v>
      </c>
      <c r="B406" s="410" t="s">
        <v>2386</v>
      </c>
      <c r="C406" s="423">
        <v>15</v>
      </c>
    </row>
    <row r="407" spans="1:3" ht="75" x14ac:dyDescent="0.2">
      <c r="A407" t="s">
        <v>7750</v>
      </c>
      <c r="B407" s="410" t="s">
        <v>2388</v>
      </c>
      <c r="C407" s="423">
        <v>30</v>
      </c>
    </row>
    <row r="408" spans="1:3" ht="112.5" x14ac:dyDescent="0.2">
      <c r="A408" t="s">
        <v>7751</v>
      </c>
      <c r="B408" s="410" t="s">
        <v>6785</v>
      </c>
      <c r="C408" s="423">
        <v>45</v>
      </c>
    </row>
    <row r="409" spans="1:3" ht="37.5" x14ac:dyDescent="0.2">
      <c r="A409" t="s">
        <v>7752</v>
      </c>
      <c r="B409" s="410" t="s">
        <v>836</v>
      </c>
      <c r="C409" s="423">
        <v>45</v>
      </c>
    </row>
    <row r="410" spans="1:3" ht="56.25" x14ac:dyDescent="0.2">
      <c r="A410" t="s">
        <v>7753</v>
      </c>
      <c r="B410" s="410" t="s">
        <v>7195</v>
      </c>
      <c r="C410" s="423">
        <v>90</v>
      </c>
    </row>
    <row r="411" spans="1:3" ht="37.5" x14ac:dyDescent="0.2">
      <c r="A411" t="s">
        <v>7754</v>
      </c>
      <c r="B411" s="410" t="s">
        <v>2397</v>
      </c>
      <c r="C411" s="423">
        <v>75</v>
      </c>
    </row>
    <row r="412" spans="1:3" ht="56.25" x14ac:dyDescent="0.2">
      <c r="A412" t="s">
        <v>7755</v>
      </c>
      <c r="B412" s="410" t="s">
        <v>3097</v>
      </c>
      <c r="C412" s="423">
        <v>45</v>
      </c>
    </row>
    <row r="413" spans="1:3" ht="75" x14ac:dyDescent="0.2">
      <c r="A413" t="s">
        <v>7756</v>
      </c>
      <c r="B413" s="410" t="s">
        <v>3098</v>
      </c>
      <c r="C413" s="423">
        <v>60</v>
      </c>
    </row>
    <row r="414" spans="1:3" ht="131.25" x14ac:dyDescent="0.2">
      <c r="A414" t="s">
        <v>7757</v>
      </c>
      <c r="B414" s="410" t="s">
        <v>3100</v>
      </c>
      <c r="C414" s="423">
        <v>30</v>
      </c>
    </row>
    <row r="415" spans="1:3" ht="37.5" x14ac:dyDescent="0.2">
      <c r="A415" t="s">
        <v>7758</v>
      </c>
      <c r="B415" s="410" t="s">
        <v>848</v>
      </c>
      <c r="C415" s="423">
        <v>60</v>
      </c>
    </row>
    <row r="416" spans="1:3" ht="93.75" x14ac:dyDescent="0.2">
      <c r="A416" t="s">
        <v>7759</v>
      </c>
      <c r="B416" s="410" t="s">
        <v>3103</v>
      </c>
      <c r="C416" s="423">
        <v>45</v>
      </c>
    </row>
    <row r="417" spans="1:3" ht="112.5" x14ac:dyDescent="0.2">
      <c r="A417" t="s">
        <v>7760</v>
      </c>
      <c r="B417" s="410" t="s">
        <v>3105</v>
      </c>
      <c r="C417" s="423">
        <v>60</v>
      </c>
    </row>
    <row r="418" spans="1:3" ht="112.5" x14ac:dyDescent="0.2">
      <c r="A418" t="s">
        <v>7761</v>
      </c>
      <c r="B418" s="412" t="s">
        <v>6828</v>
      </c>
      <c r="C418" s="432">
        <v>30</v>
      </c>
    </row>
    <row r="419" spans="1:3" ht="75" x14ac:dyDescent="0.2">
      <c r="A419" t="s">
        <v>7762</v>
      </c>
      <c r="B419" s="410" t="s">
        <v>2400</v>
      </c>
      <c r="C419" s="433">
        <v>30</v>
      </c>
    </row>
    <row r="420" spans="1:3" ht="150" x14ac:dyDescent="0.2">
      <c r="A420" t="s">
        <v>7763</v>
      </c>
      <c r="B420" s="410" t="s">
        <v>3108</v>
      </c>
      <c r="C420" s="423">
        <v>60</v>
      </c>
    </row>
    <row r="421" spans="1:3" ht="112.5" x14ac:dyDescent="0.2">
      <c r="A421" t="s">
        <v>7764</v>
      </c>
      <c r="B421" s="410" t="s">
        <v>3110</v>
      </c>
      <c r="C421" s="423">
        <v>60</v>
      </c>
    </row>
    <row r="422" spans="1:3" ht="93.75" x14ac:dyDescent="0.2">
      <c r="A422" t="s">
        <v>7765</v>
      </c>
      <c r="B422" s="410" t="s">
        <v>3112</v>
      </c>
      <c r="C422" s="423">
        <v>60</v>
      </c>
    </row>
    <row r="423" spans="1:3" ht="37.5" x14ac:dyDescent="0.2">
      <c r="A423" t="s">
        <v>7766</v>
      </c>
      <c r="B423" s="410" t="s">
        <v>2727</v>
      </c>
      <c r="C423" s="423">
        <v>60</v>
      </c>
    </row>
    <row r="424" spans="1:3" ht="75" x14ac:dyDescent="0.2">
      <c r="A424" t="s">
        <v>7767</v>
      </c>
      <c r="B424" s="410" t="s">
        <v>3115</v>
      </c>
      <c r="C424" s="423">
        <v>180</v>
      </c>
    </row>
    <row r="425" spans="1:3" ht="93.75" x14ac:dyDescent="0.2">
      <c r="A425" t="s">
        <v>7768</v>
      </c>
      <c r="B425" s="410" t="s">
        <v>3117</v>
      </c>
      <c r="C425" s="423">
        <v>60</v>
      </c>
    </row>
    <row r="426" spans="1:3" ht="150" x14ac:dyDescent="0.2">
      <c r="A426" t="s">
        <v>7769</v>
      </c>
      <c r="B426" s="410" t="s">
        <v>3119</v>
      </c>
      <c r="C426" s="423">
        <v>90</v>
      </c>
    </row>
    <row r="427" spans="1:3" ht="75" x14ac:dyDescent="0.2">
      <c r="A427" t="s">
        <v>7770</v>
      </c>
      <c r="B427" s="410" t="s">
        <v>3121</v>
      </c>
      <c r="C427" s="423">
        <v>60</v>
      </c>
    </row>
    <row r="428" spans="1:3" ht="131.25" x14ac:dyDescent="0.2">
      <c r="A428" t="s">
        <v>7771</v>
      </c>
      <c r="B428" s="410" t="s">
        <v>3123</v>
      </c>
      <c r="C428" s="423">
        <v>180</v>
      </c>
    </row>
    <row r="429" spans="1:3" ht="93.75" x14ac:dyDescent="0.2">
      <c r="A429" t="s">
        <v>7772</v>
      </c>
      <c r="B429" s="410" t="s">
        <v>3125</v>
      </c>
      <c r="C429" s="423">
        <v>150</v>
      </c>
    </row>
    <row r="430" spans="1:3" ht="168.75" x14ac:dyDescent="0.2">
      <c r="A430" t="s">
        <v>7773</v>
      </c>
      <c r="B430" s="410" t="s">
        <v>3127</v>
      </c>
      <c r="C430" s="423">
        <v>60</v>
      </c>
    </row>
    <row r="431" spans="1:3" ht="93.75" x14ac:dyDescent="0.2">
      <c r="A431" t="s">
        <v>7774</v>
      </c>
      <c r="B431" s="410" t="s">
        <v>3131</v>
      </c>
      <c r="C431" s="423">
        <v>90</v>
      </c>
    </row>
    <row r="432" spans="1:3" ht="75" x14ac:dyDescent="0.2">
      <c r="A432" t="s">
        <v>7775</v>
      </c>
      <c r="B432" s="410" t="s">
        <v>2453</v>
      </c>
      <c r="C432" s="423">
        <v>120</v>
      </c>
    </row>
    <row r="433" spans="1:3" ht="33" x14ac:dyDescent="0.2">
      <c r="A433" t="s">
        <v>7776</v>
      </c>
      <c r="B433" s="420" t="s">
        <v>2384</v>
      </c>
      <c r="C433" s="432">
        <v>75</v>
      </c>
    </row>
    <row r="434" spans="1:3" ht="33" x14ac:dyDescent="0.2">
      <c r="A434" t="s">
        <v>7777</v>
      </c>
      <c r="B434" s="420" t="s">
        <v>2386</v>
      </c>
      <c r="C434" s="432">
        <v>30</v>
      </c>
    </row>
    <row r="435" spans="1:3" ht="49.5" x14ac:dyDescent="0.2">
      <c r="A435" t="s">
        <v>7778</v>
      </c>
      <c r="B435" s="420" t="s">
        <v>2388</v>
      </c>
      <c r="C435" s="432">
        <v>60</v>
      </c>
    </row>
    <row r="436" spans="1:3" ht="82.5" x14ac:dyDescent="0.2">
      <c r="A436" t="s">
        <v>7779</v>
      </c>
      <c r="B436" s="420" t="s">
        <v>6785</v>
      </c>
      <c r="C436" s="432">
        <v>75</v>
      </c>
    </row>
    <row r="437" spans="1:3" ht="16.5" x14ac:dyDescent="0.2">
      <c r="A437" t="s">
        <v>7780</v>
      </c>
      <c r="B437" s="420" t="s">
        <v>836</v>
      </c>
      <c r="C437" s="432">
        <v>75</v>
      </c>
    </row>
    <row r="438" spans="1:3" ht="49.5" x14ac:dyDescent="0.2">
      <c r="A438" t="s">
        <v>7781</v>
      </c>
      <c r="B438" s="420" t="s">
        <v>7195</v>
      </c>
      <c r="C438" s="432">
        <v>120</v>
      </c>
    </row>
    <row r="439" spans="1:3" ht="66" x14ac:dyDescent="0.2">
      <c r="A439" t="s">
        <v>7782</v>
      </c>
      <c r="B439" s="421" t="s">
        <v>3190</v>
      </c>
      <c r="C439" s="432">
        <v>45</v>
      </c>
    </row>
    <row r="440" spans="1:3" ht="49.5" x14ac:dyDescent="0.2">
      <c r="A440" t="s">
        <v>7783</v>
      </c>
      <c r="B440" s="421" t="s">
        <v>3139</v>
      </c>
      <c r="C440" s="432">
        <v>30</v>
      </c>
    </row>
    <row r="441" spans="1:3" ht="33" x14ac:dyDescent="0.2">
      <c r="A441" t="s">
        <v>7784</v>
      </c>
      <c r="B441" s="421" t="s">
        <v>3141</v>
      </c>
      <c r="C441" s="432">
        <v>30</v>
      </c>
    </row>
    <row r="442" spans="1:3" ht="49.5" x14ac:dyDescent="0.2">
      <c r="A442" t="s">
        <v>7785</v>
      </c>
      <c r="B442" s="421" t="s">
        <v>3157</v>
      </c>
      <c r="C442" s="432">
        <v>60</v>
      </c>
    </row>
    <row r="443" spans="1:3" ht="33" x14ac:dyDescent="0.2">
      <c r="A443" t="s">
        <v>7786</v>
      </c>
      <c r="B443" s="421" t="s">
        <v>3142</v>
      </c>
      <c r="C443" s="432">
        <v>60</v>
      </c>
    </row>
    <row r="444" spans="1:3" ht="33" x14ac:dyDescent="0.2">
      <c r="A444" t="s">
        <v>7787</v>
      </c>
      <c r="B444" s="421" t="s">
        <v>3194</v>
      </c>
      <c r="C444" s="432">
        <v>45</v>
      </c>
    </row>
    <row r="445" spans="1:3" ht="66" x14ac:dyDescent="0.2">
      <c r="A445" t="s">
        <v>7788</v>
      </c>
      <c r="B445" s="421" t="s">
        <v>3144</v>
      </c>
      <c r="C445" s="432">
        <v>60</v>
      </c>
    </row>
    <row r="446" spans="1:3" ht="82.5" x14ac:dyDescent="0.2">
      <c r="A446" t="s">
        <v>7789</v>
      </c>
      <c r="B446" s="421" t="s">
        <v>3197</v>
      </c>
      <c r="C446" s="432">
        <v>60</v>
      </c>
    </row>
    <row r="447" spans="1:3" ht="49.5" x14ac:dyDescent="0.2">
      <c r="A447" t="s">
        <v>7790</v>
      </c>
      <c r="B447" s="421" t="s">
        <v>3148</v>
      </c>
      <c r="C447" s="432">
        <v>75</v>
      </c>
    </row>
    <row r="448" spans="1:3" ht="33" x14ac:dyDescent="0.2">
      <c r="A448" t="s">
        <v>7791</v>
      </c>
      <c r="B448" s="421" t="s">
        <v>6850</v>
      </c>
      <c r="C448" s="432">
        <v>60</v>
      </c>
    </row>
    <row r="449" spans="1:3" ht="33" x14ac:dyDescent="0.2">
      <c r="A449" t="s">
        <v>7792</v>
      </c>
      <c r="B449" s="421" t="s">
        <v>3151</v>
      </c>
      <c r="C449" s="432">
        <v>60</v>
      </c>
    </row>
    <row r="450" spans="1:3" ht="49.5" x14ac:dyDescent="0.2">
      <c r="A450" t="s">
        <v>7793</v>
      </c>
      <c r="B450" s="421" t="s">
        <v>3202</v>
      </c>
      <c r="C450" s="432">
        <v>45</v>
      </c>
    </row>
    <row r="451" spans="1:3" ht="33" x14ac:dyDescent="0.2">
      <c r="A451" t="s">
        <v>7794</v>
      </c>
      <c r="B451" s="421" t="s">
        <v>3153</v>
      </c>
      <c r="C451" s="432">
        <v>60</v>
      </c>
    </row>
    <row r="452" spans="1:3" ht="49.5" x14ac:dyDescent="0.2">
      <c r="A452" t="s">
        <v>7795</v>
      </c>
      <c r="B452" s="421" t="s">
        <v>3155</v>
      </c>
      <c r="C452" s="432">
        <v>45</v>
      </c>
    </row>
    <row r="453" spans="1:3" ht="82.5" x14ac:dyDescent="0.2">
      <c r="A453" t="s">
        <v>7796</v>
      </c>
      <c r="B453" s="421" t="s">
        <v>6851</v>
      </c>
      <c r="C453" s="432">
        <v>45</v>
      </c>
    </row>
    <row r="454" spans="1:3" ht="33" x14ac:dyDescent="0.2">
      <c r="A454" t="s">
        <v>7797</v>
      </c>
      <c r="B454" s="421" t="s">
        <v>3208</v>
      </c>
      <c r="C454" s="432">
        <v>45</v>
      </c>
    </row>
    <row r="455" spans="1:3" ht="66" x14ac:dyDescent="0.2">
      <c r="A455" t="s">
        <v>7798</v>
      </c>
      <c r="B455" s="421" t="s">
        <v>3161</v>
      </c>
      <c r="C455" s="432">
        <v>60</v>
      </c>
    </row>
    <row r="456" spans="1:3" ht="82.5" x14ac:dyDescent="0.2">
      <c r="A456" t="s">
        <v>7799</v>
      </c>
      <c r="B456" s="421" t="s">
        <v>6852</v>
      </c>
      <c r="C456" s="432">
        <v>60</v>
      </c>
    </row>
    <row r="457" spans="1:3" ht="66" x14ac:dyDescent="0.2">
      <c r="A457" t="s">
        <v>7800</v>
      </c>
      <c r="B457" s="421" t="s">
        <v>3163</v>
      </c>
      <c r="C457" s="432">
        <v>60</v>
      </c>
    </row>
    <row r="458" spans="1:3" ht="66" x14ac:dyDescent="0.2">
      <c r="A458" t="s">
        <v>7801</v>
      </c>
      <c r="B458" s="421" t="s">
        <v>3159</v>
      </c>
      <c r="C458" s="432">
        <v>60</v>
      </c>
    </row>
    <row r="459" spans="1:3" ht="16.5" x14ac:dyDescent="0.2">
      <c r="A459" t="s">
        <v>7802</v>
      </c>
      <c r="B459" s="421" t="s">
        <v>3165</v>
      </c>
      <c r="C459" s="432">
        <v>60</v>
      </c>
    </row>
    <row r="460" spans="1:3" ht="82.5" x14ac:dyDescent="0.2">
      <c r="A460" t="s">
        <v>7803</v>
      </c>
      <c r="B460" s="421" t="s">
        <v>3169</v>
      </c>
      <c r="C460" s="432">
        <v>120</v>
      </c>
    </row>
    <row r="461" spans="1:3" ht="82.5" x14ac:dyDescent="0.2">
      <c r="A461" t="s">
        <v>7804</v>
      </c>
      <c r="B461" s="421" t="s">
        <v>3171</v>
      </c>
      <c r="C461" s="432">
        <v>120</v>
      </c>
    </row>
    <row r="462" spans="1:3" ht="82.5" x14ac:dyDescent="0.2">
      <c r="A462" t="s">
        <v>7805</v>
      </c>
      <c r="B462" s="421" t="s">
        <v>3173</v>
      </c>
      <c r="C462" s="432">
        <v>120</v>
      </c>
    </row>
    <row r="463" spans="1:3" ht="82.5" x14ac:dyDescent="0.2">
      <c r="A463" t="s">
        <v>7806</v>
      </c>
      <c r="B463" s="421" t="s">
        <v>3175</v>
      </c>
      <c r="C463" s="432">
        <v>120</v>
      </c>
    </row>
    <row r="464" spans="1:3" ht="82.5" x14ac:dyDescent="0.2">
      <c r="A464" t="s">
        <v>7807</v>
      </c>
      <c r="B464" s="421" t="s">
        <v>3220</v>
      </c>
      <c r="C464" s="432">
        <v>75</v>
      </c>
    </row>
    <row r="465" spans="1:3" ht="82.5" x14ac:dyDescent="0.2">
      <c r="A465" t="s">
        <v>7808</v>
      </c>
      <c r="B465" s="421" t="s">
        <v>3222</v>
      </c>
      <c r="C465" s="432">
        <v>45</v>
      </c>
    </row>
    <row r="466" spans="1:3" ht="99" x14ac:dyDescent="0.2">
      <c r="A466" t="s">
        <v>7809</v>
      </c>
      <c r="B466" s="421" t="s">
        <v>3717</v>
      </c>
      <c r="C466" s="432">
        <v>60</v>
      </c>
    </row>
    <row r="467" spans="1:3" ht="49.5" x14ac:dyDescent="0.2">
      <c r="A467" t="s">
        <v>7810</v>
      </c>
      <c r="B467" s="421" t="s">
        <v>3226</v>
      </c>
      <c r="C467" s="432">
        <v>60</v>
      </c>
    </row>
    <row r="468" spans="1:3" ht="99" x14ac:dyDescent="0.2">
      <c r="A468" t="s">
        <v>7811</v>
      </c>
      <c r="B468" s="421" t="s">
        <v>6853</v>
      </c>
      <c r="C468" s="432">
        <v>90</v>
      </c>
    </row>
    <row r="469" spans="1:3" ht="33" x14ac:dyDescent="0.2">
      <c r="A469" t="s">
        <v>7812</v>
      </c>
      <c r="B469" s="421" t="s">
        <v>3181</v>
      </c>
      <c r="C469" s="432">
        <v>60</v>
      </c>
    </row>
    <row r="470" spans="1:3" ht="99" x14ac:dyDescent="0.2">
      <c r="A470" t="s">
        <v>7813</v>
      </c>
      <c r="B470" s="421" t="s">
        <v>6854</v>
      </c>
      <c r="C470" s="432">
        <v>60</v>
      </c>
    </row>
    <row r="471" spans="1:3" ht="82.5" x14ac:dyDescent="0.2">
      <c r="A471" t="s">
        <v>7814</v>
      </c>
      <c r="B471" s="421" t="s">
        <v>3233</v>
      </c>
      <c r="C471" s="432">
        <v>60</v>
      </c>
    </row>
    <row r="472" spans="1:3" ht="82.5" x14ac:dyDescent="0.2">
      <c r="A472" t="s">
        <v>7815</v>
      </c>
      <c r="B472" s="421" t="s">
        <v>6855</v>
      </c>
      <c r="C472" s="432">
        <v>45</v>
      </c>
    </row>
    <row r="473" spans="1:3" ht="82.5" x14ac:dyDescent="0.2">
      <c r="A473" t="s">
        <v>7816</v>
      </c>
      <c r="B473" s="421" t="s">
        <v>6856</v>
      </c>
      <c r="C473" s="432">
        <v>60</v>
      </c>
    </row>
    <row r="474" spans="1:3" ht="49.5" x14ac:dyDescent="0.2">
      <c r="A474" t="s">
        <v>7817</v>
      </c>
      <c r="B474" s="421" t="s">
        <v>3179</v>
      </c>
      <c r="C474" s="432">
        <v>60</v>
      </c>
    </row>
    <row r="475" spans="1:3" ht="49.5" x14ac:dyDescent="0.2">
      <c r="A475" t="s">
        <v>7818</v>
      </c>
      <c r="B475" s="421" t="s">
        <v>3177</v>
      </c>
      <c r="C475" s="432">
        <v>60</v>
      </c>
    </row>
    <row r="476" spans="1:3" ht="49.5" x14ac:dyDescent="0.2">
      <c r="A476" t="s">
        <v>7819</v>
      </c>
      <c r="B476" s="421" t="s">
        <v>817</v>
      </c>
      <c r="C476" s="432">
        <v>225</v>
      </c>
    </row>
    <row r="477" spans="1:3" ht="15.75" x14ac:dyDescent="0.2">
      <c r="A477" t="s">
        <v>7820</v>
      </c>
      <c r="B477" s="422" t="s">
        <v>2384</v>
      </c>
      <c r="C477" s="434">
        <v>45</v>
      </c>
    </row>
    <row r="478" spans="1:3" ht="15.75" x14ac:dyDescent="0.2">
      <c r="A478" t="s">
        <v>7821</v>
      </c>
      <c r="B478" s="422" t="s">
        <v>2386</v>
      </c>
      <c r="C478" s="434">
        <v>15</v>
      </c>
    </row>
    <row r="479" spans="1:3" ht="47.25" x14ac:dyDescent="0.2">
      <c r="A479" t="s">
        <v>7822</v>
      </c>
      <c r="B479" s="422" t="s">
        <v>2388</v>
      </c>
      <c r="C479" s="434">
        <v>30</v>
      </c>
    </row>
    <row r="480" spans="1:3" ht="78.75" x14ac:dyDescent="0.2">
      <c r="A480" t="s">
        <v>7823</v>
      </c>
      <c r="B480" s="422" t="s">
        <v>6785</v>
      </c>
      <c r="C480" s="434">
        <v>30</v>
      </c>
    </row>
    <row r="481" spans="1:3" ht="15.75" x14ac:dyDescent="0.2">
      <c r="A481" t="s">
        <v>7824</v>
      </c>
      <c r="B481" s="422" t="s">
        <v>836</v>
      </c>
      <c r="C481" s="434">
        <v>30</v>
      </c>
    </row>
    <row r="482" spans="1:3" ht="63" x14ac:dyDescent="0.2">
      <c r="A482" t="s">
        <v>7825</v>
      </c>
      <c r="B482" s="422" t="s">
        <v>2393</v>
      </c>
      <c r="C482" s="434">
        <v>30</v>
      </c>
    </row>
    <row r="483" spans="1:3" ht="31.5" x14ac:dyDescent="0.2">
      <c r="A483" t="s">
        <v>7826</v>
      </c>
      <c r="B483" s="422" t="s">
        <v>3141</v>
      </c>
      <c r="C483" s="434">
        <v>30</v>
      </c>
    </row>
    <row r="484" spans="1:3" ht="31.5" x14ac:dyDescent="0.2">
      <c r="A484" t="s">
        <v>7827</v>
      </c>
      <c r="B484" s="422" t="s">
        <v>3139</v>
      </c>
      <c r="C484" s="434">
        <v>30</v>
      </c>
    </row>
    <row r="485" spans="1:3" ht="47.25" x14ac:dyDescent="0.2">
      <c r="A485" t="s">
        <v>7828</v>
      </c>
      <c r="B485" s="422" t="s">
        <v>3190</v>
      </c>
      <c r="C485" s="434">
        <v>45</v>
      </c>
    </row>
    <row r="486" spans="1:3" ht="31.5" x14ac:dyDescent="0.2">
      <c r="A486" t="s">
        <v>7829</v>
      </c>
      <c r="B486" s="422" t="s">
        <v>6850</v>
      </c>
      <c r="C486" s="434">
        <v>60</v>
      </c>
    </row>
    <row r="487" spans="1:3" ht="31.5" x14ac:dyDescent="0.2">
      <c r="A487" t="s">
        <v>7830</v>
      </c>
      <c r="B487" s="422" t="s">
        <v>3202</v>
      </c>
      <c r="C487" s="434">
        <v>45</v>
      </c>
    </row>
    <row r="488" spans="1:3" ht="31.5" x14ac:dyDescent="0.2">
      <c r="A488" t="s">
        <v>7831</v>
      </c>
      <c r="B488" s="422" t="s">
        <v>3208</v>
      </c>
      <c r="C488" s="434">
        <v>45</v>
      </c>
    </row>
    <row r="489" spans="1:3" ht="31.5" x14ac:dyDescent="0.2">
      <c r="A489" t="s">
        <v>7832</v>
      </c>
      <c r="B489" s="422" t="s">
        <v>3194</v>
      </c>
      <c r="C489" s="434">
        <v>45</v>
      </c>
    </row>
    <row r="490" spans="1:3" ht="63" x14ac:dyDescent="0.2">
      <c r="A490" t="s">
        <v>7833</v>
      </c>
      <c r="B490" s="422" t="s">
        <v>3222</v>
      </c>
      <c r="C490" s="434">
        <v>45</v>
      </c>
    </row>
    <row r="491" spans="1:3" ht="78.75" x14ac:dyDescent="0.2">
      <c r="A491" t="s">
        <v>7834</v>
      </c>
      <c r="B491" s="422" t="s">
        <v>6856</v>
      </c>
      <c r="C491" s="434">
        <v>60</v>
      </c>
    </row>
    <row r="492" spans="1:3" ht="31.5" x14ac:dyDescent="0.2">
      <c r="A492" t="s">
        <v>7835</v>
      </c>
      <c r="B492" s="422" t="s">
        <v>3226</v>
      </c>
      <c r="C492" s="434">
        <v>60</v>
      </c>
    </row>
    <row r="493" spans="1:3" ht="63" x14ac:dyDescent="0.2">
      <c r="A493" t="s">
        <v>7836</v>
      </c>
      <c r="B493" s="422" t="s">
        <v>6853</v>
      </c>
      <c r="C493" s="434">
        <v>90</v>
      </c>
    </row>
    <row r="494" spans="1:3" ht="31.5" x14ac:dyDescent="0.2">
      <c r="A494" t="s">
        <v>7837</v>
      </c>
      <c r="B494" s="422" t="s">
        <v>3181</v>
      </c>
      <c r="C494" s="434">
        <v>30</v>
      </c>
    </row>
    <row r="495" spans="1:3" ht="63" x14ac:dyDescent="0.2">
      <c r="A495" t="s">
        <v>7838</v>
      </c>
      <c r="B495" s="422" t="s">
        <v>6855</v>
      </c>
      <c r="C495" s="434">
        <v>45</v>
      </c>
    </row>
    <row r="496" spans="1:3" ht="78.75" x14ac:dyDescent="0.2">
      <c r="A496" t="s">
        <v>7839</v>
      </c>
      <c r="B496" s="422" t="s">
        <v>6854</v>
      </c>
      <c r="C496" s="434">
        <v>60</v>
      </c>
    </row>
    <row r="497" spans="1:3" ht="47.25" x14ac:dyDescent="0.2">
      <c r="A497" t="s">
        <v>7840</v>
      </c>
      <c r="B497" s="422" t="s">
        <v>3175</v>
      </c>
      <c r="C497" s="434">
        <v>105</v>
      </c>
    </row>
    <row r="498" spans="1:3" ht="63" x14ac:dyDescent="0.2">
      <c r="A498" t="s">
        <v>7841</v>
      </c>
      <c r="B498" s="422" t="s">
        <v>3233</v>
      </c>
      <c r="C498" s="434">
        <v>60</v>
      </c>
    </row>
    <row r="499" spans="1:3" ht="15.75" x14ac:dyDescent="0.2">
      <c r="A499" t="s">
        <v>7842</v>
      </c>
      <c r="B499" s="422" t="s">
        <v>2384</v>
      </c>
      <c r="C499" s="434">
        <v>30</v>
      </c>
    </row>
    <row r="500" spans="1:3" ht="15.75" x14ac:dyDescent="0.2">
      <c r="A500" t="s">
        <v>7843</v>
      </c>
      <c r="B500" s="422" t="s">
        <v>2386</v>
      </c>
      <c r="C500" s="434">
        <v>15</v>
      </c>
    </row>
    <row r="501" spans="1:3" ht="47.25" x14ac:dyDescent="0.2">
      <c r="A501" t="s">
        <v>7844</v>
      </c>
      <c r="B501" s="422" t="s">
        <v>2388</v>
      </c>
      <c r="C501" s="434">
        <v>30</v>
      </c>
    </row>
    <row r="502" spans="1:3" ht="78.75" x14ac:dyDescent="0.2">
      <c r="A502" t="s">
        <v>7845</v>
      </c>
      <c r="B502" s="422" t="s">
        <v>6857</v>
      </c>
      <c r="C502" s="434">
        <v>45</v>
      </c>
    </row>
    <row r="503" spans="1:3" ht="15.75" x14ac:dyDescent="0.2">
      <c r="A503" t="s">
        <v>7846</v>
      </c>
      <c r="B503" s="422" t="s">
        <v>836</v>
      </c>
      <c r="C503" s="434">
        <v>45</v>
      </c>
    </row>
    <row r="504" spans="1:3" ht="63" x14ac:dyDescent="0.2">
      <c r="A504" t="s">
        <v>7847</v>
      </c>
      <c r="B504" s="422" t="s">
        <v>2393</v>
      </c>
      <c r="C504" s="434">
        <v>90</v>
      </c>
    </row>
    <row r="505" spans="1:3" ht="47.25" x14ac:dyDescent="0.2">
      <c r="A505" t="s">
        <v>7848</v>
      </c>
      <c r="B505" s="422" t="s">
        <v>3157</v>
      </c>
      <c r="C505" s="434">
        <v>60</v>
      </c>
    </row>
    <row r="506" spans="1:3" ht="31.5" x14ac:dyDescent="0.2">
      <c r="A506" t="s">
        <v>7849</v>
      </c>
      <c r="B506" s="422" t="s">
        <v>3142</v>
      </c>
      <c r="C506" s="434">
        <v>60</v>
      </c>
    </row>
    <row r="507" spans="1:3" ht="47.25" x14ac:dyDescent="0.2">
      <c r="A507" t="s">
        <v>7850</v>
      </c>
      <c r="B507" s="422" t="s">
        <v>3144</v>
      </c>
      <c r="C507" s="434">
        <v>45</v>
      </c>
    </row>
    <row r="508" spans="1:3" ht="63" x14ac:dyDescent="0.2">
      <c r="A508" t="s">
        <v>7851</v>
      </c>
      <c r="B508" s="422" t="s">
        <v>3146</v>
      </c>
      <c r="C508" s="434">
        <v>60</v>
      </c>
    </row>
    <row r="509" spans="1:3" ht="47.25" x14ac:dyDescent="0.2">
      <c r="A509" t="s">
        <v>7852</v>
      </c>
      <c r="B509" s="422" t="s">
        <v>3148</v>
      </c>
      <c r="C509" s="434">
        <v>60</v>
      </c>
    </row>
    <row r="510" spans="1:3" ht="78.75" x14ac:dyDescent="0.2">
      <c r="A510" t="s">
        <v>7853</v>
      </c>
      <c r="B510" s="422" t="s">
        <v>6851</v>
      </c>
      <c r="C510" s="434">
        <v>45</v>
      </c>
    </row>
    <row r="511" spans="1:3" ht="31.5" x14ac:dyDescent="0.2">
      <c r="A511" t="s">
        <v>7854</v>
      </c>
      <c r="B511" s="422" t="s">
        <v>3151</v>
      </c>
      <c r="C511" s="434">
        <v>60</v>
      </c>
    </row>
    <row r="512" spans="1:3" ht="31.5" x14ac:dyDescent="0.2">
      <c r="A512" t="s">
        <v>7855</v>
      </c>
      <c r="B512" s="422" t="s">
        <v>3153</v>
      </c>
      <c r="C512" s="434">
        <v>60</v>
      </c>
    </row>
    <row r="513" spans="1:3" ht="47.25" x14ac:dyDescent="0.2">
      <c r="A513" t="s">
        <v>7856</v>
      </c>
      <c r="B513" s="422" t="s">
        <v>3155</v>
      </c>
      <c r="C513" s="434">
        <v>45</v>
      </c>
    </row>
    <row r="514" spans="1:3" ht="63" x14ac:dyDescent="0.2">
      <c r="A514" t="s">
        <v>7857</v>
      </c>
      <c r="B514" s="422" t="s">
        <v>3159</v>
      </c>
      <c r="C514" s="434">
        <v>60</v>
      </c>
    </row>
    <row r="515" spans="1:3" ht="63" x14ac:dyDescent="0.2">
      <c r="A515" t="s">
        <v>7858</v>
      </c>
      <c r="B515" s="422" t="s">
        <v>6852</v>
      </c>
      <c r="C515" s="434">
        <v>60</v>
      </c>
    </row>
    <row r="516" spans="1:3" ht="63" x14ac:dyDescent="0.2">
      <c r="A516" t="s">
        <v>7859</v>
      </c>
      <c r="B516" s="422" t="s">
        <v>3161</v>
      </c>
      <c r="C516" s="434">
        <v>60</v>
      </c>
    </row>
    <row r="517" spans="1:3" ht="47.25" x14ac:dyDescent="0.2">
      <c r="A517" t="s">
        <v>7860</v>
      </c>
      <c r="B517" s="422" t="s">
        <v>3163</v>
      </c>
      <c r="C517" s="434">
        <v>60</v>
      </c>
    </row>
    <row r="518" spans="1:3" ht="15.75" x14ac:dyDescent="0.2">
      <c r="A518" t="s">
        <v>7861</v>
      </c>
      <c r="B518" s="422" t="s">
        <v>3165</v>
      </c>
      <c r="C518" s="434">
        <v>60</v>
      </c>
    </row>
    <row r="519" spans="1:3" ht="63" x14ac:dyDescent="0.2">
      <c r="A519" t="s">
        <v>7862</v>
      </c>
      <c r="B519" s="422" t="s">
        <v>3167</v>
      </c>
      <c r="C519" s="434">
        <v>75</v>
      </c>
    </row>
    <row r="520" spans="1:3" ht="47.25" x14ac:dyDescent="0.2">
      <c r="A520" t="s">
        <v>7863</v>
      </c>
      <c r="B520" s="422" t="s">
        <v>3169</v>
      </c>
      <c r="C520" s="434">
        <v>120</v>
      </c>
    </row>
    <row r="521" spans="1:3" ht="47.25" x14ac:dyDescent="0.2">
      <c r="A521" t="s">
        <v>7864</v>
      </c>
      <c r="B521" s="422" t="s">
        <v>3171</v>
      </c>
      <c r="C521" s="434">
        <v>120</v>
      </c>
    </row>
    <row r="522" spans="1:3" ht="47.25" x14ac:dyDescent="0.2">
      <c r="A522" t="s">
        <v>7865</v>
      </c>
      <c r="B522" s="422" t="s">
        <v>3173</v>
      </c>
      <c r="C522" s="434">
        <v>150</v>
      </c>
    </row>
    <row r="523" spans="1:3" ht="31.5" x14ac:dyDescent="0.2">
      <c r="A523" t="s">
        <v>7866</v>
      </c>
      <c r="B523" s="422" t="s">
        <v>3177</v>
      </c>
      <c r="C523" s="434">
        <v>60</v>
      </c>
    </row>
    <row r="524" spans="1:3" ht="31.5" x14ac:dyDescent="0.2">
      <c r="A524" t="s">
        <v>7867</v>
      </c>
      <c r="B524" s="422" t="s">
        <v>3179</v>
      </c>
      <c r="C524" s="434">
        <v>60</v>
      </c>
    </row>
    <row r="525" spans="1:3" ht="78.75" x14ac:dyDescent="0.2">
      <c r="A525" t="s">
        <v>7868</v>
      </c>
      <c r="B525" s="422" t="s">
        <v>3717</v>
      </c>
      <c r="C525" s="434">
        <v>60</v>
      </c>
    </row>
    <row r="526" spans="1:3" ht="31.5" x14ac:dyDescent="0.2">
      <c r="A526" t="s">
        <v>7869</v>
      </c>
      <c r="B526" s="422" t="s">
        <v>3181</v>
      </c>
      <c r="C526" s="434">
        <v>30</v>
      </c>
    </row>
    <row r="527" spans="1:3" ht="47.25" x14ac:dyDescent="0.2">
      <c r="A527" t="s">
        <v>7870</v>
      </c>
      <c r="B527" s="422" t="s">
        <v>817</v>
      </c>
      <c r="C527" s="434">
        <v>225</v>
      </c>
    </row>
    <row r="528" spans="1:3" ht="75" x14ac:dyDescent="0.2">
      <c r="A528" t="s">
        <v>7871</v>
      </c>
      <c r="B528" s="410" t="s">
        <v>6791</v>
      </c>
      <c r="C528" s="423">
        <v>30</v>
      </c>
    </row>
    <row r="529" spans="1:3" ht="37.5" x14ac:dyDescent="0.2">
      <c r="A529" t="s">
        <v>7872</v>
      </c>
      <c r="B529" s="410" t="s">
        <v>2386</v>
      </c>
      <c r="C529" s="423">
        <v>15</v>
      </c>
    </row>
    <row r="530" spans="1:3" ht="75" x14ac:dyDescent="0.2">
      <c r="A530" t="s">
        <v>7873</v>
      </c>
      <c r="B530" s="410" t="s">
        <v>2388</v>
      </c>
      <c r="C530" s="423">
        <v>30</v>
      </c>
    </row>
    <row r="531" spans="1:3" ht="112.5" x14ac:dyDescent="0.2">
      <c r="A531" t="s">
        <v>7874</v>
      </c>
      <c r="B531" s="410" t="s">
        <v>3487</v>
      </c>
      <c r="C531" s="423">
        <v>45</v>
      </c>
    </row>
    <row r="532" spans="1:3" ht="37.5" x14ac:dyDescent="0.2">
      <c r="A532" t="s">
        <v>7875</v>
      </c>
      <c r="B532" s="410" t="s">
        <v>836</v>
      </c>
      <c r="C532" s="423">
        <v>45</v>
      </c>
    </row>
    <row r="533" spans="1:3" ht="37.5" x14ac:dyDescent="0.2">
      <c r="A533" t="s">
        <v>7876</v>
      </c>
      <c r="B533" s="410" t="s">
        <v>6803</v>
      </c>
      <c r="C533" s="423">
        <v>90</v>
      </c>
    </row>
    <row r="534" spans="1:3" ht="75" x14ac:dyDescent="0.2">
      <c r="A534" t="s">
        <v>7877</v>
      </c>
      <c r="B534" s="410" t="s">
        <v>3296</v>
      </c>
      <c r="C534" s="423">
        <v>30</v>
      </c>
    </row>
    <row r="535" spans="1:3" ht="112.5" x14ac:dyDescent="0.2">
      <c r="A535" t="s">
        <v>7878</v>
      </c>
      <c r="B535" s="410" t="s">
        <v>6828</v>
      </c>
      <c r="C535" s="423">
        <v>45</v>
      </c>
    </row>
    <row r="536" spans="1:3" ht="112.5" x14ac:dyDescent="0.2">
      <c r="A536" t="s">
        <v>7879</v>
      </c>
      <c r="B536" s="410" t="s">
        <v>3298</v>
      </c>
      <c r="C536" s="423">
        <v>60</v>
      </c>
    </row>
    <row r="537" spans="1:3" ht="75" x14ac:dyDescent="0.2">
      <c r="A537" t="s">
        <v>7880</v>
      </c>
      <c r="B537" s="410" t="s">
        <v>3299</v>
      </c>
      <c r="C537" s="423">
        <v>45</v>
      </c>
    </row>
    <row r="538" spans="1:3" ht="75" x14ac:dyDescent="0.2">
      <c r="A538" t="s">
        <v>7881</v>
      </c>
      <c r="B538" s="410" t="s">
        <v>3309</v>
      </c>
      <c r="C538" s="423">
        <v>45</v>
      </c>
    </row>
    <row r="539" spans="1:3" ht="131.25" x14ac:dyDescent="0.2">
      <c r="A539" t="s">
        <v>7882</v>
      </c>
      <c r="B539" s="410" t="s">
        <v>3301</v>
      </c>
      <c r="C539" s="423">
        <v>90</v>
      </c>
    </row>
    <row r="540" spans="1:3" ht="93.75" x14ac:dyDescent="0.2">
      <c r="A540" t="s">
        <v>7883</v>
      </c>
      <c r="B540" s="410" t="s">
        <v>3303</v>
      </c>
      <c r="C540" s="423">
        <v>45</v>
      </c>
    </row>
    <row r="541" spans="1:3" ht="131.25" x14ac:dyDescent="0.2">
      <c r="A541" t="s">
        <v>7884</v>
      </c>
      <c r="B541" s="410" t="s">
        <v>3305</v>
      </c>
      <c r="C541" s="423">
        <v>60</v>
      </c>
    </row>
    <row r="542" spans="1:3" ht="93.75" x14ac:dyDescent="0.2">
      <c r="A542" t="s">
        <v>7885</v>
      </c>
      <c r="B542" s="410" t="s">
        <v>3307</v>
      </c>
      <c r="C542" s="423">
        <v>60</v>
      </c>
    </row>
    <row r="543" spans="1:3" ht="75" x14ac:dyDescent="0.2">
      <c r="A543" t="s">
        <v>7886</v>
      </c>
      <c r="B543" s="410" t="s">
        <v>2607</v>
      </c>
      <c r="C543" s="423">
        <v>60</v>
      </c>
    </row>
    <row r="544" spans="1:3" ht="93.75" x14ac:dyDescent="0.2">
      <c r="A544" t="s">
        <v>7887</v>
      </c>
      <c r="B544" s="410" t="s">
        <v>3312</v>
      </c>
      <c r="C544" s="423">
        <v>90</v>
      </c>
    </row>
    <row r="545" spans="1:3" ht="93.75" x14ac:dyDescent="0.2">
      <c r="A545" t="s">
        <v>7888</v>
      </c>
      <c r="B545" s="410" t="s">
        <v>3314</v>
      </c>
      <c r="C545" s="423">
        <v>90</v>
      </c>
    </row>
    <row r="546" spans="1:3" ht="112.5" x14ac:dyDescent="0.2">
      <c r="A546" t="s">
        <v>7889</v>
      </c>
      <c r="B546" s="410" t="s">
        <v>3316</v>
      </c>
      <c r="C546" s="423">
        <v>90</v>
      </c>
    </row>
    <row r="547" spans="1:3" ht="187.5" x14ac:dyDescent="0.2">
      <c r="A547" t="s">
        <v>7890</v>
      </c>
      <c r="B547" s="410" t="s">
        <v>3318</v>
      </c>
      <c r="C547" s="423">
        <v>60</v>
      </c>
    </row>
    <row r="548" spans="1:3" ht="93.75" x14ac:dyDescent="0.2">
      <c r="A548" t="s">
        <v>7891</v>
      </c>
      <c r="B548" s="410" t="s">
        <v>6858</v>
      </c>
      <c r="C548" s="423">
        <v>90</v>
      </c>
    </row>
    <row r="549" spans="1:3" ht="93.75" x14ac:dyDescent="0.2">
      <c r="A549" t="s">
        <v>7892</v>
      </c>
      <c r="B549" s="410" t="s">
        <v>3322</v>
      </c>
      <c r="C549" s="423">
        <v>60</v>
      </c>
    </row>
    <row r="550" spans="1:3" ht="93.75" x14ac:dyDescent="0.2">
      <c r="A550" t="s">
        <v>7893</v>
      </c>
      <c r="B550" s="410" t="s">
        <v>3324</v>
      </c>
      <c r="C550" s="423">
        <v>60</v>
      </c>
    </row>
    <row r="551" spans="1:3" ht="56.25" x14ac:dyDescent="0.2">
      <c r="A551" t="s">
        <v>7894</v>
      </c>
      <c r="B551" s="410" t="s">
        <v>3326</v>
      </c>
      <c r="C551" s="423">
        <v>90</v>
      </c>
    </row>
    <row r="552" spans="1:3" ht="56.25" x14ac:dyDescent="0.2">
      <c r="A552" t="s">
        <v>7895</v>
      </c>
      <c r="B552" s="410" t="s">
        <v>817</v>
      </c>
      <c r="C552" s="423">
        <v>270</v>
      </c>
    </row>
    <row r="553" spans="1:3" ht="75" x14ac:dyDescent="0.2">
      <c r="A553" t="s">
        <v>7896</v>
      </c>
      <c r="B553" s="412" t="s">
        <v>6791</v>
      </c>
      <c r="C553" s="424">
        <v>75</v>
      </c>
    </row>
    <row r="554" spans="1:3" ht="37.5" x14ac:dyDescent="0.2">
      <c r="A554" t="s">
        <v>7897</v>
      </c>
      <c r="B554" s="412" t="s">
        <v>2386</v>
      </c>
      <c r="C554" s="424">
        <v>30</v>
      </c>
    </row>
    <row r="555" spans="1:3" ht="75" x14ac:dyDescent="0.2">
      <c r="A555" t="s">
        <v>7898</v>
      </c>
      <c r="B555" s="412" t="s">
        <v>2388</v>
      </c>
      <c r="C555" s="424">
        <v>60</v>
      </c>
    </row>
    <row r="556" spans="1:3" ht="112.5" x14ac:dyDescent="0.2">
      <c r="A556" t="s">
        <v>7899</v>
      </c>
      <c r="B556" s="412" t="s">
        <v>6785</v>
      </c>
      <c r="C556" s="424">
        <v>75</v>
      </c>
    </row>
    <row r="557" spans="1:3" ht="37.5" x14ac:dyDescent="0.2">
      <c r="A557" t="s">
        <v>7900</v>
      </c>
      <c r="B557" s="412" t="s">
        <v>836</v>
      </c>
      <c r="C557" s="424">
        <v>75</v>
      </c>
    </row>
    <row r="558" spans="1:3" ht="37.5" x14ac:dyDescent="0.2">
      <c r="A558" t="s">
        <v>7901</v>
      </c>
      <c r="B558" s="412" t="s">
        <v>835</v>
      </c>
      <c r="C558" s="424">
        <v>120</v>
      </c>
    </row>
    <row r="559" spans="1:3" ht="56.25" x14ac:dyDescent="0.2">
      <c r="A559" t="s">
        <v>7902</v>
      </c>
      <c r="B559" s="412" t="s">
        <v>3337</v>
      </c>
      <c r="C559" s="424">
        <v>30</v>
      </c>
    </row>
    <row r="560" spans="1:3" ht="131.25" x14ac:dyDescent="0.2">
      <c r="A560" t="s">
        <v>7903</v>
      </c>
      <c r="B560" s="412" t="s">
        <v>3339</v>
      </c>
      <c r="C560" s="424">
        <v>30</v>
      </c>
    </row>
    <row r="561" spans="1:3" ht="112.5" x14ac:dyDescent="0.2">
      <c r="A561" t="s">
        <v>7904</v>
      </c>
      <c r="B561" s="412" t="s">
        <v>6859</v>
      </c>
      <c r="C561" s="424">
        <v>45</v>
      </c>
    </row>
    <row r="562" spans="1:3" ht="56.25" x14ac:dyDescent="0.2">
      <c r="A562" t="s">
        <v>7905</v>
      </c>
      <c r="B562" s="412" t="s">
        <v>3155</v>
      </c>
      <c r="C562" s="424">
        <v>45</v>
      </c>
    </row>
    <row r="563" spans="1:3" ht="75" x14ac:dyDescent="0.2">
      <c r="A563" t="s">
        <v>7906</v>
      </c>
      <c r="B563" s="412" t="s">
        <v>3386</v>
      </c>
      <c r="C563" s="424">
        <v>45</v>
      </c>
    </row>
    <row r="564" spans="1:3" ht="75" x14ac:dyDescent="0.2">
      <c r="A564" t="s">
        <v>7907</v>
      </c>
      <c r="B564" s="412" t="s">
        <v>2400</v>
      </c>
      <c r="C564" s="424">
        <v>30</v>
      </c>
    </row>
    <row r="565" spans="1:3" ht="75" x14ac:dyDescent="0.2">
      <c r="A565" t="s">
        <v>7908</v>
      </c>
      <c r="B565" s="412" t="s">
        <v>3343</v>
      </c>
      <c r="C565" s="424">
        <v>180</v>
      </c>
    </row>
    <row r="566" spans="1:3" ht="75" x14ac:dyDescent="0.2">
      <c r="A566" t="s">
        <v>7909</v>
      </c>
      <c r="B566" s="412" t="s">
        <v>6860</v>
      </c>
      <c r="C566" s="424">
        <v>45</v>
      </c>
    </row>
    <row r="567" spans="1:3" ht="75" x14ac:dyDescent="0.2">
      <c r="A567" t="s">
        <v>7910</v>
      </c>
      <c r="B567" s="412" t="s">
        <v>6861</v>
      </c>
      <c r="C567" s="424">
        <v>45</v>
      </c>
    </row>
    <row r="568" spans="1:3" ht="75" x14ac:dyDescent="0.2">
      <c r="A568" t="s">
        <v>7911</v>
      </c>
      <c r="B568" s="412" t="s">
        <v>2529</v>
      </c>
      <c r="C568" s="424">
        <v>45</v>
      </c>
    </row>
    <row r="569" spans="1:3" ht="93.75" x14ac:dyDescent="0.2">
      <c r="A569" t="s">
        <v>7912</v>
      </c>
      <c r="B569" s="412" t="s">
        <v>3349</v>
      </c>
      <c r="C569" s="424">
        <v>45</v>
      </c>
    </row>
    <row r="570" spans="1:3" ht="93.75" x14ac:dyDescent="0.2">
      <c r="A570" t="s">
        <v>7913</v>
      </c>
      <c r="B570" s="412" t="s">
        <v>6862</v>
      </c>
      <c r="C570" s="424">
        <v>180</v>
      </c>
    </row>
    <row r="571" spans="1:3" ht="150" x14ac:dyDescent="0.2">
      <c r="A571" t="s">
        <v>7914</v>
      </c>
      <c r="B571" s="412" t="s">
        <v>3345</v>
      </c>
      <c r="C571" s="424">
        <v>60</v>
      </c>
    </row>
    <row r="572" spans="1:3" ht="75" x14ac:dyDescent="0.2">
      <c r="A572" t="s">
        <v>7915</v>
      </c>
      <c r="B572" s="412" t="s">
        <v>7211</v>
      </c>
      <c r="C572" s="424">
        <v>150</v>
      </c>
    </row>
    <row r="573" spans="1:3" ht="75" x14ac:dyDescent="0.2">
      <c r="A573" t="s">
        <v>7916</v>
      </c>
      <c r="B573" s="412" t="s">
        <v>7212</v>
      </c>
      <c r="C573" s="424">
        <v>120</v>
      </c>
    </row>
    <row r="574" spans="1:3" ht="112.5" x14ac:dyDescent="0.2">
      <c r="A574" t="s">
        <v>7917</v>
      </c>
      <c r="B574" s="412" t="s">
        <v>3352</v>
      </c>
      <c r="C574" s="424">
        <v>30</v>
      </c>
    </row>
    <row r="575" spans="1:3" ht="112.5" x14ac:dyDescent="0.2">
      <c r="A575" t="s">
        <v>7918</v>
      </c>
      <c r="B575" s="412" t="s">
        <v>6863</v>
      </c>
      <c r="C575" s="424">
        <v>180</v>
      </c>
    </row>
    <row r="576" spans="1:3" ht="187.5" x14ac:dyDescent="0.2">
      <c r="A576" t="s">
        <v>7919</v>
      </c>
      <c r="B576" s="412" t="s">
        <v>3356</v>
      </c>
      <c r="C576" s="424">
        <v>30</v>
      </c>
    </row>
    <row r="577" spans="1:3" ht="112.5" x14ac:dyDescent="0.2">
      <c r="A577" t="s">
        <v>7920</v>
      </c>
      <c r="B577" s="412" t="s">
        <v>3358</v>
      </c>
      <c r="C577" s="424">
        <v>30</v>
      </c>
    </row>
    <row r="578" spans="1:3" ht="131.25" x14ac:dyDescent="0.2">
      <c r="A578" t="s">
        <v>7921</v>
      </c>
      <c r="B578" s="412" t="s">
        <v>3360</v>
      </c>
      <c r="C578" s="424">
        <v>60</v>
      </c>
    </row>
    <row r="579" spans="1:3" ht="75" x14ac:dyDescent="0.2">
      <c r="A579" t="s">
        <v>7922</v>
      </c>
      <c r="B579" s="412" t="s">
        <v>6864</v>
      </c>
      <c r="C579" s="424">
        <v>45</v>
      </c>
    </row>
    <row r="580" spans="1:3" ht="168.75" x14ac:dyDescent="0.2">
      <c r="A580" t="s">
        <v>7923</v>
      </c>
      <c r="B580" s="412" t="s">
        <v>3405</v>
      </c>
      <c r="C580" s="424">
        <v>180</v>
      </c>
    </row>
    <row r="581" spans="1:3" ht="75" x14ac:dyDescent="0.2">
      <c r="A581" t="s">
        <v>7924</v>
      </c>
      <c r="B581" s="412" t="s">
        <v>6865</v>
      </c>
      <c r="C581" s="424">
        <v>45</v>
      </c>
    </row>
    <row r="582" spans="1:3" ht="206.25" x14ac:dyDescent="0.2">
      <c r="A582" t="s">
        <v>7925</v>
      </c>
      <c r="B582" s="412" t="s">
        <v>3365</v>
      </c>
      <c r="C582" s="424">
        <v>45</v>
      </c>
    </row>
    <row r="583" spans="1:3" ht="150" x14ac:dyDescent="0.2">
      <c r="A583" t="s">
        <v>7926</v>
      </c>
      <c r="B583" s="412" t="s">
        <v>6866</v>
      </c>
      <c r="C583" s="424">
        <v>45</v>
      </c>
    </row>
    <row r="584" spans="1:3" ht="225" x14ac:dyDescent="0.2">
      <c r="A584" t="s">
        <v>7927</v>
      </c>
      <c r="B584" s="412" t="s">
        <v>6867</v>
      </c>
      <c r="C584" s="424">
        <v>60</v>
      </c>
    </row>
    <row r="585" spans="1:3" ht="131.25" x14ac:dyDescent="0.2">
      <c r="A585" t="s">
        <v>7928</v>
      </c>
      <c r="B585" s="412" t="s">
        <v>3371</v>
      </c>
      <c r="C585" s="424">
        <v>45</v>
      </c>
    </row>
    <row r="586" spans="1:3" ht="56.25" x14ac:dyDescent="0.2">
      <c r="A586" t="s">
        <v>7929</v>
      </c>
      <c r="B586" s="412" t="s">
        <v>3373</v>
      </c>
      <c r="C586" s="424">
        <v>90</v>
      </c>
    </row>
    <row r="587" spans="1:3" ht="56.25" x14ac:dyDescent="0.2">
      <c r="A587" t="s">
        <v>7930</v>
      </c>
      <c r="B587" s="412" t="s">
        <v>6868</v>
      </c>
      <c r="C587" s="424">
        <v>90</v>
      </c>
    </row>
    <row r="588" spans="1:3" ht="56.25" x14ac:dyDescent="0.2">
      <c r="A588" t="s">
        <v>7931</v>
      </c>
      <c r="B588" s="412" t="s">
        <v>6869</v>
      </c>
      <c r="C588" s="424">
        <v>60</v>
      </c>
    </row>
    <row r="589" spans="1:3" ht="56.25" x14ac:dyDescent="0.2">
      <c r="A589" t="s">
        <v>7932</v>
      </c>
      <c r="B589" s="412" t="s">
        <v>817</v>
      </c>
      <c r="C589" s="424">
        <v>180</v>
      </c>
    </row>
    <row r="590" spans="1:3" ht="75" x14ac:dyDescent="0.2">
      <c r="A590" t="s">
        <v>7933</v>
      </c>
      <c r="B590" s="412" t="s">
        <v>6791</v>
      </c>
      <c r="C590" s="424">
        <v>30</v>
      </c>
    </row>
    <row r="591" spans="1:3" ht="37.5" x14ac:dyDescent="0.2">
      <c r="A591" t="s">
        <v>7934</v>
      </c>
      <c r="B591" s="412" t="s">
        <v>2386</v>
      </c>
      <c r="C591" s="424">
        <v>15</v>
      </c>
    </row>
    <row r="592" spans="1:3" ht="75" x14ac:dyDescent="0.2">
      <c r="A592" t="s">
        <v>7935</v>
      </c>
      <c r="B592" s="412" t="s">
        <v>2388</v>
      </c>
      <c r="C592" s="424">
        <v>30</v>
      </c>
    </row>
    <row r="593" spans="1:3" ht="112.5" x14ac:dyDescent="0.2">
      <c r="A593" t="s">
        <v>7936</v>
      </c>
      <c r="B593" s="412" t="s">
        <v>6785</v>
      </c>
      <c r="C593" s="424">
        <v>45</v>
      </c>
    </row>
    <row r="594" spans="1:3" ht="37.5" x14ac:dyDescent="0.2">
      <c r="A594" t="s">
        <v>7937</v>
      </c>
      <c r="B594" s="412" t="s">
        <v>836</v>
      </c>
      <c r="C594" s="424">
        <v>45</v>
      </c>
    </row>
    <row r="595" spans="1:3" ht="37.5" x14ac:dyDescent="0.2">
      <c r="A595" t="s">
        <v>7938</v>
      </c>
      <c r="B595" s="412" t="s">
        <v>835</v>
      </c>
      <c r="C595" s="424">
        <v>90</v>
      </c>
    </row>
    <row r="596" spans="1:3" ht="56.25" x14ac:dyDescent="0.2">
      <c r="A596" t="s">
        <v>7939</v>
      </c>
      <c r="B596" s="412" t="s">
        <v>3337</v>
      </c>
      <c r="C596" s="424">
        <v>30</v>
      </c>
    </row>
    <row r="597" spans="1:3" ht="131.25" x14ac:dyDescent="0.2">
      <c r="A597" t="s">
        <v>7940</v>
      </c>
      <c r="B597" s="412" t="s">
        <v>3339</v>
      </c>
      <c r="C597" s="424">
        <v>30</v>
      </c>
    </row>
    <row r="598" spans="1:3" ht="112.5" x14ac:dyDescent="0.2">
      <c r="A598" t="s">
        <v>7941</v>
      </c>
      <c r="B598" s="412" t="s">
        <v>3340</v>
      </c>
      <c r="C598" s="424">
        <v>30</v>
      </c>
    </row>
    <row r="599" spans="1:3" ht="56.25" x14ac:dyDescent="0.2">
      <c r="A599" t="s">
        <v>7942</v>
      </c>
      <c r="B599" s="412" t="s">
        <v>3155</v>
      </c>
      <c r="C599" s="424">
        <v>30</v>
      </c>
    </row>
    <row r="600" spans="1:3" ht="75" x14ac:dyDescent="0.2">
      <c r="A600" t="s">
        <v>7943</v>
      </c>
      <c r="B600" s="412" t="s">
        <v>2400</v>
      </c>
      <c r="C600" s="424">
        <v>30</v>
      </c>
    </row>
    <row r="601" spans="1:3" ht="75" x14ac:dyDescent="0.2">
      <c r="A601" t="s">
        <v>7944</v>
      </c>
      <c r="B601" s="412" t="s">
        <v>3343</v>
      </c>
      <c r="C601" s="424">
        <v>120</v>
      </c>
    </row>
    <row r="602" spans="1:3" ht="75" x14ac:dyDescent="0.2">
      <c r="A602" t="s">
        <v>7945</v>
      </c>
      <c r="B602" s="412" t="s">
        <v>3386</v>
      </c>
      <c r="C602" s="424">
        <v>45</v>
      </c>
    </row>
    <row r="603" spans="1:3" ht="75" x14ac:dyDescent="0.2">
      <c r="A603" t="s">
        <v>7946</v>
      </c>
      <c r="B603" s="412" t="s">
        <v>6860</v>
      </c>
      <c r="C603" s="424">
        <v>45</v>
      </c>
    </row>
    <row r="604" spans="1:3" ht="93.75" x14ac:dyDescent="0.2">
      <c r="A604" t="s">
        <v>7947</v>
      </c>
      <c r="B604" s="412" t="s">
        <v>3349</v>
      </c>
      <c r="C604" s="424">
        <v>30</v>
      </c>
    </row>
    <row r="605" spans="1:3" ht="93.75" x14ac:dyDescent="0.2">
      <c r="A605" t="s">
        <v>7948</v>
      </c>
      <c r="B605" s="412" t="s">
        <v>3347</v>
      </c>
      <c r="C605" s="424">
        <v>120</v>
      </c>
    </row>
    <row r="606" spans="1:3" ht="150" x14ac:dyDescent="0.2">
      <c r="A606" t="s">
        <v>7949</v>
      </c>
      <c r="B606" s="412" t="s">
        <v>3345</v>
      </c>
      <c r="C606" s="424">
        <v>60</v>
      </c>
    </row>
    <row r="607" spans="1:3" ht="75" x14ac:dyDescent="0.2">
      <c r="A607" t="s">
        <v>7950</v>
      </c>
      <c r="B607" s="412" t="s">
        <v>3157</v>
      </c>
      <c r="C607" s="424">
        <v>120</v>
      </c>
    </row>
    <row r="608" spans="1:3" ht="112.5" x14ac:dyDescent="0.2">
      <c r="A608" t="s">
        <v>7951</v>
      </c>
      <c r="B608" s="412" t="s">
        <v>3352</v>
      </c>
      <c r="C608" s="424">
        <v>30</v>
      </c>
    </row>
    <row r="609" spans="1:3" ht="112.5" x14ac:dyDescent="0.2">
      <c r="A609" t="s">
        <v>7952</v>
      </c>
      <c r="B609" s="412" t="s">
        <v>6863</v>
      </c>
      <c r="C609" s="424">
        <v>180</v>
      </c>
    </row>
    <row r="610" spans="1:3" ht="187.5" x14ac:dyDescent="0.2">
      <c r="A610" t="s">
        <v>7953</v>
      </c>
      <c r="B610" s="412" t="s">
        <v>3356</v>
      </c>
      <c r="C610" s="424">
        <v>30</v>
      </c>
    </row>
    <row r="611" spans="1:3" ht="112.5" x14ac:dyDescent="0.2">
      <c r="A611" t="s">
        <v>7954</v>
      </c>
      <c r="B611" s="412" t="s">
        <v>3358</v>
      </c>
      <c r="C611" s="424">
        <v>30</v>
      </c>
    </row>
    <row r="612" spans="1:3" ht="131.25" x14ac:dyDescent="0.2">
      <c r="A612" t="s">
        <v>7955</v>
      </c>
      <c r="B612" s="412" t="s">
        <v>3360</v>
      </c>
      <c r="C612" s="424">
        <v>60</v>
      </c>
    </row>
    <row r="613" spans="1:3" ht="150" x14ac:dyDescent="0.2">
      <c r="A613" t="s">
        <v>7956</v>
      </c>
      <c r="B613" s="412" t="s">
        <v>7210</v>
      </c>
      <c r="C613" s="424">
        <v>90</v>
      </c>
    </row>
    <row r="614" spans="1:3" ht="206.25" x14ac:dyDescent="0.2">
      <c r="A614" t="s">
        <v>7957</v>
      </c>
      <c r="B614" s="412" t="s">
        <v>3365</v>
      </c>
      <c r="C614" s="424">
        <v>30</v>
      </c>
    </row>
    <row r="615" spans="1:3" ht="150" x14ac:dyDescent="0.2">
      <c r="A615" t="s">
        <v>7958</v>
      </c>
      <c r="B615" s="412" t="s">
        <v>6866</v>
      </c>
      <c r="C615" s="424">
        <v>30</v>
      </c>
    </row>
    <row r="616" spans="1:3" ht="243.75" x14ac:dyDescent="0.2">
      <c r="A616" t="s">
        <v>7959</v>
      </c>
      <c r="B616" s="412" t="s">
        <v>7218</v>
      </c>
      <c r="C616" s="424">
        <v>30</v>
      </c>
    </row>
    <row r="617" spans="1:3" ht="131.25" x14ac:dyDescent="0.2">
      <c r="A617" t="s">
        <v>7960</v>
      </c>
      <c r="B617" s="412" t="s">
        <v>3371</v>
      </c>
      <c r="C617" s="424">
        <v>30</v>
      </c>
    </row>
    <row r="618" spans="1:3" ht="56.25" x14ac:dyDescent="0.2">
      <c r="A618" t="s">
        <v>7961</v>
      </c>
      <c r="B618" s="412" t="s">
        <v>3373</v>
      </c>
      <c r="C618" s="424">
        <v>75</v>
      </c>
    </row>
    <row r="619" spans="1:3" ht="56.25" x14ac:dyDescent="0.2">
      <c r="A619" t="s">
        <v>7962</v>
      </c>
      <c r="B619" s="412" t="s">
        <v>6869</v>
      </c>
      <c r="C619" s="424">
        <v>60</v>
      </c>
    </row>
    <row r="620" spans="1:3" ht="56.25" x14ac:dyDescent="0.2">
      <c r="A620" t="s">
        <v>7963</v>
      </c>
      <c r="B620" s="412" t="s">
        <v>6868</v>
      </c>
      <c r="C620" s="424">
        <v>120</v>
      </c>
    </row>
    <row r="621" spans="1:3" ht="75" x14ac:dyDescent="0.2">
      <c r="A621" t="s">
        <v>7964</v>
      </c>
      <c r="B621" s="412" t="s">
        <v>6865</v>
      </c>
      <c r="C621" s="424">
        <v>45</v>
      </c>
    </row>
    <row r="622" spans="1:3" ht="56.25" x14ac:dyDescent="0.2">
      <c r="A622" t="s">
        <v>7965</v>
      </c>
      <c r="B622" s="412" t="s">
        <v>817</v>
      </c>
      <c r="C622" s="424">
        <v>135</v>
      </c>
    </row>
    <row r="623" spans="1:3" ht="75" x14ac:dyDescent="0.2">
      <c r="A623" t="s">
        <v>7966</v>
      </c>
      <c r="B623" s="410" t="s">
        <v>6791</v>
      </c>
      <c r="C623" s="431">
        <v>75</v>
      </c>
    </row>
    <row r="624" spans="1:3" ht="37.5" x14ac:dyDescent="0.2">
      <c r="A624" t="s">
        <v>7967</v>
      </c>
      <c r="B624" s="410" t="s">
        <v>2386</v>
      </c>
      <c r="C624" s="431">
        <v>30</v>
      </c>
    </row>
    <row r="625" spans="1:3" ht="75" x14ac:dyDescent="0.2">
      <c r="A625" t="s">
        <v>7968</v>
      </c>
      <c r="B625" s="410" t="s">
        <v>2388</v>
      </c>
      <c r="C625" s="431">
        <v>60</v>
      </c>
    </row>
    <row r="626" spans="1:3" ht="112.5" x14ac:dyDescent="0.2">
      <c r="A626" t="s">
        <v>7969</v>
      </c>
      <c r="B626" s="410" t="s">
        <v>3487</v>
      </c>
      <c r="C626" s="431">
        <v>75</v>
      </c>
    </row>
    <row r="627" spans="1:3" ht="37.5" x14ac:dyDescent="0.2">
      <c r="A627" t="s">
        <v>7970</v>
      </c>
      <c r="B627" s="410" t="s">
        <v>836</v>
      </c>
      <c r="C627" s="431">
        <v>75</v>
      </c>
    </row>
    <row r="628" spans="1:3" ht="37.5" x14ac:dyDescent="0.2">
      <c r="A628" t="s">
        <v>7971</v>
      </c>
      <c r="B628" s="410" t="s">
        <v>6803</v>
      </c>
      <c r="C628" s="431">
        <v>120</v>
      </c>
    </row>
    <row r="629" spans="1:3" ht="75" x14ac:dyDescent="0.2">
      <c r="A629" t="s">
        <v>7972</v>
      </c>
      <c r="B629" s="412" t="s">
        <v>2400</v>
      </c>
      <c r="C629" s="431">
        <v>30</v>
      </c>
    </row>
    <row r="630" spans="1:3" ht="112.5" x14ac:dyDescent="0.2">
      <c r="A630" t="s">
        <v>7973</v>
      </c>
      <c r="B630" s="412" t="s">
        <v>6828</v>
      </c>
      <c r="C630" s="431">
        <v>45</v>
      </c>
    </row>
    <row r="631" spans="1:3" ht="75" x14ac:dyDescent="0.2">
      <c r="A631" t="s">
        <v>7974</v>
      </c>
      <c r="B631" s="412" t="s">
        <v>3190</v>
      </c>
      <c r="C631" s="431">
        <v>60</v>
      </c>
    </row>
    <row r="632" spans="1:3" ht="75" x14ac:dyDescent="0.2">
      <c r="A632" t="s">
        <v>7975</v>
      </c>
      <c r="B632" s="412" t="s">
        <v>6870</v>
      </c>
      <c r="C632" s="431">
        <v>45</v>
      </c>
    </row>
    <row r="633" spans="1:3" ht="75" x14ac:dyDescent="0.2">
      <c r="A633" t="s">
        <v>7976</v>
      </c>
      <c r="B633" s="412" t="s">
        <v>3343</v>
      </c>
      <c r="C633" s="431">
        <v>90</v>
      </c>
    </row>
    <row r="634" spans="1:3" ht="112.5" x14ac:dyDescent="0.2">
      <c r="A634" t="s">
        <v>7977</v>
      </c>
      <c r="B634" s="412" t="s">
        <v>3316</v>
      </c>
      <c r="C634" s="431">
        <v>90</v>
      </c>
    </row>
    <row r="635" spans="1:3" ht="56.25" x14ac:dyDescent="0.2">
      <c r="A635" t="s">
        <v>7978</v>
      </c>
      <c r="B635" s="412" t="s">
        <v>3430</v>
      </c>
      <c r="C635" s="429">
        <v>60</v>
      </c>
    </row>
    <row r="636" spans="1:3" ht="75" x14ac:dyDescent="0.2">
      <c r="A636" t="s">
        <v>7979</v>
      </c>
      <c r="B636" s="412" t="s">
        <v>6871</v>
      </c>
      <c r="C636" s="429">
        <v>90</v>
      </c>
    </row>
    <row r="637" spans="1:3" ht="93.75" x14ac:dyDescent="0.2">
      <c r="A637" t="s">
        <v>7980</v>
      </c>
      <c r="B637" s="412" t="s">
        <v>3446</v>
      </c>
      <c r="C637" s="429">
        <v>90</v>
      </c>
    </row>
    <row r="638" spans="1:3" ht="75" x14ac:dyDescent="0.2">
      <c r="A638" t="s">
        <v>7981</v>
      </c>
      <c r="B638" s="412" t="s">
        <v>6872</v>
      </c>
      <c r="C638" s="429">
        <v>60</v>
      </c>
    </row>
    <row r="639" spans="1:3" ht="131.25" x14ac:dyDescent="0.2">
      <c r="A639" t="s">
        <v>7982</v>
      </c>
      <c r="B639" s="412" t="s">
        <v>3432</v>
      </c>
      <c r="C639" s="429">
        <v>120</v>
      </c>
    </row>
    <row r="640" spans="1:3" ht="37.5" x14ac:dyDescent="0.2">
      <c r="A640" t="s">
        <v>7983</v>
      </c>
      <c r="B640" s="412" t="s">
        <v>6873</v>
      </c>
      <c r="C640" s="429">
        <v>90</v>
      </c>
    </row>
    <row r="641" spans="1:3" ht="93.75" x14ac:dyDescent="0.2">
      <c r="A641" t="s">
        <v>7984</v>
      </c>
      <c r="B641" s="412" t="s">
        <v>6874</v>
      </c>
      <c r="C641" s="429">
        <v>90</v>
      </c>
    </row>
    <row r="642" spans="1:3" ht="75" x14ac:dyDescent="0.2">
      <c r="A642" t="s">
        <v>7985</v>
      </c>
      <c r="B642" s="412" t="s">
        <v>3438</v>
      </c>
      <c r="C642" s="429">
        <v>60</v>
      </c>
    </row>
    <row r="643" spans="1:3" ht="93.75" x14ac:dyDescent="0.2">
      <c r="A643" t="s">
        <v>7986</v>
      </c>
      <c r="B643" s="412" t="s">
        <v>6875</v>
      </c>
      <c r="C643" s="429">
        <v>60</v>
      </c>
    </row>
    <row r="644" spans="1:3" ht="93.75" x14ac:dyDescent="0.2">
      <c r="A644" t="s">
        <v>7987</v>
      </c>
      <c r="B644" s="412" t="s">
        <v>3440</v>
      </c>
      <c r="C644" s="429">
        <v>90</v>
      </c>
    </row>
    <row r="645" spans="1:3" ht="75" x14ac:dyDescent="0.2">
      <c r="A645" t="s">
        <v>7988</v>
      </c>
      <c r="B645" s="412" t="s">
        <v>3442</v>
      </c>
      <c r="C645" s="429">
        <v>90</v>
      </c>
    </row>
    <row r="646" spans="1:3" ht="112.5" x14ac:dyDescent="0.2">
      <c r="A646" t="s">
        <v>7989</v>
      </c>
      <c r="B646" s="412" t="s">
        <v>6876</v>
      </c>
      <c r="C646" s="431">
        <v>180</v>
      </c>
    </row>
    <row r="647" spans="1:3" ht="75" x14ac:dyDescent="0.2">
      <c r="A647" t="s">
        <v>7990</v>
      </c>
      <c r="B647" s="412" t="s">
        <v>6877</v>
      </c>
      <c r="C647" s="431">
        <v>60</v>
      </c>
    </row>
    <row r="648" spans="1:3" ht="37.5" x14ac:dyDescent="0.2">
      <c r="A648" t="s">
        <v>7991</v>
      </c>
      <c r="B648" s="412" t="s">
        <v>3444</v>
      </c>
      <c r="C648" s="431">
        <v>60</v>
      </c>
    </row>
    <row r="649" spans="1:3" ht="112.5" x14ac:dyDescent="0.2">
      <c r="A649" t="s">
        <v>7992</v>
      </c>
      <c r="B649" s="410" t="s">
        <v>3472</v>
      </c>
      <c r="C649" s="431">
        <v>90</v>
      </c>
    </row>
    <row r="650" spans="1:3" ht="75" x14ac:dyDescent="0.2">
      <c r="A650" t="s">
        <v>7993</v>
      </c>
      <c r="B650" s="410" t="s">
        <v>3474</v>
      </c>
      <c r="C650" s="431">
        <v>90</v>
      </c>
    </row>
    <row r="651" spans="1:3" ht="75" x14ac:dyDescent="0.2">
      <c r="A651" t="s">
        <v>7994</v>
      </c>
      <c r="B651" s="410" t="s">
        <v>3476</v>
      </c>
      <c r="C651" s="431">
        <v>90</v>
      </c>
    </row>
    <row r="652" spans="1:3" ht="75" x14ac:dyDescent="0.2">
      <c r="A652" t="s">
        <v>7995</v>
      </c>
      <c r="B652" s="412" t="s">
        <v>3448</v>
      </c>
      <c r="C652" s="429">
        <v>270</v>
      </c>
    </row>
    <row r="653" spans="1:3" ht="37.5" x14ac:dyDescent="0.2">
      <c r="A653" t="s">
        <v>7996</v>
      </c>
      <c r="B653" s="410" t="s">
        <v>2384</v>
      </c>
      <c r="C653" s="431">
        <v>30</v>
      </c>
    </row>
    <row r="654" spans="1:3" ht="37.5" x14ac:dyDescent="0.2">
      <c r="A654" t="s">
        <v>7997</v>
      </c>
      <c r="B654" s="410" t="s">
        <v>2386</v>
      </c>
      <c r="C654" s="431">
        <v>15</v>
      </c>
    </row>
    <row r="655" spans="1:3" ht="75" x14ac:dyDescent="0.2">
      <c r="A655" t="s">
        <v>7998</v>
      </c>
      <c r="B655" s="410" t="s">
        <v>2388</v>
      </c>
      <c r="C655" s="431">
        <v>30</v>
      </c>
    </row>
    <row r="656" spans="1:3" ht="75" x14ac:dyDescent="0.2">
      <c r="A656" t="s">
        <v>7999</v>
      </c>
      <c r="B656" s="410" t="s">
        <v>3420</v>
      </c>
      <c r="C656" s="431">
        <v>45</v>
      </c>
    </row>
    <row r="657" spans="1:3" ht="37.5" x14ac:dyDescent="0.2">
      <c r="A657" t="s">
        <v>8000</v>
      </c>
      <c r="B657" s="410" t="s">
        <v>836</v>
      </c>
      <c r="C657" s="431">
        <v>45</v>
      </c>
    </row>
    <row r="658" spans="1:3" ht="37.5" x14ac:dyDescent="0.2">
      <c r="A658" t="s">
        <v>8001</v>
      </c>
      <c r="B658" s="410" t="s">
        <v>6878</v>
      </c>
      <c r="C658" s="431">
        <v>90</v>
      </c>
    </row>
    <row r="659" spans="1:3" ht="75" x14ac:dyDescent="0.2">
      <c r="A659" t="s">
        <v>8002</v>
      </c>
      <c r="B659" s="412" t="s">
        <v>2400</v>
      </c>
      <c r="C659" s="431">
        <v>30</v>
      </c>
    </row>
    <row r="660" spans="1:3" ht="112.5" x14ac:dyDescent="0.2">
      <c r="A660" t="s">
        <v>8003</v>
      </c>
      <c r="B660" s="412" t="s">
        <v>6828</v>
      </c>
      <c r="C660" s="431">
        <v>45</v>
      </c>
    </row>
    <row r="661" spans="1:3" ht="75" x14ac:dyDescent="0.2">
      <c r="A661" t="s">
        <v>8004</v>
      </c>
      <c r="B661" s="412" t="s">
        <v>3190</v>
      </c>
      <c r="C661" s="431">
        <v>60</v>
      </c>
    </row>
    <row r="662" spans="1:3" ht="75" x14ac:dyDescent="0.2">
      <c r="A662" t="s">
        <v>8005</v>
      </c>
      <c r="B662" s="412" t="s">
        <v>6870</v>
      </c>
      <c r="C662" s="431">
        <v>45</v>
      </c>
    </row>
    <row r="663" spans="1:3" ht="75" x14ac:dyDescent="0.2">
      <c r="A663" t="s">
        <v>8006</v>
      </c>
      <c r="B663" s="412" t="s">
        <v>3343</v>
      </c>
      <c r="C663" s="431">
        <v>90</v>
      </c>
    </row>
    <row r="664" spans="1:3" ht="112.5" x14ac:dyDescent="0.2">
      <c r="A664" t="s">
        <v>8007</v>
      </c>
      <c r="B664" s="412" t="s">
        <v>3316</v>
      </c>
      <c r="C664" s="431">
        <v>90</v>
      </c>
    </row>
    <row r="665" spans="1:3" ht="56.25" x14ac:dyDescent="0.2">
      <c r="A665" t="s">
        <v>8008</v>
      </c>
      <c r="B665" s="412" t="s">
        <v>3430</v>
      </c>
      <c r="C665" s="429">
        <v>60</v>
      </c>
    </row>
    <row r="666" spans="1:3" ht="75" x14ac:dyDescent="0.2">
      <c r="A666" t="s">
        <v>8009</v>
      </c>
      <c r="B666" s="412" t="s">
        <v>6871</v>
      </c>
      <c r="C666" s="429">
        <v>90</v>
      </c>
    </row>
    <row r="667" spans="1:3" ht="93.75" x14ac:dyDescent="0.2">
      <c r="A667" t="s">
        <v>8010</v>
      </c>
      <c r="B667" s="412" t="s">
        <v>3446</v>
      </c>
      <c r="C667" s="429">
        <v>90</v>
      </c>
    </row>
    <row r="668" spans="1:3" ht="75" x14ac:dyDescent="0.2">
      <c r="A668" t="s">
        <v>8011</v>
      </c>
      <c r="B668" s="412" t="s">
        <v>6872</v>
      </c>
      <c r="C668" s="429">
        <v>60</v>
      </c>
    </row>
    <row r="669" spans="1:3" ht="131.25" x14ac:dyDescent="0.2">
      <c r="A669" t="s">
        <v>8012</v>
      </c>
      <c r="B669" s="412" t="s">
        <v>6879</v>
      </c>
      <c r="C669" s="429">
        <v>120</v>
      </c>
    </row>
    <row r="670" spans="1:3" ht="37.5" x14ac:dyDescent="0.2">
      <c r="A670" t="s">
        <v>8013</v>
      </c>
      <c r="B670" s="412" t="s">
        <v>6873</v>
      </c>
      <c r="C670" s="429">
        <v>90</v>
      </c>
    </row>
    <row r="671" spans="1:3" ht="93.75" x14ac:dyDescent="0.2">
      <c r="A671" t="s">
        <v>8014</v>
      </c>
      <c r="B671" s="412" t="s">
        <v>6874</v>
      </c>
      <c r="C671" s="429">
        <v>90</v>
      </c>
    </row>
    <row r="672" spans="1:3" ht="75" x14ac:dyDescent="0.2">
      <c r="A672" t="s">
        <v>8015</v>
      </c>
      <c r="B672" s="412" t="s">
        <v>3438</v>
      </c>
      <c r="C672" s="429">
        <v>60</v>
      </c>
    </row>
    <row r="673" spans="1:3" ht="75" x14ac:dyDescent="0.2">
      <c r="A673" t="s">
        <v>8016</v>
      </c>
      <c r="B673" s="412" t="s">
        <v>6880</v>
      </c>
      <c r="C673" s="429">
        <v>60</v>
      </c>
    </row>
    <row r="674" spans="1:3" ht="93.75" x14ac:dyDescent="0.2">
      <c r="A674" t="s">
        <v>8017</v>
      </c>
      <c r="B674" s="412" t="s">
        <v>3440</v>
      </c>
      <c r="C674" s="429">
        <v>90</v>
      </c>
    </row>
    <row r="675" spans="1:3" ht="75" x14ac:dyDescent="0.2">
      <c r="A675" t="s">
        <v>8018</v>
      </c>
      <c r="B675" s="412" t="s">
        <v>3442</v>
      </c>
      <c r="C675" s="429">
        <v>90</v>
      </c>
    </row>
    <row r="676" spans="1:3" ht="75" x14ac:dyDescent="0.2">
      <c r="A676" t="s">
        <v>8019</v>
      </c>
      <c r="B676" s="412" t="s">
        <v>6877</v>
      </c>
      <c r="C676" s="431">
        <v>60</v>
      </c>
    </row>
    <row r="677" spans="1:3" ht="37.5" x14ac:dyDescent="0.2">
      <c r="A677" t="s">
        <v>8020</v>
      </c>
      <c r="B677" s="412" t="s">
        <v>3444</v>
      </c>
      <c r="C677" s="431">
        <v>60</v>
      </c>
    </row>
    <row r="678" spans="1:3" ht="75" x14ac:dyDescent="0.2">
      <c r="A678" t="s">
        <v>8021</v>
      </c>
      <c r="B678" s="412" t="s">
        <v>3448</v>
      </c>
      <c r="C678" s="429">
        <v>270</v>
      </c>
    </row>
    <row r="679" spans="1:3" ht="37.5" x14ac:dyDescent="0.2">
      <c r="A679" t="s">
        <v>8022</v>
      </c>
      <c r="B679" s="417" t="s">
        <v>2384</v>
      </c>
      <c r="C679" s="423">
        <v>30</v>
      </c>
    </row>
    <row r="680" spans="1:3" ht="37.5" x14ac:dyDescent="0.2">
      <c r="A680" t="s">
        <v>8023</v>
      </c>
      <c r="B680" s="417" t="s">
        <v>2386</v>
      </c>
      <c r="C680" s="423">
        <v>15</v>
      </c>
    </row>
    <row r="681" spans="1:3" ht="75" x14ac:dyDescent="0.2">
      <c r="A681" t="s">
        <v>8024</v>
      </c>
      <c r="B681" s="417" t="s">
        <v>2388</v>
      </c>
      <c r="C681" s="423">
        <v>30</v>
      </c>
    </row>
    <row r="682" spans="1:3" ht="112.5" x14ac:dyDescent="0.2">
      <c r="A682" t="s">
        <v>8025</v>
      </c>
      <c r="B682" s="417" t="s">
        <v>6785</v>
      </c>
      <c r="C682" s="423">
        <v>45</v>
      </c>
    </row>
    <row r="683" spans="1:3" ht="37.5" x14ac:dyDescent="0.2">
      <c r="A683" t="s">
        <v>8026</v>
      </c>
      <c r="B683" s="417" t="s">
        <v>836</v>
      </c>
      <c r="C683" s="423">
        <v>45</v>
      </c>
    </row>
    <row r="684" spans="1:3" ht="56.25" x14ac:dyDescent="0.2">
      <c r="A684" t="s">
        <v>8027</v>
      </c>
      <c r="B684" s="417" t="s">
        <v>7195</v>
      </c>
      <c r="C684" s="423">
        <v>90</v>
      </c>
    </row>
    <row r="685" spans="1:3" ht="18.75" x14ac:dyDescent="0.2">
      <c r="A685" t="s">
        <v>8028</v>
      </c>
      <c r="B685" s="419" t="s">
        <v>3491</v>
      </c>
      <c r="C685" s="428">
        <v>30</v>
      </c>
    </row>
    <row r="686" spans="1:3" ht="18.75" x14ac:dyDescent="0.2">
      <c r="A686" t="s">
        <v>8029</v>
      </c>
      <c r="B686" s="419" t="s">
        <v>6828</v>
      </c>
      <c r="C686" s="428">
        <v>45</v>
      </c>
    </row>
    <row r="687" spans="1:3" ht="18.75" x14ac:dyDescent="0.2">
      <c r="A687" t="s">
        <v>8030</v>
      </c>
      <c r="B687" s="419" t="s">
        <v>6881</v>
      </c>
      <c r="C687" s="428">
        <v>45</v>
      </c>
    </row>
    <row r="688" spans="1:3" ht="18.75" x14ac:dyDescent="0.2">
      <c r="A688" t="s">
        <v>8031</v>
      </c>
      <c r="B688" s="419" t="s">
        <v>3190</v>
      </c>
      <c r="C688" s="428">
        <v>60</v>
      </c>
    </row>
    <row r="689" spans="1:3" ht="18.75" x14ac:dyDescent="0.2">
      <c r="A689" t="s">
        <v>8032</v>
      </c>
      <c r="B689" s="419" t="s">
        <v>3343</v>
      </c>
      <c r="C689" s="428">
        <v>60</v>
      </c>
    </row>
    <row r="690" spans="1:3" ht="18.75" x14ac:dyDescent="0.2">
      <c r="A690" t="s">
        <v>8033</v>
      </c>
      <c r="B690" s="419" t="s">
        <v>3309</v>
      </c>
      <c r="C690" s="428">
        <v>45</v>
      </c>
    </row>
    <row r="691" spans="1:3" ht="18.75" x14ac:dyDescent="0.2">
      <c r="A691" t="s">
        <v>8034</v>
      </c>
      <c r="B691" s="419" t="s">
        <v>3496</v>
      </c>
      <c r="C691" s="428">
        <v>30</v>
      </c>
    </row>
    <row r="692" spans="1:3" ht="18.75" x14ac:dyDescent="0.2">
      <c r="A692" t="s">
        <v>8035</v>
      </c>
      <c r="B692" s="419" t="s">
        <v>3316</v>
      </c>
      <c r="C692" s="428">
        <v>90</v>
      </c>
    </row>
    <row r="693" spans="1:3" ht="18.75" x14ac:dyDescent="0.2">
      <c r="A693" t="s">
        <v>8036</v>
      </c>
      <c r="B693" s="419" t="s">
        <v>2437</v>
      </c>
      <c r="C693" s="428">
        <v>90</v>
      </c>
    </row>
    <row r="694" spans="1:3" ht="18.75" x14ac:dyDescent="0.2">
      <c r="A694" t="s">
        <v>8037</v>
      </c>
      <c r="B694" s="419" t="s">
        <v>3501</v>
      </c>
      <c r="C694" s="428">
        <v>60</v>
      </c>
    </row>
    <row r="695" spans="1:3" ht="18.75" x14ac:dyDescent="0.2">
      <c r="A695" t="s">
        <v>8038</v>
      </c>
      <c r="B695" s="419" t="s">
        <v>3519</v>
      </c>
      <c r="C695" s="428">
        <v>90</v>
      </c>
    </row>
    <row r="696" spans="1:3" ht="18.75" x14ac:dyDescent="0.2">
      <c r="A696" t="s">
        <v>8039</v>
      </c>
      <c r="B696" s="419" t="s">
        <v>3524</v>
      </c>
      <c r="C696" s="428">
        <v>60</v>
      </c>
    </row>
    <row r="697" spans="1:3" ht="18.75" x14ac:dyDescent="0.2">
      <c r="A697" t="s">
        <v>8040</v>
      </c>
      <c r="B697" s="419" t="s">
        <v>3312</v>
      </c>
      <c r="C697" s="428">
        <v>120</v>
      </c>
    </row>
    <row r="698" spans="1:3" ht="18.75" x14ac:dyDescent="0.2">
      <c r="A698" t="s">
        <v>8041</v>
      </c>
      <c r="B698" s="419" t="s">
        <v>3322</v>
      </c>
      <c r="C698" s="428">
        <v>60</v>
      </c>
    </row>
    <row r="699" spans="1:3" ht="18.75" x14ac:dyDescent="0.2">
      <c r="A699" t="s">
        <v>8042</v>
      </c>
      <c r="B699" s="419" t="s">
        <v>3504</v>
      </c>
      <c r="C699" s="428">
        <v>60</v>
      </c>
    </row>
    <row r="700" spans="1:3" ht="18.75" x14ac:dyDescent="0.2">
      <c r="A700" t="s">
        <v>8043</v>
      </c>
      <c r="B700" s="419" t="s">
        <v>3507</v>
      </c>
      <c r="C700" s="428">
        <v>90</v>
      </c>
    </row>
    <row r="701" spans="1:3" ht="18.75" x14ac:dyDescent="0.2">
      <c r="A701" t="s">
        <v>8044</v>
      </c>
      <c r="B701" s="419" t="s">
        <v>3509</v>
      </c>
      <c r="C701" s="428">
        <v>60</v>
      </c>
    </row>
    <row r="702" spans="1:3" ht="18.75" x14ac:dyDescent="0.2">
      <c r="A702" t="s">
        <v>8045</v>
      </c>
      <c r="B702" s="419" t="s">
        <v>3511</v>
      </c>
      <c r="C702" s="428">
        <v>60</v>
      </c>
    </row>
    <row r="703" spans="1:3" ht="18.75" x14ac:dyDescent="0.2">
      <c r="A703" t="s">
        <v>8046</v>
      </c>
      <c r="B703" s="419" t="s">
        <v>3513</v>
      </c>
      <c r="C703" s="428">
        <v>60</v>
      </c>
    </row>
    <row r="704" spans="1:3" ht="18.75" x14ac:dyDescent="0.2">
      <c r="A704" t="s">
        <v>8047</v>
      </c>
      <c r="B704" s="419" t="s">
        <v>817</v>
      </c>
      <c r="C704" s="428">
        <v>270</v>
      </c>
    </row>
    <row r="705" spans="1:3" ht="37.5" x14ac:dyDescent="0.2">
      <c r="A705" t="s">
        <v>8048</v>
      </c>
      <c r="B705" s="417" t="s">
        <v>2384</v>
      </c>
      <c r="C705" s="423">
        <v>75</v>
      </c>
    </row>
    <row r="706" spans="1:3" ht="37.5" x14ac:dyDescent="0.2">
      <c r="A706" t="s">
        <v>8049</v>
      </c>
      <c r="B706" s="417" t="s">
        <v>2386</v>
      </c>
      <c r="C706" s="423">
        <v>30</v>
      </c>
    </row>
    <row r="707" spans="1:3" ht="75" x14ac:dyDescent="0.2">
      <c r="A707" t="s">
        <v>8050</v>
      </c>
      <c r="B707" s="417" t="s">
        <v>2388</v>
      </c>
      <c r="C707" s="423">
        <v>60</v>
      </c>
    </row>
    <row r="708" spans="1:3" ht="112.5" x14ac:dyDescent="0.2">
      <c r="A708" t="s">
        <v>8051</v>
      </c>
      <c r="B708" s="417" t="s">
        <v>6785</v>
      </c>
      <c r="C708" s="423">
        <v>75</v>
      </c>
    </row>
    <row r="709" spans="1:3" ht="37.5" x14ac:dyDescent="0.2">
      <c r="A709" t="s">
        <v>8052</v>
      </c>
      <c r="B709" s="417" t="s">
        <v>836</v>
      </c>
      <c r="C709" s="423">
        <v>75</v>
      </c>
    </row>
    <row r="710" spans="1:3" ht="56.25" x14ac:dyDescent="0.2">
      <c r="A710" t="s">
        <v>8053</v>
      </c>
      <c r="B710" s="417" t="s">
        <v>7195</v>
      </c>
      <c r="C710" s="423">
        <v>120</v>
      </c>
    </row>
    <row r="711" spans="1:3" ht="18.75" x14ac:dyDescent="0.2">
      <c r="A711" t="s">
        <v>8054</v>
      </c>
      <c r="B711" s="419" t="s">
        <v>3491</v>
      </c>
      <c r="C711" s="428">
        <v>30</v>
      </c>
    </row>
    <row r="712" spans="1:3" ht="18.75" x14ac:dyDescent="0.2">
      <c r="A712" t="s">
        <v>8055</v>
      </c>
      <c r="B712" s="419" t="s">
        <v>6828</v>
      </c>
      <c r="C712" s="428">
        <v>45</v>
      </c>
    </row>
    <row r="713" spans="1:3" ht="18.75" x14ac:dyDescent="0.2">
      <c r="A713" t="s">
        <v>8056</v>
      </c>
      <c r="B713" s="419" t="s">
        <v>6881</v>
      </c>
      <c r="C713" s="428">
        <v>45</v>
      </c>
    </row>
    <row r="714" spans="1:3" ht="18.75" x14ac:dyDescent="0.2">
      <c r="A714" t="s">
        <v>8057</v>
      </c>
      <c r="B714" s="419" t="s">
        <v>3190</v>
      </c>
      <c r="C714" s="428">
        <v>60</v>
      </c>
    </row>
    <row r="715" spans="1:3" ht="18.75" x14ac:dyDescent="0.2">
      <c r="A715" t="s">
        <v>8058</v>
      </c>
      <c r="B715" s="419" t="s">
        <v>3343</v>
      </c>
      <c r="C715" s="428">
        <v>90</v>
      </c>
    </row>
    <row r="716" spans="1:3" ht="18.75" x14ac:dyDescent="0.2">
      <c r="A716" t="s">
        <v>8059</v>
      </c>
      <c r="B716" s="419" t="s">
        <v>3309</v>
      </c>
      <c r="C716" s="428">
        <v>45</v>
      </c>
    </row>
    <row r="717" spans="1:3" ht="18.75" x14ac:dyDescent="0.2">
      <c r="A717" t="s">
        <v>8060</v>
      </c>
      <c r="B717" s="419" t="s">
        <v>3496</v>
      </c>
      <c r="C717" s="428">
        <v>30</v>
      </c>
    </row>
    <row r="718" spans="1:3" ht="18.75" x14ac:dyDescent="0.2">
      <c r="A718" t="s">
        <v>8061</v>
      </c>
      <c r="B718" s="419" t="s">
        <v>3316</v>
      </c>
      <c r="C718" s="428">
        <v>90</v>
      </c>
    </row>
    <row r="719" spans="1:3" ht="18.75" x14ac:dyDescent="0.2">
      <c r="A719" t="s">
        <v>8062</v>
      </c>
      <c r="B719" s="419" t="s">
        <v>2437</v>
      </c>
      <c r="C719" s="428">
        <v>90</v>
      </c>
    </row>
    <row r="720" spans="1:3" ht="18.75" x14ac:dyDescent="0.2">
      <c r="A720" t="s">
        <v>8063</v>
      </c>
      <c r="B720" s="419" t="s">
        <v>3499</v>
      </c>
      <c r="C720" s="428">
        <v>60</v>
      </c>
    </row>
    <row r="721" spans="1:3" ht="18.75" x14ac:dyDescent="0.2">
      <c r="A721" t="s">
        <v>8064</v>
      </c>
      <c r="B721" s="419" t="s">
        <v>3501</v>
      </c>
      <c r="C721" s="428">
        <v>60</v>
      </c>
    </row>
    <row r="722" spans="1:3" ht="18.75" x14ac:dyDescent="0.2">
      <c r="A722" t="s">
        <v>8065</v>
      </c>
      <c r="B722" s="419" t="s">
        <v>3519</v>
      </c>
      <c r="C722" s="428">
        <v>90</v>
      </c>
    </row>
    <row r="723" spans="1:3" ht="18.75" x14ac:dyDescent="0.2">
      <c r="A723" t="s">
        <v>8066</v>
      </c>
      <c r="B723" s="419" t="s">
        <v>3466</v>
      </c>
      <c r="C723" s="428">
        <v>90</v>
      </c>
    </row>
    <row r="724" spans="1:3" ht="18.75" x14ac:dyDescent="0.2">
      <c r="A724" t="s">
        <v>8067</v>
      </c>
      <c r="B724" s="419" t="s">
        <v>3524</v>
      </c>
      <c r="C724" s="428">
        <v>60</v>
      </c>
    </row>
    <row r="725" spans="1:3" ht="18.75" x14ac:dyDescent="0.2">
      <c r="A725" t="s">
        <v>8068</v>
      </c>
      <c r="B725" s="419" t="s">
        <v>3312</v>
      </c>
      <c r="C725" s="428">
        <v>120</v>
      </c>
    </row>
    <row r="726" spans="1:3" ht="18.75" x14ac:dyDescent="0.2">
      <c r="A726" t="s">
        <v>8069</v>
      </c>
      <c r="B726" s="419" t="s">
        <v>3322</v>
      </c>
      <c r="C726" s="428">
        <v>90</v>
      </c>
    </row>
    <row r="727" spans="1:3" ht="18.75" x14ac:dyDescent="0.2">
      <c r="A727" t="s">
        <v>8070</v>
      </c>
      <c r="B727" s="419" t="s">
        <v>3504</v>
      </c>
      <c r="C727" s="428">
        <v>60</v>
      </c>
    </row>
    <row r="728" spans="1:3" ht="18.75" x14ac:dyDescent="0.2">
      <c r="A728" t="s">
        <v>8071</v>
      </c>
      <c r="B728" s="419" t="s">
        <v>3507</v>
      </c>
      <c r="C728" s="428">
        <v>90</v>
      </c>
    </row>
    <row r="729" spans="1:3" ht="18.75" x14ac:dyDescent="0.2">
      <c r="A729" t="s">
        <v>8072</v>
      </c>
      <c r="B729" s="419" t="s">
        <v>3509</v>
      </c>
      <c r="C729" s="428">
        <v>60</v>
      </c>
    </row>
    <row r="730" spans="1:3" ht="18.75" x14ac:dyDescent="0.2">
      <c r="A730" t="s">
        <v>8073</v>
      </c>
      <c r="B730" s="419" t="s">
        <v>3511</v>
      </c>
      <c r="C730" s="428">
        <v>60</v>
      </c>
    </row>
    <row r="731" spans="1:3" ht="18.75" x14ac:dyDescent="0.2">
      <c r="A731" t="s">
        <v>8074</v>
      </c>
      <c r="B731" s="419" t="s">
        <v>3513</v>
      </c>
      <c r="C731" s="428">
        <v>60</v>
      </c>
    </row>
    <row r="732" spans="1:3" ht="18.75" x14ac:dyDescent="0.2">
      <c r="A732" t="s">
        <v>8075</v>
      </c>
      <c r="B732" s="419" t="s">
        <v>3515</v>
      </c>
      <c r="C732" s="428">
        <v>180</v>
      </c>
    </row>
    <row r="733" spans="1:3" ht="18.75" x14ac:dyDescent="0.2">
      <c r="A733" t="s">
        <v>8076</v>
      </c>
      <c r="B733" s="419" t="s">
        <v>3517</v>
      </c>
      <c r="C733" s="428">
        <v>90</v>
      </c>
    </row>
    <row r="734" spans="1:3" ht="18.75" x14ac:dyDescent="0.2">
      <c r="A734" t="s">
        <v>8077</v>
      </c>
      <c r="B734" s="419" t="s">
        <v>3521</v>
      </c>
      <c r="C734" s="428">
        <v>60</v>
      </c>
    </row>
    <row r="735" spans="1:3" ht="18.75" x14ac:dyDescent="0.2">
      <c r="A735" t="s">
        <v>8078</v>
      </c>
      <c r="B735" s="419" t="s">
        <v>817</v>
      </c>
      <c r="C735" s="428">
        <v>270</v>
      </c>
    </row>
    <row r="736" spans="1:3" ht="75" x14ac:dyDescent="0.2">
      <c r="A736" t="s">
        <v>8079</v>
      </c>
      <c r="B736" s="417" t="s">
        <v>6791</v>
      </c>
      <c r="C736" s="423">
        <v>75</v>
      </c>
    </row>
    <row r="737" spans="1:3" ht="37.5" x14ac:dyDescent="0.2">
      <c r="A737" t="s">
        <v>8080</v>
      </c>
      <c r="B737" s="417" t="s">
        <v>2386</v>
      </c>
      <c r="C737" s="423">
        <v>30</v>
      </c>
    </row>
    <row r="738" spans="1:3" ht="75" x14ac:dyDescent="0.2">
      <c r="A738" t="s">
        <v>8081</v>
      </c>
      <c r="B738" s="417" t="s">
        <v>2388</v>
      </c>
      <c r="C738" s="423">
        <v>60</v>
      </c>
    </row>
    <row r="739" spans="1:3" ht="112.5" x14ac:dyDescent="0.2">
      <c r="A739" t="s">
        <v>8082</v>
      </c>
      <c r="B739" s="417" t="s">
        <v>3487</v>
      </c>
      <c r="C739" s="423">
        <v>75</v>
      </c>
    </row>
    <row r="740" spans="1:3" ht="37.5" x14ac:dyDescent="0.2">
      <c r="A740" t="s">
        <v>8083</v>
      </c>
      <c r="B740" s="417" t="s">
        <v>836</v>
      </c>
      <c r="C740" s="423">
        <v>75</v>
      </c>
    </row>
    <row r="741" spans="1:3" ht="37.5" x14ac:dyDescent="0.2">
      <c r="A741" t="s">
        <v>8084</v>
      </c>
      <c r="B741" s="417" t="s">
        <v>6803</v>
      </c>
      <c r="C741" s="423">
        <v>120</v>
      </c>
    </row>
    <row r="742" spans="1:3" ht="18.75" x14ac:dyDescent="0.2">
      <c r="A742" t="s">
        <v>8085</v>
      </c>
      <c r="B742" s="419" t="s">
        <v>2400</v>
      </c>
      <c r="C742" s="428">
        <v>30</v>
      </c>
    </row>
    <row r="743" spans="1:3" ht="18.75" x14ac:dyDescent="0.2">
      <c r="A743" t="s">
        <v>8086</v>
      </c>
      <c r="B743" s="419" t="s">
        <v>6828</v>
      </c>
      <c r="C743" s="428">
        <v>45</v>
      </c>
    </row>
    <row r="744" spans="1:3" ht="18.75" x14ac:dyDescent="0.2">
      <c r="A744" t="s">
        <v>8087</v>
      </c>
      <c r="B744" s="419" t="s">
        <v>6881</v>
      </c>
      <c r="C744" s="428">
        <v>45</v>
      </c>
    </row>
    <row r="745" spans="1:3" ht="18.75" x14ac:dyDescent="0.2">
      <c r="A745" t="s">
        <v>8088</v>
      </c>
      <c r="B745" s="419" t="s">
        <v>3343</v>
      </c>
      <c r="C745" s="428">
        <v>90</v>
      </c>
    </row>
    <row r="746" spans="1:3" ht="18.75" x14ac:dyDescent="0.2">
      <c r="A746" t="s">
        <v>8089</v>
      </c>
      <c r="B746" s="419" t="s">
        <v>3309</v>
      </c>
      <c r="C746" s="428">
        <v>45</v>
      </c>
    </row>
    <row r="747" spans="1:3" ht="18.75" x14ac:dyDescent="0.2">
      <c r="A747" t="s">
        <v>8090</v>
      </c>
      <c r="B747" s="419" t="s">
        <v>3316</v>
      </c>
      <c r="C747" s="428">
        <v>90</v>
      </c>
    </row>
    <row r="748" spans="1:3" ht="18.75" x14ac:dyDescent="0.2">
      <c r="A748" t="s">
        <v>8091</v>
      </c>
      <c r="B748" s="419" t="s">
        <v>3190</v>
      </c>
      <c r="C748" s="428">
        <v>60</v>
      </c>
    </row>
    <row r="749" spans="1:3" ht="18.75" x14ac:dyDescent="0.2">
      <c r="A749" t="s">
        <v>8092</v>
      </c>
      <c r="B749" s="419" t="s">
        <v>3312</v>
      </c>
      <c r="C749" s="428">
        <v>90</v>
      </c>
    </row>
    <row r="750" spans="1:3" ht="18.75" x14ac:dyDescent="0.2">
      <c r="A750" t="s">
        <v>8093</v>
      </c>
      <c r="B750" s="419" t="s">
        <v>3322</v>
      </c>
      <c r="C750" s="428">
        <v>90</v>
      </c>
    </row>
    <row r="751" spans="1:3" ht="18.75" x14ac:dyDescent="0.2">
      <c r="A751" t="s">
        <v>8094</v>
      </c>
      <c r="B751" s="419" t="s">
        <v>6882</v>
      </c>
      <c r="C751" s="428">
        <v>60</v>
      </c>
    </row>
    <row r="752" spans="1:3" ht="18.75" x14ac:dyDescent="0.2">
      <c r="A752" t="s">
        <v>8095</v>
      </c>
      <c r="B752" s="419" t="s">
        <v>3670</v>
      </c>
      <c r="C752" s="428">
        <v>60</v>
      </c>
    </row>
    <row r="753" spans="1:3" ht="18.75" x14ac:dyDescent="0.2">
      <c r="A753" t="s">
        <v>8096</v>
      </c>
      <c r="B753" s="419" t="s">
        <v>3568</v>
      </c>
      <c r="C753" s="428">
        <v>90</v>
      </c>
    </row>
    <row r="754" spans="1:3" ht="18.75" x14ac:dyDescent="0.2">
      <c r="A754" t="s">
        <v>8097</v>
      </c>
      <c r="B754" s="419" t="s">
        <v>3570</v>
      </c>
      <c r="C754" s="428">
        <v>90</v>
      </c>
    </row>
    <row r="755" spans="1:3" ht="18.75" x14ac:dyDescent="0.2">
      <c r="A755" t="s">
        <v>8098</v>
      </c>
      <c r="B755" s="419" t="s">
        <v>3572</v>
      </c>
      <c r="C755" s="428">
        <v>90</v>
      </c>
    </row>
    <row r="756" spans="1:3" ht="18.75" x14ac:dyDescent="0.2">
      <c r="A756" t="s">
        <v>8099</v>
      </c>
      <c r="B756" s="419" t="s">
        <v>3574</v>
      </c>
      <c r="C756" s="428">
        <v>60</v>
      </c>
    </row>
    <row r="757" spans="1:3" ht="18.75" x14ac:dyDescent="0.2">
      <c r="A757" t="s">
        <v>8100</v>
      </c>
      <c r="B757" s="419" t="s">
        <v>3521</v>
      </c>
      <c r="C757" s="428">
        <v>90</v>
      </c>
    </row>
    <row r="758" spans="1:3" ht="18.75" x14ac:dyDescent="0.2">
      <c r="A758" t="s">
        <v>8101</v>
      </c>
      <c r="B758" s="419" t="s">
        <v>3326</v>
      </c>
      <c r="C758" s="428">
        <v>90</v>
      </c>
    </row>
    <row r="759" spans="1:3" ht="18.75" x14ac:dyDescent="0.2">
      <c r="A759" t="s">
        <v>8102</v>
      </c>
      <c r="B759" s="419" t="s">
        <v>3577</v>
      </c>
      <c r="C759" s="428">
        <v>90</v>
      </c>
    </row>
    <row r="760" spans="1:3" ht="18.75" x14ac:dyDescent="0.2">
      <c r="A760" t="s">
        <v>8103</v>
      </c>
      <c r="B760" s="419" t="s">
        <v>3601</v>
      </c>
      <c r="C760" s="428">
        <v>180</v>
      </c>
    </row>
    <row r="761" spans="1:3" ht="18.75" x14ac:dyDescent="0.2">
      <c r="A761" t="s">
        <v>8104</v>
      </c>
      <c r="B761" s="419" t="s">
        <v>3607</v>
      </c>
      <c r="C761" s="428">
        <v>60</v>
      </c>
    </row>
    <row r="762" spans="1:3" ht="18.75" x14ac:dyDescent="0.2">
      <c r="A762" t="s">
        <v>8105</v>
      </c>
      <c r="B762" s="419" t="s">
        <v>3609</v>
      </c>
      <c r="C762" s="428">
        <v>60</v>
      </c>
    </row>
    <row r="763" spans="1:3" ht="18.75" x14ac:dyDescent="0.2">
      <c r="A763" t="s">
        <v>8106</v>
      </c>
      <c r="B763" s="419" t="s">
        <v>3611</v>
      </c>
      <c r="C763" s="428">
        <v>60</v>
      </c>
    </row>
    <row r="764" spans="1:3" ht="18.75" x14ac:dyDescent="0.2">
      <c r="A764" t="s">
        <v>8107</v>
      </c>
      <c r="B764" s="419" t="s">
        <v>817</v>
      </c>
      <c r="C764" s="428">
        <v>270</v>
      </c>
    </row>
    <row r="765" spans="1:3" ht="37.5" x14ac:dyDescent="0.2">
      <c r="A765" t="s">
        <v>8108</v>
      </c>
      <c r="B765" s="417" t="s">
        <v>2384</v>
      </c>
      <c r="C765" s="423">
        <v>30</v>
      </c>
    </row>
    <row r="766" spans="1:3" ht="37.5" x14ac:dyDescent="0.2">
      <c r="A766" t="s">
        <v>8109</v>
      </c>
      <c r="B766" s="417" t="s">
        <v>2386</v>
      </c>
      <c r="C766" s="423">
        <v>15</v>
      </c>
    </row>
    <row r="767" spans="1:3" ht="75" x14ac:dyDescent="0.2">
      <c r="A767" t="s">
        <v>8110</v>
      </c>
      <c r="B767" s="417" t="s">
        <v>2388</v>
      </c>
      <c r="C767" s="423">
        <v>30</v>
      </c>
    </row>
    <row r="768" spans="1:3" ht="112.5" x14ac:dyDescent="0.2">
      <c r="A768" t="s">
        <v>8111</v>
      </c>
      <c r="B768" s="417" t="s">
        <v>6785</v>
      </c>
      <c r="C768" s="423">
        <v>45</v>
      </c>
    </row>
    <row r="769" spans="1:3" ht="37.5" x14ac:dyDescent="0.2">
      <c r="A769" t="s">
        <v>8112</v>
      </c>
      <c r="B769" s="417" t="s">
        <v>836</v>
      </c>
      <c r="C769" s="423">
        <v>45</v>
      </c>
    </row>
    <row r="770" spans="1:3" ht="75" x14ac:dyDescent="0.2">
      <c r="A770" t="s">
        <v>8113</v>
      </c>
      <c r="B770" s="417" t="s">
        <v>2393</v>
      </c>
      <c r="C770" s="423">
        <v>90</v>
      </c>
    </row>
    <row r="771" spans="1:3" ht="18.75" x14ac:dyDescent="0.2">
      <c r="A771" t="s">
        <v>8114</v>
      </c>
      <c r="B771" s="419" t="s">
        <v>2400</v>
      </c>
      <c r="C771" s="428">
        <v>30</v>
      </c>
    </row>
    <row r="772" spans="1:3" ht="18.75" x14ac:dyDescent="0.2">
      <c r="A772" t="s">
        <v>8115</v>
      </c>
      <c r="B772" s="419" t="s">
        <v>6828</v>
      </c>
      <c r="C772" s="428">
        <v>45</v>
      </c>
    </row>
    <row r="773" spans="1:3" ht="18.75" x14ac:dyDescent="0.2">
      <c r="A773" t="s">
        <v>8116</v>
      </c>
      <c r="B773" s="419" t="s">
        <v>6881</v>
      </c>
      <c r="C773" s="428">
        <v>45</v>
      </c>
    </row>
    <row r="774" spans="1:3" ht="18.75" x14ac:dyDescent="0.2">
      <c r="A774" t="s">
        <v>8117</v>
      </c>
      <c r="B774" s="419" t="s">
        <v>3343</v>
      </c>
      <c r="C774" s="428">
        <v>90</v>
      </c>
    </row>
    <row r="775" spans="1:3" ht="18.75" x14ac:dyDescent="0.2">
      <c r="A775" t="s">
        <v>8118</v>
      </c>
      <c r="B775" s="419" t="s">
        <v>3309</v>
      </c>
      <c r="C775" s="428">
        <v>45</v>
      </c>
    </row>
    <row r="776" spans="1:3" ht="18.75" x14ac:dyDescent="0.2">
      <c r="A776" t="s">
        <v>8119</v>
      </c>
      <c r="B776" s="419" t="s">
        <v>3316</v>
      </c>
      <c r="C776" s="428">
        <v>90</v>
      </c>
    </row>
    <row r="777" spans="1:3" ht="18.75" x14ac:dyDescent="0.2">
      <c r="A777" t="s">
        <v>8120</v>
      </c>
      <c r="B777" s="419" t="s">
        <v>3190</v>
      </c>
      <c r="C777" s="428">
        <v>60</v>
      </c>
    </row>
    <row r="778" spans="1:3" ht="18.75" x14ac:dyDescent="0.2">
      <c r="A778" t="s">
        <v>8121</v>
      </c>
      <c r="B778" s="419" t="s">
        <v>3312</v>
      </c>
      <c r="C778" s="428">
        <v>90</v>
      </c>
    </row>
    <row r="779" spans="1:3" ht="18.75" x14ac:dyDescent="0.2">
      <c r="A779" t="s">
        <v>8122</v>
      </c>
      <c r="B779" s="419" t="s">
        <v>3322</v>
      </c>
      <c r="C779" s="428">
        <v>90</v>
      </c>
    </row>
    <row r="780" spans="1:3" ht="18.75" x14ac:dyDescent="0.2">
      <c r="A780" t="s">
        <v>8123</v>
      </c>
      <c r="B780" s="419" t="s">
        <v>3568</v>
      </c>
      <c r="C780" s="428">
        <v>90</v>
      </c>
    </row>
    <row r="781" spans="1:3" ht="18.75" x14ac:dyDescent="0.2">
      <c r="A781" t="s">
        <v>8124</v>
      </c>
      <c r="B781" s="419" t="s">
        <v>3570</v>
      </c>
      <c r="C781" s="428">
        <v>90</v>
      </c>
    </row>
    <row r="782" spans="1:3" ht="18.75" x14ac:dyDescent="0.2">
      <c r="A782" t="s">
        <v>8125</v>
      </c>
      <c r="B782" s="419" t="s">
        <v>3572</v>
      </c>
      <c r="C782" s="428">
        <v>90</v>
      </c>
    </row>
    <row r="783" spans="1:3" ht="18.75" x14ac:dyDescent="0.2">
      <c r="A783" t="s">
        <v>8126</v>
      </c>
      <c r="B783" s="419" t="s">
        <v>3574</v>
      </c>
      <c r="C783" s="428">
        <v>60</v>
      </c>
    </row>
    <row r="784" spans="1:3" ht="18.75" x14ac:dyDescent="0.2">
      <c r="A784" t="s">
        <v>8127</v>
      </c>
      <c r="B784" s="419" t="s">
        <v>3326</v>
      </c>
      <c r="C784" s="428">
        <v>90</v>
      </c>
    </row>
    <row r="785" spans="1:3" ht="18.75" x14ac:dyDescent="0.2">
      <c r="A785" t="s">
        <v>8128</v>
      </c>
      <c r="B785" s="419" t="s">
        <v>3577</v>
      </c>
      <c r="C785" s="428">
        <v>90</v>
      </c>
    </row>
    <row r="786" spans="1:3" ht="18.75" x14ac:dyDescent="0.2">
      <c r="A786" t="s">
        <v>8129</v>
      </c>
      <c r="B786" s="419" t="s">
        <v>3607</v>
      </c>
      <c r="C786" s="428">
        <v>60</v>
      </c>
    </row>
    <row r="787" spans="1:3" ht="18.75" x14ac:dyDescent="0.2">
      <c r="A787" t="s">
        <v>8130</v>
      </c>
      <c r="B787" s="419" t="s">
        <v>3611</v>
      </c>
      <c r="C787" s="428">
        <v>60</v>
      </c>
    </row>
    <row r="788" spans="1:3" ht="18.75" x14ac:dyDescent="0.2">
      <c r="A788" t="s">
        <v>8131</v>
      </c>
      <c r="B788" s="419" t="s">
        <v>817</v>
      </c>
      <c r="C788" s="428">
        <v>270</v>
      </c>
    </row>
    <row r="789" spans="1:3" ht="37.5" x14ac:dyDescent="0.2">
      <c r="A789" t="s">
        <v>8132</v>
      </c>
      <c r="B789" s="412" t="s">
        <v>2384</v>
      </c>
      <c r="C789" s="424">
        <v>30</v>
      </c>
    </row>
    <row r="790" spans="1:3" ht="37.5" x14ac:dyDescent="0.2">
      <c r="A790" t="s">
        <v>8133</v>
      </c>
      <c r="B790" s="412" t="s">
        <v>2386</v>
      </c>
      <c r="C790" s="424">
        <v>15</v>
      </c>
    </row>
    <row r="791" spans="1:3" ht="75" x14ac:dyDescent="0.2">
      <c r="A791" t="s">
        <v>8134</v>
      </c>
      <c r="B791" s="412" t="s">
        <v>2388</v>
      </c>
      <c r="C791" s="424">
        <v>30</v>
      </c>
    </row>
    <row r="792" spans="1:3" ht="112.5" x14ac:dyDescent="0.2">
      <c r="A792" t="s">
        <v>8135</v>
      </c>
      <c r="B792" s="412" t="s">
        <v>2390</v>
      </c>
      <c r="C792" s="424">
        <v>45</v>
      </c>
    </row>
    <row r="793" spans="1:3" ht="37.5" x14ac:dyDescent="0.2">
      <c r="A793" t="s">
        <v>8136</v>
      </c>
      <c r="B793" s="412" t="s">
        <v>836</v>
      </c>
      <c r="C793" s="424">
        <v>45</v>
      </c>
    </row>
    <row r="794" spans="1:3" ht="75" x14ac:dyDescent="0.2">
      <c r="A794" t="s">
        <v>8137</v>
      </c>
      <c r="B794" s="412" t="s">
        <v>2393</v>
      </c>
      <c r="C794" s="424">
        <v>90</v>
      </c>
    </row>
    <row r="795" spans="1:3" ht="75" x14ac:dyDescent="0.2">
      <c r="A795" t="s">
        <v>8138</v>
      </c>
      <c r="B795" s="412" t="s">
        <v>3139</v>
      </c>
      <c r="C795" s="424">
        <v>30</v>
      </c>
    </row>
    <row r="796" spans="1:3" ht="37.5" x14ac:dyDescent="0.2">
      <c r="A796" t="s">
        <v>8139</v>
      </c>
      <c r="B796" s="412" t="s">
        <v>3141</v>
      </c>
      <c r="C796" s="424">
        <v>30</v>
      </c>
    </row>
    <row r="797" spans="1:3" ht="78.75" x14ac:dyDescent="0.2">
      <c r="A797" t="s">
        <v>8140</v>
      </c>
      <c r="B797" s="422" t="s">
        <v>6851</v>
      </c>
      <c r="C797" s="434">
        <v>45</v>
      </c>
    </row>
    <row r="798" spans="1:3" ht="75" x14ac:dyDescent="0.2">
      <c r="A798" t="s">
        <v>8141</v>
      </c>
      <c r="B798" s="412" t="s">
        <v>3157</v>
      </c>
      <c r="C798" s="424">
        <v>45</v>
      </c>
    </row>
    <row r="799" spans="1:3" ht="56.25" x14ac:dyDescent="0.2">
      <c r="A799" t="s">
        <v>8142</v>
      </c>
      <c r="B799" s="412" t="s">
        <v>3148</v>
      </c>
      <c r="C799" s="424">
        <v>60</v>
      </c>
    </row>
    <row r="800" spans="1:3" ht="75" x14ac:dyDescent="0.2">
      <c r="A800" t="s">
        <v>8143</v>
      </c>
      <c r="B800" s="412" t="s">
        <v>3144</v>
      </c>
      <c r="C800" s="424">
        <v>45</v>
      </c>
    </row>
    <row r="801" spans="1:3" ht="56.25" x14ac:dyDescent="0.2">
      <c r="A801" t="s">
        <v>8144</v>
      </c>
      <c r="B801" s="412" t="s">
        <v>3142</v>
      </c>
      <c r="C801" s="424">
        <v>60</v>
      </c>
    </row>
    <row r="802" spans="1:3" ht="75" x14ac:dyDescent="0.2">
      <c r="A802" t="s">
        <v>8145</v>
      </c>
      <c r="B802" s="412" t="s">
        <v>3163</v>
      </c>
      <c r="C802" s="424">
        <v>60</v>
      </c>
    </row>
    <row r="803" spans="1:3" ht="75" x14ac:dyDescent="0.2">
      <c r="A803" t="s">
        <v>8146</v>
      </c>
      <c r="B803" s="412" t="s">
        <v>3159</v>
      </c>
      <c r="C803" s="434">
        <v>60</v>
      </c>
    </row>
    <row r="804" spans="1:3" ht="75" x14ac:dyDescent="0.2">
      <c r="A804" t="s">
        <v>8147</v>
      </c>
      <c r="B804" s="412" t="s">
        <v>3167</v>
      </c>
      <c r="C804" s="424">
        <v>75</v>
      </c>
    </row>
    <row r="805" spans="1:3" ht="93.75" x14ac:dyDescent="0.2">
      <c r="A805" t="s">
        <v>8148</v>
      </c>
      <c r="B805" s="412" t="s">
        <v>3700</v>
      </c>
      <c r="C805" s="424">
        <v>120</v>
      </c>
    </row>
    <row r="806" spans="1:3" ht="93.75" x14ac:dyDescent="0.2">
      <c r="A806" t="s">
        <v>8149</v>
      </c>
      <c r="B806" s="412" t="s">
        <v>3702</v>
      </c>
      <c r="C806" s="424">
        <v>120</v>
      </c>
    </row>
    <row r="807" spans="1:3" ht="93.75" x14ac:dyDescent="0.2">
      <c r="A807" t="s">
        <v>8150</v>
      </c>
      <c r="B807" s="412" t="s">
        <v>3704</v>
      </c>
      <c r="C807" s="424">
        <v>150</v>
      </c>
    </row>
    <row r="808" spans="1:3" ht="56.25" x14ac:dyDescent="0.2">
      <c r="A808" t="s">
        <v>8151</v>
      </c>
      <c r="B808" s="412" t="s">
        <v>3228</v>
      </c>
      <c r="C808" s="424">
        <v>60</v>
      </c>
    </row>
    <row r="809" spans="1:3" ht="112.5" x14ac:dyDescent="0.2">
      <c r="A809" t="s">
        <v>8152</v>
      </c>
      <c r="B809" s="412" t="s">
        <v>3708</v>
      </c>
      <c r="C809" s="424">
        <v>120</v>
      </c>
    </row>
    <row r="810" spans="1:3" ht="112.5" x14ac:dyDescent="0.2">
      <c r="A810" t="s">
        <v>8153</v>
      </c>
      <c r="B810" s="412" t="s">
        <v>3710</v>
      </c>
      <c r="C810" s="424">
        <v>90</v>
      </c>
    </row>
    <row r="811" spans="1:3" ht="93.75" x14ac:dyDescent="0.2">
      <c r="A811" t="s">
        <v>8154</v>
      </c>
      <c r="B811" s="412" t="s">
        <v>3233</v>
      </c>
      <c r="C811" s="424">
        <v>60</v>
      </c>
    </row>
    <row r="812" spans="1:3" ht="56.25" x14ac:dyDescent="0.2">
      <c r="A812" t="s">
        <v>8155</v>
      </c>
      <c r="B812" s="412" t="s">
        <v>3177</v>
      </c>
      <c r="C812" s="424">
        <v>120</v>
      </c>
    </row>
    <row r="813" spans="1:3" ht="37.5" x14ac:dyDescent="0.2">
      <c r="A813" t="s">
        <v>8156</v>
      </c>
      <c r="B813" s="412" t="s">
        <v>3181</v>
      </c>
      <c r="C813" s="424">
        <v>30</v>
      </c>
    </row>
    <row r="814" spans="1:3" ht="56.25" x14ac:dyDescent="0.2">
      <c r="A814" t="s">
        <v>8157</v>
      </c>
      <c r="B814" s="412" t="s">
        <v>3179</v>
      </c>
      <c r="C814" s="424">
        <v>60</v>
      </c>
    </row>
    <row r="815" spans="1:3" ht="112.5" x14ac:dyDescent="0.2">
      <c r="A815" t="s">
        <v>8158</v>
      </c>
      <c r="B815" s="412" t="s">
        <v>3717</v>
      </c>
      <c r="C815" s="424">
        <v>60</v>
      </c>
    </row>
    <row r="816" spans="1:3" ht="56.25" x14ac:dyDescent="0.2">
      <c r="A816" t="s">
        <v>8159</v>
      </c>
      <c r="B816" s="412" t="s">
        <v>817</v>
      </c>
      <c r="C816" s="424">
        <v>225</v>
      </c>
    </row>
    <row r="817" spans="1:3" ht="37.5" x14ac:dyDescent="0.2">
      <c r="A817" t="s">
        <v>8160</v>
      </c>
      <c r="B817" s="410" t="s">
        <v>2384</v>
      </c>
      <c r="C817" s="423">
        <v>75</v>
      </c>
    </row>
    <row r="818" spans="1:3" ht="37.5" x14ac:dyDescent="0.2">
      <c r="A818" t="s">
        <v>8161</v>
      </c>
      <c r="B818" s="410" t="s">
        <v>2386</v>
      </c>
      <c r="C818" s="423">
        <v>30</v>
      </c>
    </row>
    <row r="819" spans="1:3" ht="75" x14ac:dyDescent="0.2">
      <c r="A819" t="s">
        <v>8162</v>
      </c>
      <c r="B819" s="410" t="s">
        <v>2388</v>
      </c>
      <c r="C819" s="423">
        <v>60</v>
      </c>
    </row>
    <row r="820" spans="1:3" ht="112.5" x14ac:dyDescent="0.2">
      <c r="A820" t="s">
        <v>8163</v>
      </c>
      <c r="B820" s="410" t="s">
        <v>6785</v>
      </c>
      <c r="C820" s="423">
        <v>75</v>
      </c>
    </row>
    <row r="821" spans="1:3" ht="37.5" x14ac:dyDescent="0.2">
      <c r="A821" t="s">
        <v>8164</v>
      </c>
      <c r="B821" s="410" t="s">
        <v>836</v>
      </c>
      <c r="C821" s="423">
        <v>75</v>
      </c>
    </row>
    <row r="822" spans="1:3" ht="56.25" x14ac:dyDescent="0.2">
      <c r="A822" t="s">
        <v>8165</v>
      </c>
      <c r="B822" s="410" t="s">
        <v>7195</v>
      </c>
      <c r="C822" s="423">
        <v>120</v>
      </c>
    </row>
    <row r="823" spans="1:3" ht="18.75" x14ac:dyDescent="0.2">
      <c r="A823" t="s">
        <v>8166</v>
      </c>
      <c r="B823" s="419" t="s">
        <v>2400</v>
      </c>
      <c r="C823" s="425">
        <v>30</v>
      </c>
    </row>
    <row r="824" spans="1:3" ht="18.75" x14ac:dyDescent="0.2">
      <c r="A824" t="s">
        <v>8167</v>
      </c>
      <c r="B824" s="413" t="s">
        <v>6828</v>
      </c>
      <c r="C824" s="425">
        <v>45</v>
      </c>
    </row>
    <row r="825" spans="1:3" ht="18.75" x14ac:dyDescent="0.2">
      <c r="A825" t="s">
        <v>8168</v>
      </c>
      <c r="B825" s="419" t="s">
        <v>3635</v>
      </c>
      <c r="C825" s="425">
        <v>45</v>
      </c>
    </row>
    <row r="826" spans="1:3" ht="18.75" x14ac:dyDescent="0.2">
      <c r="A826" t="s">
        <v>8169</v>
      </c>
      <c r="B826" s="413" t="s">
        <v>6883</v>
      </c>
      <c r="C826" s="425">
        <v>90</v>
      </c>
    </row>
    <row r="827" spans="1:3" ht="18.75" x14ac:dyDescent="0.2">
      <c r="A827" t="s">
        <v>8170</v>
      </c>
      <c r="B827" s="419" t="s">
        <v>3307</v>
      </c>
      <c r="C827" s="425">
        <v>60</v>
      </c>
    </row>
    <row r="828" spans="1:3" ht="18.75" x14ac:dyDescent="0.2">
      <c r="A828" t="s">
        <v>8171</v>
      </c>
      <c r="B828" s="419" t="s">
        <v>3627</v>
      </c>
      <c r="C828" s="425">
        <v>90</v>
      </c>
    </row>
    <row r="829" spans="1:3" ht="18.75" x14ac:dyDescent="0.2">
      <c r="A829" t="s">
        <v>8172</v>
      </c>
      <c r="B829" s="419" t="s">
        <v>3629</v>
      </c>
      <c r="C829" s="425">
        <v>90</v>
      </c>
    </row>
    <row r="830" spans="1:3" ht="18.75" x14ac:dyDescent="0.2">
      <c r="A830" t="s">
        <v>8173</v>
      </c>
      <c r="B830" s="419" t="s">
        <v>6884</v>
      </c>
      <c r="C830" s="425">
        <v>90</v>
      </c>
    </row>
    <row r="831" spans="1:3" ht="18.75" x14ac:dyDescent="0.2">
      <c r="A831" t="s">
        <v>8174</v>
      </c>
      <c r="B831" s="419" t="s">
        <v>3632</v>
      </c>
      <c r="C831" s="425">
        <v>60</v>
      </c>
    </row>
    <row r="832" spans="1:3" ht="18.75" x14ac:dyDescent="0.2">
      <c r="A832" t="s">
        <v>8175</v>
      </c>
      <c r="B832" s="419" t="s">
        <v>6885</v>
      </c>
      <c r="C832" s="425">
        <v>60</v>
      </c>
    </row>
    <row r="833" spans="1:3" ht="18.75" x14ac:dyDescent="0.2">
      <c r="A833" t="s">
        <v>8176</v>
      </c>
      <c r="B833" s="419" t="s">
        <v>3309</v>
      </c>
      <c r="C833" s="425">
        <v>45</v>
      </c>
    </row>
    <row r="834" spans="1:3" ht="18.75" x14ac:dyDescent="0.2">
      <c r="A834" t="s">
        <v>8177</v>
      </c>
      <c r="B834" s="419" t="s">
        <v>3312</v>
      </c>
      <c r="C834" s="425">
        <v>90</v>
      </c>
    </row>
    <row r="835" spans="1:3" ht="18.75" x14ac:dyDescent="0.2">
      <c r="A835" t="s">
        <v>8178</v>
      </c>
      <c r="B835" s="419" t="s">
        <v>3670</v>
      </c>
      <c r="C835" s="425">
        <v>60</v>
      </c>
    </row>
    <row r="836" spans="1:3" ht="18.75" x14ac:dyDescent="0.2">
      <c r="A836" t="s">
        <v>8179</v>
      </c>
      <c r="B836" s="419" t="s">
        <v>2607</v>
      </c>
      <c r="C836" s="425">
        <v>90</v>
      </c>
    </row>
    <row r="837" spans="1:3" ht="18.75" x14ac:dyDescent="0.2">
      <c r="A837" t="s">
        <v>8180</v>
      </c>
      <c r="B837" s="413" t="s">
        <v>3570</v>
      </c>
      <c r="C837" s="425">
        <v>90</v>
      </c>
    </row>
    <row r="838" spans="1:3" ht="18.75" x14ac:dyDescent="0.2">
      <c r="A838" t="s">
        <v>8181</v>
      </c>
      <c r="B838" s="419" t="s">
        <v>3640</v>
      </c>
      <c r="C838" s="428">
        <v>60</v>
      </c>
    </row>
    <row r="839" spans="1:3" ht="18.75" x14ac:dyDescent="0.2">
      <c r="A839" t="s">
        <v>8182</v>
      </c>
      <c r="B839" s="419" t="s">
        <v>3642</v>
      </c>
      <c r="C839" s="425">
        <v>60</v>
      </c>
    </row>
    <row r="840" spans="1:3" ht="18.75" x14ac:dyDescent="0.2">
      <c r="A840" t="s">
        <v>8183</v>
      </c>
      <c r="B840" s="419" t="s">
        <v>3638</v>
      </c>
      <c r="C840" s="428">
        <v>120</v>
      </c>
    </row>
    <row r="841" spans="1:3" ht="18.75" x14ac:dyDescent="0.2">
      <c r="A841" t="s">
        <v>8184</v>
      </c>
      <c r="B841" s="419" t="s">
        <v>3676</v>
      </c>
      <c r="C841" s="428">
        <v>120</v>
      </c>
    </row>
    <row r="842" spans="1:3" ht="18.75" x14ac:dyDescent="0.2">
      <c r="A842" t="s">
        <v>8185</v>
      </c>
      <c r="B842" s="419" t="s">
        <v>3515</v>
      </c>
      <c r="C842" s="428">
        <v>180</v>
      </c>
    </row>
    <row r="843" spans="1:3" ht="18.75" x14ac:dyDescent="0.2">
      <c r="A843" t="s">
        <v>8186</v>
      </c>
      <c r="B843" s="419" t="s">
        <v>3646</v>
      </c>
      <c r="C843" s="428">
        <v>120</v>
      </c>
    </row>
    <row r="844" spans="1:3" ht="18.75" x14ac:dyDescent="0.2">
      <c r="A844" t="s">
        <v>8187</v>
      </c>
      <c r="B844" s="419" t="s">
        <v>3521</v>
      </c>
      <c r="C844" s="428">
        <v>120</v>
      </c>
    </row>
    <row r="845" spans="1:3" ht="18.75" x14ac:dyDescent="0.2">
      <c r="A845" t="s">
        <v>8188</v>
      </c>
      <c r="B845" s="419" t="s">
        <v>3681</v>
      </c>
      <c r="C845" s="428">
        <v>120</v>
      </c>
    </row>
    <row r="846" spans="1:3" ht="18.75" x14ac:dyDescent="0.2">
      <c r="A846" t="s">
        <v>8189</v>
      </c>
      <c r="B846" s="419" t="s">
        <v>3685</v>
      </c>
      <c r="C846" s="428">
        <v>270</v>
      </c>
    </row>
    <row r="847" spans="1:3" ht="37.5" x14ac:dyDescent="0.2">
      <c r="A847" t="s">
        <v>8190</v>
      </c>
      <c r="B847" s="410" t="s">
        <v>2384</v>
      </c>
      <c r="C847" s="423">
        <v>30</v>
      </c>
    </row>
    <row r="848" spans="1:3" ht="37.5" x14ac:dyDescent="0.2">
      <c r="A848" t="s">
        <v>8191</v>
      </c>
      <c r="B848" s="410" t="s">
        <v>2386</v>
      </c>
      <c r="C848" s="423">
        <v>15</v>
      </c>
    </row>
    <row r="849" spans="1:3" ht="75" x14ac:dyDescent="0.2">
      <c r="A849" t="s">
        <v>8192</v>
      </c>
      <c r="B849" s="410" t="s">
        <v>2388</v>
      </c>
      <c r="C849" s="423">
        <v>30</v>
      </c>
    </row>
    <row r="850" spans="1:3" ht="112.5" x14ac:dyDescent="0.2">
      <c r="A850" t="s">
        <v>8193</v>
      </c>
      <c r="B850" s="410" t="s">
        <v>2390</v>
      </c>
      <c r="C850" s="423">
        <v>45</v>
      </c>
    </row>
    <row r="851" spans="1:3" ht="37.5" x14ac:dyDescent="0.2">
      <c r="A851" t="s">
        <v>8194</v>
      </c>
      <c r="B851" s="410" t="s">
        <v>836</v>
      </c>
      <c r="C851" s="423">
        <v>45</v>
      </c>
    </row>
    <row r="852" spans="1:3" ht="75" x14ac:dyDescent="0.2">
      <c r="A852" t="s">
        <v>8195</v>
      </c>
      <c r="B852" s="410" t="s">
        <v>2393</v>
      </c>
      <c r="C852" s="423">
        <v>90</v>
      </c>
    </row>
    <row r="853" spans="1:3" ht="18.75" x14ac:dyDescent="0.2">
      <c r="A853" t="s">
        <v>8196</v>
      </c>
      <c r="B853" s="419" t="s">
        <v>3622</v>
      </c>
      <c r="C853" s="428">
        <v>30</v>
      </c>
    </row>
    <row r="854" spans="1:3" ht="18.75" x14ac:dyDescent="0.2">
      <c r="A854" t="s">
        <v>8197</v>
      </c>
      <c r="B854" s="419" t="s">
        <v>6828</v>
      </c>
      <c r="C854" s="428">
        <v>45</v>
      </c>
    </row>
    <row r="855" spans="1:3" ht="18.75" x14ac:dyDescent="0.2">
      <c r="A855" t="s">
        <v>8198</v>
      </c>
      <c r="B855" s="419" t="s">
        <v>3635</v>
      </c>
      <c r="C855" s="428">
        <v>45</v>
      </c>
    </row>
    <row r="856" spans="1:3" ht="18.75" x14ac:dyDescent="0.2">
      <c r="A856" t="s">
        <v>8199</v>
      </c>
      <c r="B856" s="413" t="s">
        <v>6883</v>
      </c>
      <c r="C856" s="428">
        <v>60</v>
      </c>
    </row>
    <row r="857" spans="1:3" ht="18.75" x14ac:dyDescent="0.2">
      <c r="A857" t="s">
        <v>8200</v>
      </c>
      <c r="B857" s="419" t="s">
        <v>3307</v>
      </c>
      <c r="C857" s="428">
        <v>60</v>
      </c>
    </row>
    <row r="858" spans="1:3" ht="18.75" x14ac:dyDescent="0.2">
      <c r="A858" t="s">
        <v>8201</v>
      </c>
      <c r="B858" s="419" t="s">
        <v>3627</v>
      </c>
      <c r="C858" s="428">
        <v>90</v>
      </c>
    </row>
    <row r="859" spans="1:3" ht="18.75" x14ac:dyDescent="0.2">
      <c r="A859" t="s">
        <v>8202</v>
      </c>
      <c r="B859" s="419" t="s">
        <v>3629</v>
      </c>
      <c r="C859" s="428">
        <v>60</v>
      </c>
    </row>
    <row r="860" spans="1:3" ht="18.75" x14ac:dyDescent="0.2">
      <c r="A860" t="s">
        <v>8203</v>
      </c>
      <c r="B860" s="419" t="s">
        <v>3564</v>
      </c>
      <c r="C860" s="428">
        <v>60</v>
      </c>
    </row>
    <row r="861" spans="1:3" ht="18.75" x14ac:dyDescent="0.2">
      <c r="A861" t="s">
        <v>8204</v>
      </c>
      <c r="B861" s="419" t="s">
        <v>3632</v>
      </c>
      <c r="C861" s="428">
        <v>60</v>
      </c>
    </row>
    <row r="862" spans="1:3" ht="18.75" x14ac:dyDescent="0.2">
      <c r="A862" t="s">
        <v>8205</v>
      </c>
      <c r="B862" s="419" t="s">
        <v>3649</v>
      </c>
      <c r="C862" s="428">
        <v>60</v>
      </c>
    </row>
    <row r="863" spans="1:3" ht="18.75" x14ac:dyDescent="0.2">
      <c r="A863" t="s">
        <v>8206</v>
      </c>
      <c r="B863" s="419" t="s">
        <v>3309</v>
      </c>
      <c r="C863" s="428">
        <v>45</v>
      </c>
    </row>
    <row r="864" spans="1:3" ht="18.75" x14ac:dyDescent="0.2">
      <c r="A864" t="s">
        <v>8207</v>
      </c>
      <c r="B864" s="419" t="s">
        <v>3633</v>
      </c>
      <c r="C864" s="428">
        <v>90</v>
      </c>
    </row>
    <row r="865" spans="1:3" ht="18.75" x14ac:dyDescent="0.2">
      <c r="A865" t="s">
        <v>8208</v>
      </c>
      <c r="B865" s="419" t="s">
        <v>2607</v>
      </c>
      <c r="C865" s="428">
        <v>45</v>
      </c>
    </row>
    <row r="866" spans="1:3" ht="18.75" x14ac:dyDescent="0.2">
      <c r="A866" t="s">
        <v>8209</v>
      </c>
      <c r="B866" s="419" t="s">
        <v>3570</v>
      </c>
      <c r="C866" s="428">
        <v>90</v>
      </c>
    </row>
    <row r="867" spans="1:3" ht="18.75" x14ac:dyDescent="0.2">
      <c r="A867" t="s">
        <v>8210</v>
      </c>
      <c r="B867" s="419" t="s">
        <v>3638</v>
      </c>
      <c r="C867" s="428">
        <v>120</v>
      </c>
    </row>
    <row r="868" spans="1:3" ht="18.75" x14ac:dyDescent="0.2">
      <c r="A868" t="s">
        <v>8211</v>
      </c>
      <c r="B868" s="419" t="s">
        <v>3640</v>
      </c>
      <c r="C868" s="428">
        <v>60</v>
      </c>
    </row>
    <row r="869" spans="1:3" ht="18.75" x14ac:dyDescent="0.2">
      <c r="A869" t="s">
        <v>8212</v>
      </c>
      <c r="B869" s="419" t="s">
        <v>3642</v>
      </c>
      <c r="C869" s="428">
        <v>60</v>
      </c>
    </row>
    <row r="870" spans="1:3" ht="18.75" x14ac:dyDescent="0.2">
      <c r="A870" t="s">
        <v>8213</v>
      </c>
      <c r="B870" s="419" t="s">
        <v>3644</v>
      </c>
      <c r="C870" s="428">
        <v>120</v>
      </c>
    </row>
    <row r="871" spans="1:3" ht="18.75" x14ac:dyDescent="0.2">
      <c r="A871" t="s">
        <v>8214</v>
      </c>
      <c r="B871" s="419" t="s">
        <v>3646</v>
      </c>
      <c r="C871" s="428">
        <v>120</v>
      </c>
    </row>
    <row r="872" spans="1:3" ht="18.75" x14ac:dyDescent="0.2">
      <c r="A872" t="s">
        <v>8215</v>
      </c>
      <c r="B872" s="419" t="s">
        <v>3521</v>
      </c>
      <c r="C872" s="428">
        <v>60</v>
      </c>
    </row>
    <row r="873" spans="1:3" ht="18.75" x14ac:dyDescent="0.2">
      <c r="A873" t="s">
        <v>8216</v>
      </c>
      <c r="B873" s="419" t="s">
        <v>817</v>
      </c>
      <c r="C873" s="428">
        <v>270</v>
      </c>
    </row>
    <row r="874" spans="1:3" ht="16.5" x14ac:dyDescent="0.25">
      <c r="A874" s="406" t="s">
        <v>7414</v>
      </c>
      <c r="B874" s="406" t="s">
        <v>6638</v>
      </c>
      <c r="C874" s="407"/>
    </row>
    <row r="875" spans="1:3" ht="16.5" x14ac:dyDescent="0.25">
      <c r="A875" s="406" t="s">
        <v>7415</v>
      </c>
      <c r="B875" s="406" t="s">
        <v>6639</v>
      </c>
      <c r="C875" s="407"/>
    </row>
    <row r="876" spans="1:3" ht="16.5" x14ac:dyDescent="0.25">
      <c r="A876" s="406" t="s">
        <v>7416</v>
      </c>
      <c r="B876" s="406" t="s">
        <v>6640</v>
      </c>
      <c r="C876" s="407"/>
    </row>
    <row r="877" spans="1:3" ht="16.5" x14ac:dyDescent="0.25">
      <c r="A877" s="406" t="s">
        <v>7417</v>
      </c>
      <c r="B877" s="406" t="s">
        <v>6641</v>
      </c>
      <c r="C877" s="407"/>
    </row>
    <row r="878" spans="1:3" ht="16.5" x14ac:dyDescent="0.25">
      <c r="A878" s="406" t="s">
        <v>7418</v>
      </c>
      <c r="B878" s="406" t="s">
        <v>6642</v>
      </c>
      <c r="C878" s="407"/>
    </row>
    <row r="879" spans="1:3" ht="16.5" x14ac:dyDescent="0.25">
      <c r="A879" s="406" t="s">
        <v>7419</v>
      </c>
      <c r="B879" s="406" t="s">
        <v>6643</v>
      </c>
      <c r="C879" s="407"/>
    </row>
    <row r="880" spans="1:3" ht="16.5" x14ac:dyDescent="0.25">
      <c r="A880" s="406" t="s">
        <v>7420</v>
      </c>
      <c r="B880" s="406" t="s">
        <v>6644</v>
      </c>
      <c r="C880" s="407"/>
    </row>
    <row r="881" spans="1:3" ht="16.5" x14ac:dyDescent="0.25">
      <c r="A881" s="406" t="s">
        <v>7421</v>
      </c>
      <c r="B881" s="406" t="s">
        <v>3491</v>
      </c>
      <c r="C881" s="407"/>
    </row>
    <row r="882" spans="1:3" ht="16.5" x14ac:dyDescent="0.25">
      <c r="A882" s="406" t="s">
        <v>7422</v>
      </c>
      <c r="B882" s="406" t="s">
        <v>6645</v>
      </c>
      <c r="C882" s="407"/>
    </row>
    <row r="883" spans="1:3" ht="16.5" x14ac:dyDescent="0.25">
      <c r="A883" s="406" t="s">
        <v>7423</v>
      </c>
      <c r="B883" s="406" t="s">
        <v>6646</v>
      </c>
      <c r="C883" s="407"/>
    </row>
    <row r="884" spans="1:3" ht="16.5" x14ac:dyDescent="0.25">
      <c r="A884" s="406" t="s">
        <v>7424</v>
      </c>
      <c r="B884" s="406" t="s">
        <v>6647</v>
      </c>
      <c r="C884" s="407"/>
    </row>
    <row r="885" spans="1:3" ht="16.5" x14ac:dyDescent="0.25">
      <c r="A885" s="406" t="s">
        <v>7425</v>
      </c>
      <c r="B885" s="406" t="s">
        <v>6648</v>
      </c>
      <c r="C885" s="407"/>
    </row>
    <row r="886" spans="1:3" ht="16.5" x14ac:dyDescent="0.25">
      <c r="A886" s="406" t="s">
        <v>7426</v>
      </c>
      <c r="B886" s="406" t="s">
        <v>6649</v>
      </c>
      <c r="C886" s="407"/>
    </row>
    <row r="887" spans="1:3" ht="16.5" x14ac:dyDescent="0.25">
      <c r="A887" s="406" t="s">
        <v>7427</v>
      </c>
      <c r="B887" s="406" t="s">
        <v>6650</v>
      </c>
      <c r="C887" s="407"/>
    </row>
    <row r="888" spans="1:3" ht="16.5" x14ac:dyDescent="0.25">
      <c r="A888" s="406" t="s">
        <v>7428</v>
      </c>
      <c r="B888" s="406" t="s">
        <v>6651</v>
      </c>
      <c r="C888" s="407"/>
    </row>
    <row r="889" spans="1:3" ht="16.5" x14ac:dyDescent="0.25">
      <c r="A889" s="406" t="s">
        <v>7429</v>
      </c>
      <c r="B889" s="406" t="s">
        <v>6652</v>
      </c>
      <c r="C889" s="407"/>
    </row>
    <row r="890" spans="1:3" ht="16.5" x14ac:dyDescent="0.25">
      <c r="A890" s="406" t="s">
        <v>7430</v>
      </c>
      <c r="B890" s="406" t="s">
        <v>7219</v>
      </c>
      <c r="C890" s="407"/>
    </row>
    <row r="891" spans="1:3" ht="16.5" x14ac:dyDescent="0.25">
      <c r="A891" s="406" t="s">
        <v>7431</v>
      </c>
      <c r="B891" s="406" t="s">
        <v>6653</v>
      </c>
      <c r="C891" s="407"/>
    </row>
    <row r="892" spans="1:3" ht="16.5" x14ac:dyDescent="0.25">
      <c r="A892" s="406" t="s">
        <v>7432</v>
      </c>
      <c r="B892" s="406" t="s">
        <v>7220</v>
      </c>
      <c r="C892" s="407"/>
    </row>
    <row r="893" spans="1:3" ht="16.5" x14ac:dyDescent="0.25">
      <c r="A893" s="406" t="s">
        <v>7433</v>
      </c>
      <c r="B893" s="406" t="s">
        <v>6631</v>
      </c>
      <c r="C893" s="407"/>
    </row>
    <row r="894" spans="1:3" ht="16.5" x14ac:dyDescent="0.25">
      <c r="A894" s="406" t="s">
        <v>8190</v>
      </c>
      <c r="B894" s="406" t="s">
        <v>3483</v>
      </c>
      <c r="C894" s="407"/>
    </row>
    <row r="895" spans="1:3" ht="16.5" x14ac:dyDescent="0.25">
      <c r="A895" s="406" t="s">
        <v>8191</v>
      </c>
      <c r="B895" s="406" t="s">
        <v>6633</v>
      </c>
      <c r="C895" s="407"/>
    </row>
    <row r="896" spans="1:3" ht="16.5" x14ac:dyDescent="0.25">
      <c r="A896" s="406" t="s">
        <v>8192</v>
      </c>
      <c r="B896" s="406" t="s">
        <v>6634</v>
      </c>
      <c r="C896" s="407"/>
    </row>
    <row r="897" spans="1:3" ht="16.5" x14ac:dyDescent="0.25">
      <c r="A897" s="406" t="s">
        <v>8193</v>
      </c>
      <c r="B897" s="406" t="s">
        <v>6635</v>
      </c>
      <c r="C897" s="407"/>
    </row>
    <row r="898" spans="1:3" ht="16.5" x14ac:dyDescent="0.25">
      <c r="A898" s="406" t="s">
        <v>8194</v>
      </c>
      <c r="B898" s="406" t="s">
        <v>6636</v>
      </c>
      <c r="C898" s="407"/>
    </row>
    <row r="899" spans="1:3" ht="16.5" x14ac:dyDescent="0.25">
      <c r="A899" s="406" t="s">
        <v>8195</v>
      </c>
      <c r="B899" s="406" t="s">
        <v>6637</v>
      </c>
      <c r="C899" s="407"/>
    </row>
    <row r="900" spans="1:3" ht="16.5" x14ac:dyDescent="0.25">
      <c r="A900" s="406" t="s">
        <v>8196</v>
      </c>
      <c r="B900" s="406" t="s">
        <v>6654</v>
      </c>
      <c r="C900" s="407"/>
    </row>
    <row r="901" spans="1:3" ht="16.5" x14ac:dyDescent="0.25">
      <c r="A901" s="406" t="s">
        <v>8197</v>
      </c>
      <c r="B901" s="406" t="s">
        <v>6656</v>
      </c>
      <c r="C901" s="407"/>
    </row>
    <row r="902" spans="1:3" ht="16.5" x14ac:dyDescent="0.25">
      <c r="A902" s="406" t="s">
        <v>8198</v>
      </c>
      <c r="B902" s="406" t="s">
        <v>6657</v>
      </c>
      <c r="C902" s="407"/>
    </row>
    <row r="903" spans="1:3" ht="16.5" x14ac:dyDescent="0.25">
      <c r="A903" s="406" t="s">
        <v>8199</v>
      </c>
      <c r="B903" s="406" t="s">
        <v>6659</v>
      </c>
      <c r="C903" s="407"/>
    </row>
    <row r="904" spans="1:3" ht="16.5" x14ac:dyDescent="0.25">
      <c r="A904" s="406" t="s">
        <v>8200</v>
      </c>
      <c r="B904" s="406" t="s">
        <v>6660</v>
      </c>
      <c r="C904" s="407"/>
    </row>
    <row r="905" spans="1:3" ht="16.5" x14ac:dyDescent="0.25">
      <c r="A905" s="406" t="s">
        <v>8201</v>
      </c>
      <c r="B905" s="406" t="s">
        <v>6661</v>
      </c>
      <c r="C905" s="407"/>
    </row>
    <row r="906" spans="1:3" ht="16.5" x14ac:dyDescent="0.25">
      <c r="A906" s="406" t="s">
        <v>8202</v>
      </c>
      <c r="B906" s="406" t="s">
        <v>6662</v>
      </c>
      <c r="C906" s="407"/>
    </row>
    <row r="907" spans="1:3" ht="16.5" x14ac:dyDescent="0.25">
      <c r="A907" s="406" t="s">
        <v>8203</v>
      </c>
      <c r="B907" s="406" t="s">
        <v>6663</v>
      </c>
      <c r="C907" s="407"/>
    </row>
    <row r="908" spans="1:3" ht="16.5" x14ac:dyDescent="0.25">
      <c r="A908" s="406" t="s">
        <v>8204</v>
      </c>
      <c r="B908" s="406" t="s">
        <v>6664</v>
      </c>
      <c r="C908" s="407"/>
    </row>
    <row r="909" spans="1:3" ht="16.5" x14ac:dyDescent="0.25">
      <c r="A909" s="406" t="s">
        <v>8205</v>
      </c>
      <c r="B909" s="406" t="s">
        <v>6665</v>
      </c>
      <c r="C909" s="407"/>
    </row>
    <row r="910" spans="1:3" ht="16.5" x14ac:dyDescent="0.25">
      <c r="A910" s="406" t="s">
        <v>8206</v>
      </c>
      <c r="B910" s="406" t="s">
        <v>6666</v>
      </c>
      <c r="C910" s="407"/>
    </row>
    <row r="911" spans="1:3" ht="16.5" x14ac:dyDescent="0.25">
      <c r="A911" s="406" t="s">
        <v>8207</v>
      </c>
      <c r="B911" s="406" t="s">
        <v>6667</v>
      </c>
      <c r="C911" s="407"/>
    </row>
    <row r="912" spans="1:3" ht="16.5" x14ac:dyDescent="0.25">
      <c r="A912" s="406" t="s">
        <v>8208</v>
      </c>
      <c r="B912" s="406" t="s">
        <v>6669</v>
      </c>
      <c r="C912" s="407"/>
    </row>
    <row r="913" spans="1:3" ht="16.5" x14ac:dyDescent="0.25">
      <c r="A913" s="406" t="s">
        <v>8209</v>
      </c>
      <c r="B913" s="406" t="s">
        <v>6670</v>
      </c>
      <c r="C913" s="407"/>
    </row>
    <row r="914" spans="1:3" ht="16.5" x14ac:dyDescent="0.25">
      <c r="A914" s="406" t="s">
        <v>8210</v>
      </c>
      <c r="B914" s="406" t="s">
        <v>6671</v>
      </c>
      <c r="C914" s="407"/>
    </row>
    <row r="915" spans="1:3" ht="16.5" x14ac:dyDescent="0.25">
      <c r="A915" s="406" t="s">
        <v>8211</v>
      </c>
      <c r="B915" s="406" t="s">
        <v>6672</v>
      </c>
      <c r="C915" s="407"/>
    </row>
    <row r="916" spans="1:3" ht="16.5" x14ac:dyDescent="0.25">
      <c r="A916" s="406" t="s">
        <v>8212</v>
      </c>
      <c r="B916" s="406" t="s">
        <v>6673</v>
      </c>
      <c r="C916" s="407"/>
    </row>
    <row r="917" spans="1:3" ht="16.5" x14ac:dyDescent="0.25">
      <c r="A917" s="406" t="s">
        <v>8213</v>
      </c>
      <c r="B917" s="406" t="s">
        <v>6674</v>
      </c>
      <c r="C917" s="407"/>
    </row>
    <row r="918" spans="1:3" ht="16.5" x14ac:dyDescent="0.25">
      <c r="A918" s="406" t="s">
        <v>8214</v>
      </c>
      <c r="B918" s="406" t="s">
        <v>6675</v>
      </c>
      <c r="C918" s="407"/>
    </row>
    <row r="919" spans="1:3" ht="16.5" x14ac:dyDescent="0.25">
      <c r="A919" s="406" t="s">
        <v>8215</v>
      </c>
      <c r="B919" s="406" t="s">
        <v>6677</v>
      </c>
      <c r="C919" s="407"/>
    </row>
    <row r="920" spans="1:3" ht="16.5" x14ac:dyDescent="0.25">
      <c r="A920" s="406" t="s">
        <v>8216</v>
      </c>
      <c r="B920" s="406" t="s">
        <v>6631</v>
      </c>
      <c r="C920" s="407"/>
    </row>
    <row r="921" spans="1:3" ht="16.5" x14ac:dyDescent="0.25">
      <c r="A921" s="409" t="s">
        <v>7524</v>
      </c>
      <c r="B921" s="408" t="s">
        <v>6632</v>
      </c>
      <c r="C921" s="407"/>
    </row>
    <row r="922" spans="1:3" ht="16.5" x14ac:dyDescent="0.25">
      <c r="A922" s="409" t="s">
        <v>7525</v>
      </c>
      <c r="B922" s="408" t="s">
        <v>6633</v>
      </c>
      <c r="C922" s="407"/>
    </row>
    <row r="923" spans="1:3" ht="16.5" x14ac:dyDescent="0.25">
      <c r="A923" s="409" t="s">
        <v>7350</v>
      </c>
      <c r="B923" s="408" t="s">
        <v>6634</v>
      </c>
      <c r="C923" s="407"/>
    </row>
    <row r="924" spans="1:3" ht="16.5" x14ac:dyDescent="0.25">
      <c r="A924" s="409" t="s">
        <v>7526</v>
      </c>
      <c r="B924" s="408" t="s">
        <v>6679</v>
      </c>
      <c r="C924" s="407"/>
    </row>
    <row r="925" spans="1:3" ht="16.5" x14ac:dyDescent="0.25">
      <c r="A925" s="409" t="s">
        <v>7340</v>
      </c>
      <c r="B925" s="408" t="s">
        <v>6636</v>
      </c>
      <c r="C925" s="407"/>
    </row>
    <row r="926" spans="1:3" ht="16.5" x14ac:dyDescent="0.25">
      <c r="A926" s="409" t="s">
        <v>7527</v>
      </c>
      <c r="B926" s="408" t="s">
        <v>6680</v>
      </c>
      <c r="C926" s="407"/>
    </row>
    <row r="927" spans="1:3" ht="16.5" x14ac:dyDescent="0.25">
      <c r="A927" s="409" t="s">
        <v>7528</v>
      </c>
      <c r="B927" s="408" t="s">
        <v>3491</v>
      </c>
      <c r="C927" s="407"/>
    </row>
    <row r="928" spans="1:3" ht="16.5" x14ac:dyDescent="0.25">
      <c r="A928" s="409" t="s">
        <v>7529</v>
      </c>
      <c r="B928" s="408" t="s">
        <v>6642</v>
      </c>
      <c r="C928" s="407"/>
    </row>
    <row r="929" spans="1:3" ht="16.5" x14ac:dyDescent="0.25">
      <c r="A929" s="409" t="s">
        <v>7530</v>
      </c>
      <c r="B929" s="408" t="s">
        <v>6681</v>
      </c>
      <c r="C929" s="407"/>
    </row>
    <row r="930" spans="1:3" ht="16.5" x14ac:dyDescent="0.25">
      <c r="A930" s="409" t="s">
        <v>7531</v>
      </c>
      <c r="B930" s="408" t="s">
        <v>6641</v>
      </c>
      <c r="C930" s="407"/>
    </row>
    <row r="931" spans="1:3" ht="16.5" x14ac:dyDescent="0.25">
      <c r="A931" s="409" t="s">
        <v>7532</v>
      </c>
      <c r="B931" s="408" t="s">
        <v>6682</v>
      </c>
      <c r="C931" s="407"/>
    </row>
    <row r="932" spans="1:3" ht="16.5" x14ac:dyDescent="0.25">
      <c r="A932" s="409" t="s">
        <v>7533</v>
      </c>
      <c r="B932" s="408" t="s">
        <v>6683</v>
      </c>
      <c r="C932" s="407"/>
    </row>
    <row r="933" spans="1:3" ht="16.5" x14ac:dyDescent="0.25">
      <c r="A933" s="409" t="s">
        <v>7534</v>
      </c>
      <c r="B933" s="408" t="s">
        <v>6684</v>
      </c>
      <c r="C933" s="407"/>
    </row>
    <row r="934" spans="1:3" ht="16.5" x14ac:dyDescent="0.25">
      <c r="A934" s="409" t="s">
        <v>7535</v>
      </c>
      <c r="B934" s="408" t="s">
        <v>6685</v>
      </c>
      <c r="C934" s="407"/>
    </row>
    <row r="935" spans="1:3" ht="16.5" x14ac:dyDescent="0.25">
      <c r="A935" s="409" t="s">
        <v>7536</v>
      </c>
      <c r="B935" s="408" t="s">
        <v>6686</v>
      </c>
      <c r="C935" s="407"/>
    </row>
    <row r="936" spans="1:3" ht="16.5" x14ac:dyDescent="0.25">
      <c r="A936" s="409" t="s">
        <v>7537</v>
      </c>
      <c r="B936" s="408" t="s">
        <v>6687</v>
      </c>
      <c r="C936" s="407"/>
    </row>
    <row r="937" spans="1:3" ht="16.5" x14ac:dyDescent="0.25">
      <c r="A937" s="409" t="s">
        <v>7538</v>
      </c>
      <c r="B937" s="408" t="s">
        <v>6688</v>
      </c>
      <c r="C937" s="407"/>
    </row>
    <row r="938" spans="1:3" ht="16.5" x14ac:dyDescent="0.25">
      <c r="A938" s="409" t="s">
        <v>7539</v>
      </c>
      <c r="B938" s="408" t="s">
        <v>6689</v>
      </c>
      <c r="C938" s="407"/>
    </row>
    <row r="939" spans="1:3" ht="16.5" x14ac:dyDescent="0.25">
      <c r="A939" s="409" t="s">
        <v>7540</v>
      </c>
      <c r="B939" s="408" t="s">
        <v>6690</v>
      </c>
      <c r="C939" s="407"/>
    </row>
    <row r="940" spans="1:3" ht="16.5" x14ac:dyDescent="0.25">
      <c r="A940" s="409" t="s">
        <v>7541</v>
      </c>
      <c r="B940" s="408" t="s">
        <v>6691</v>
      </c>
      <c r="C940" s="407"/>
    </row>
    <row r="941" spans="1:3" ht="16.5" x14ac:dyDescent="0.25">
      <c r="A941" s="409" t="s">
        <v>7542</v>
      </c>
      <c r="B941" s="408" t="s">
        <v>6692</v>
      </c>
      <c r="C941" s="407"/>
    </row>
    <row r="942" spans="1:3" ht="16.5" x14ac:dyDescent="0.25">
      <c r="A942" s="409" t="s">
        <v>7543</v>
      </c>
      <c r="B942" s="408" t="s">
        <v>6693</v>
      </c>
      <c r="C942" s="407"/>
    </row>
    <row r="943" spans="1:3" ht="16.5" x14ac:dyDescent="0.25">
      <c r="A943" s="409" t="s">
        <v>7544</v>
      </c>
      <c r="B943" s="408" t="s">
        <v>6694</v>
      </c>
      <c r="C943" s="407"/>
    </row>
    <row r="944" spans="1:3" ht="16.5" x14ac:dyDescent="0.25">
      <c r="A944" s="409" t="s">
        <v>7545</v>
      </c>
      <c r="B944" s="408" t="s">
        <v>6695</v>
      </c>
      <c r="C944" s="407"/>
    </row>
    <row r="945" spans="1:3" ht="16.5" x14ac:dyDescent="0.25">
      <c r="A945" s="409" t="s">
        <v>7546</v>
      </c>
      <c r="B945" s="408" t="s">
        <v>6631</v>
      </c>
      <c r="C945" s="407"/>
    </row>
    <row r="946" spans="1:3" ht="16.5" x14ac:dyDescent="0.25">
      <c r="A946" s="409" t="s">
        <v>7619</v>
      </c>
      <c r="B946" s="408" t="s">
        <v>6715</v>
      </c>
      <c r="C946" s="407"/>
    </row>
    <row r="947" spans="1:3" ht="16.5" x14ac:dyDescent="0.25">
      <c r="A947" s="409" t="s">
        <v>7620</v>
      </c>
      <c r="B947" s="408" t="s">
        <v>2419</v>
      </c>
      <c r="C947" s="407"/>
    </row>
    <row r="948" spans="1:3" ht="16.5" x14ac:dyDescent="0.25">
      <c r="A948" s="409" t="s">
        <v>7621</v>
      </c>
      <c r="B948" s="408" t="s">
        <v>6716</v>
      </c>
      <c r="C948" s="407"/>
    </row>
    <row r="949" spans="1:3" ht="16.5" x14ac:dyDescent="0.25">
      <c r="A949" s="409" t="s">
        <v>7622</v>
      </c>
      <c r="B949" s="408" t="s">
        <v>6717</v>
      </c>
      <c r="C949" s="407"/>
    </row>
    <row r="950" spans="1:3" ht="16.5" x14ac:dyDescent="0.25">
      <c r="A950" s="409" t="s">
        <v>7623</v>
      </c>
      <c r="B950" s="408" t="s">
        <v>6636</v>
      </c>
      <c r="C950" s="407"/>
    </row>
    <row r="951" spans="1:3" ht="16.5" x14ac:dyDescent="0.25">
      <c r="A951" s="409" t="s">
        <v>7624</v>
      </c>
      <c r="B951" s="408" t="s">
        <v>6718</v>
      </c>
      <c r="C951" s="407"/>
    </row>
    <row r="952" spans="1:3" ht="16.5" x14ac:dyDescent="0.25">
      <c r="A952" s="409" t="s">
        <v>7625</v>
      </c>
      <c r="B952" s="408" t="s">
        <v>3491</v>
      </c>
      <c r="C952" s="407"/>
    </row>
    <row r="953" spans="1:3" ht="16.5" x14ac:dyDescent="0.25">
      <c r="A953" s="409" t="s">
        <v>7626</v>
      </c>
      <c r="B953" s="408" t="s">
        <v>6719</v>
      </c>
      <c r="C953" s="407"/>
    </row>
    <row r="954" spans="1:3" ht="16.5" x14ac:dyDescent="0.25">
      <c r="A954" s="409" t="s">
        <v>7627</v>
      </c>
      <c r="B954" s="408" t="s">
        <v>6640</v>
      </c>
      <c r="C954" s="407"/>
    </row>
    <row r="955" spans="1:3" ht="16.5" x14ac:dyDescent="0.25">
      <c r="A955" s="409" t="s">
        <v>7628</v>
      </c>
      <c r="B955" s="408" t="s">
        <v>6696</v>
      </c>
      <c r="C955" s="407"/>
    </row>
    <row r="956" spans="1:3" ht="16.5" x14ac:dyDescent="0.25">
      <c r="A956" s="409" t="s">
        <v>7629</v>
      </c>
      <c r="B956" s="408" t="s">
        <v>6697</v>
      </c>
      <c r="C956" s="407"/>
    </row>
    <row r="957" spans="1:3" ht="16.5" x14ac:dyDescent="0.25">
      <c r="A957" s="409" t="s">
        <v>7630</v>
      </c>
      <c r="B957" s="408" t="s">
        <v>6698</v>
      </c>
      <c r="C957" s="407"/>
    </row>
    <row r="958" spans="1:3" ht="16.5" x14ac:dyDescent="0.25">
      <c r="A958" s="409" t="s">
        <v>7631</v>
      </c>
      <c r="B958" s="408" t="s">
        <v>6642</v>
      </c>
      <c r="C958" s="407"/>
    </row>
    <row r="959" spans="1:3" ht="16.5" x14ac:dyDescent="0.25">
      <c r="A959" s="409" t="s">
        <v>7632</v>
      </c>
      <c r="B959" s="408" t="s">
        <v>6699</v>
      </c>
      <c r="C959" s="407"/>
    </row>
    <row r="960" spans="1:3" ht="16.5" x14ac:dyDescent="0.25">
      <c r="A960" s="409" t="s">
        <v>7633</v>
      </c>
      <c r="B960" s="408" t="s">
        <v>6700</v>
      </c>
      <c r="C960" s="407"/>
    </row>
    <row r="961" spans="1:3" ht="16.5" x14ac:dyDescent="0.25">
      <c r="A961" s="409" t="s">
        <v>7634</v>
      </c>
      <c r="B961" s="408" t="s">
        <v>6701</v>
      </c>
      <c r="C961" s="407"/>
    </row>
    <row r="962" spans="1:3" ht="16.5" x14ac:dyDescent="0.25">
      <c r="A962" s="409" t="s">
        <v>7635</v>
      </c>
      <c r="B962" s="408" t="s">
        <v>6702</v>
      </c>
      <c r="C962" s="407"/>
    </row>
    <row r="963" spans="1:3" ht="16.5" x14ac:dyDescent="0.25">
      <c r="A963" s="409" t="s">
        <v>7636</v>
      </c>
      <c r="B963" s="408" t="s">
        <v>6703</v>
      </c>
      <c r="C963" s="407"/>
    </row>
    <row r="964" spans="1:3" ht="16.5" x14ac:dyDescent="0.25">
      <c r="A964" s="409" t="s">
        <v>7637</v>
      </c>
      <c r="B964" s="408" t="s">
        <v>6704</v>
      </c>
      <c r="C964" s="407"/>
    </row>
    <row r="965" spans="1:3" ht="16.5" x14ac:dyDescent="0.25">
      <c r="A965" s="409" t="s">
        <v>7638</v>
      </c>
      <c r="B965" s="408" t="s">
        <v>6705</v>
      </c>
      <c r="C965" s="407"/>
    </row>
    <row r="966" spans="1:3" ht="16.5" x14ac:dyDescent="0.25">
      <c r="A966" s="409" t="s">
        <v>7639</v>
      </c>
      <c r="B966" s="408" t="s">
        <v>6706</v>
      </c>
      <c r="C966" s="407"/>
    </row>
    <row r="967" spans="1:3" ht="16.5" x14ac:dyDescent="0.25">
      <c r="A967" s="409" t="s">
        <v>7640</v>
      </c>
      <c r="B967" s="408" t="s">
        <v>6707</v>
      </c>
      <c r="C967" s="407"/>
    </row>
    <row r="968" spans="1:3" ht="16.5" x14ac:dyDescent="0.25">
      <c r="A968" s="409" t="s">
        <v>7641</v>
      </c>
      <c r="B968" s="408" t="s">
        <v>6708</v>
      </c>
      <c r="C968" s="407"/>
    </row>
    <row r="969" spans="1:3" ht="16.5" x14ac:dyDescent="0.25">
      <c r="A969" s="409" t="s">
        <v>7642</v>
      </c>
      <c r="B969" s="408" t="s">
        <v>6709</v>
      </c>
      <c r="C969" s="407"/>
    </row>
    <row r="970" spans="1:3" ht="16.5" x14ac:dyDescent="0.25">
      <c r="A970" s="409" t="s">
        <v>7643</v>
      </c>
      <c r="B970" s="408" t="s">
        <v>6710</v>
      </c>
      <c r="C970" s="407"/>
    </row>
    <row r="971" spans="1:3" ht="16.5" x14ac:dyDescent="0.25">
      <c r="A971" s="409" t="s">
        <v>7644</v>
      </c>
      <c r="B971" s="408" t="s">
        <v>6711</v>
      </c>
      <c r="C971" s="407"/>
    </row>
    <row r="972" spans="1:3" ht="16.5" x14ac:dyDescent="0.25">
      <c r="A972" s="409" t="s">
        <v>7645</v>
      </c>
      <c r="B972" s="408" t="s">
        <v>6712</v>
      </c>
      <c r="C972" s="407"/>
    </row>
    <row r="973" spans="1:3" ht="16.5" x14ac:dyDescent="0.25">
      <c r="A973" s="409" t="s">
        <v>7646</v>
      </c>
      <c r="B973" s="408" t="s">
        <v>7221</v>
      </c>
      <c r="C973" s="407"/>
    </row>
    <row r="974" spans="1:3" ht="16.5" x14ac:dyDescent="0.25">
      <c r="A974" s="409" t="s">
        <v>7647</v>
      </c>
      <c r="B974" s="408" t="s">
        <v>6713</v>
      </c>
      <c r="C974" s="407"/>
    </row>
    <row r="975" spans="1:3" ht="16.5" x14ac:dyDescent="0.25">
      <c r="A975" s="409" t="s">
        <v>7648</v>
      </c>
      <c r="B975" s="408" t="s">
        <v>6714</v>
      </c>
      <c r="C975" s="407"/>
    </row>
    <row r="976" spans="1:3" ht="16.5" x14ac:dyDescent="0.25">
      <c r="A976" s="409" t="s">
        <v>7842</v>
      </c>
      <c r="B976" s="408" t="s">
        <v>3483</v>
      </c>
      <c r="C976" s="407"/>
    </row>
    <row r="977" spans="1:3" ht="16.5" x14ac:dyDescent="0.25">
      <c r="A977" s="409" t="s">
        <v>7843</v>
      </c>
      <c r="B977" s="408" t="s">
        <v>6633</v>
      </c>
      <c r="C977" s="407"/>
    </row>
    <row r="978" spans="1:3" ht="16.5" x14ac:dyDescent="0.25">
      <c r="A978" s="409" t="s">
        <v>7844</v>
      </c>
      <c r="B978" s="408" t="s">
        <v>6634</v>
      </c>
      <c r="C978" s="407"/>
    </row>
    <row r="979" spans="1:3" ht="16.5" x14ac:dyDescent="0.25">
      <c r="A979" s="409" t="s">
        <v>7845</v>
      </c>
      <c r="B979" s="408" t="s">
        <v>6720</v>
      </c>
      <c r="C979" s="407"/>
    </row>
    <row r="980" spans="1:3" ht="16.5" x14ac:dyDescent="0.25">
      <c r="A980" s="409" t="s">
        <v>7846</v>
      </c>
      <c r="B980" s="408" t="s">
        <v>6636</v>
      </c>
      <c r="C980" s="407"/>
    </row>
    <row r="981" spans="1:3" ht="16.5" x14ac:dyDescent="0.25">
      <c r="A981" s="409" t="s">
        <v>7847</v>
      </c>
      <c r="B981" s="408" t="s">
        <v>6637</v>
      </c>
      <c r="C981" s="407"/>
    </row>
    <row r="982" spans="1:3" ht="16.5" x14ac:dyDescent="0.25">
      <c r="A982" s="409" t="s">
        <v>7848</v>
      </c>
      <c r="B982" s="408" t="s">
        <v>6721</v>
      </c>
      <c r="C982" s="407"/>
    </row>
    <row r="983" spans="1:3" ht="16.5" x14ac:dyDescent="0.25">
      <c r="A983" s="409" t="s">
        <v>7849</v>
      </c>
      <c r="B983" s="408" t="s">
        <v>6722</v>
      </c>
      <c r="C983" s="407"/>
    </row>
    <row r="984" spans="1:3" ht="16.5" x14ac:dyDescent="0.25">
      <c r="A984" s="409" t="s">
        <v>7850</v>
      </c>
      <c r="B984" s="408" t="s">
        <v>6723</v>
      </c>
      <c r="C984" s="407"/>
    </row>
    <row r="985" spans="1:3" ht="16.5" x14ac:dyDescent="0.25">
      <c r="A985" s="409" t="s">
        <v>7851</v>
      </c>
      <c r="B985" s="408" t="s">
        <v>6724</v>
      </c>
      <c r="C985" s="407"/>
    </row>
    <row r="986" spans="1:3" ht="16.5" x14ac:dyDescent="0.25">
      <c r="A986" s="409" t="s">
        <v>7852</v>
      </c>
      <c r="B986" s="408" t="s">
        <v>6725</v>
      </c>
      <c r="C986" s="407"/>
    </row>
    <row r="987" spans="1:3" ht="16.5" x14ac:dyDescent="0.25">
      <c r="A987" s="409" t="s">
        <v>7853</v>
      </c>
      <c r="B987" s="408" t="s">
        <v>6726</v>
      </c>
      <c r="C987" s="407"/>
    </row>
    <row r="988" spans="1:3" ht="16.5" x14ac:dyDescent="0.25">
      <c r="A988" s="409" t="s">
        <v>7854</v>
      </c>
      <c r="B988" s="408" t="s">
        <v>6727</v>
      </c>
      <c r="C988" s="407"/>
    </row>
    <row r="989" spans="1:3" ht="16.5" x14ac:dyDescent="0.25">
      <c r="A989" s="409" t="s">
        <v>7855</v>
      </c>
      <c r="B989" s="408" t="s">
        <v>6728</v>
      </c>
      <c r="C989" s="407"/>
    </row>
    <row r="990" spans="1:3" ht="16.5" x14ac:dyDescent="0.25">
      <c r="A990" s="409" t="s">
        <v>7856</v>
      </c>
      <c r="B990" s="408" t="s">
        <v>6729</v>
      </c>
      <c r="C990" s="407"/>
    </row>
    <row r="991" spans="1:3" ht="16.5" x14ac:dyDescent="0.25">
      <c r="A991" s="409" t="s">
        <v>7857</v>
      </c>
      <c r="B991" s="408" t="s">
        <v>6730</v>
      </c>
      <c r="C991" s="407"/>
    </row>
    <row r="992" spans="1:3" ht="16.5" x14ac:dyDescent="0.25">
      <c r="A992" s="409" t="s">
        <v>7858</v>
      </c>
      <c r="B992" s="408" t="s">
        <v>6731</v>
      </c>
      <c r="C992" s="407"/>
    </row>
    <row r="993" spans="1:3" ht="16.5" x14ac:dyDescent="0.25">
      <c r="A993" s="409" t="s">
        <v>7859</v>
      </c>
      <c r="B993" s="408" t="s">
        <v>6732</v>
      </c>
      <c r="C993" s="407"/>
    </row>
    <row r="994" spans="1:3" ht="16.5" x14ac:dyDescent="0.25">
      <c r="A994" s="409" t="s">
        <v>7860</v>
      </c>
      <c r="B994" s="408" t="s">
        <v>6733</v>
      </c>
      <c r="C994" s="407"/>
    </row>
    <row r="995" spans="1:3" ht="16.5" x14ac:dyDescent="0.25">
      <c r="A995" s="409" t="s">
        <v>7861</v>
      </c>
      <c r="B995" s="408" t="s">
        <v>6734</v>
      </c>
      <c r="C995" s="407"/>
    </row>
    <row r="996" spans="1:3" ht="16.5" x14ac:dyDescent="0.25">
      <c r="A996" s="409" t="s">
        <v>7862</v>
      </c>
      <c r="B996" s="408" t="s">
        <v>6735</v>
      </c>
      <c r="C996" s="407"/>
    </row>
    <row r="997" spans="1:3" ht="16.5" x14ac:dyDescent="0.25">
      <c r="A997" s="409" t="s">
        <v>7863</v>
      </c>
      <c r="B997" s="408" t="s">
        <v>6736</v>
      </c>
      <c r="C997" s="407"/>
    </row>
    <row r="998" spans="1:3" ht="16.5" x14ac:dyDescent="0.25">
      <c r="A998" s="409" t="s">
        <v>7864</v>
      </c>
      <c r="B998" s="408" t="s">
        <v>6737</v>
      </c>
      <c r="C998" s="407"/>
    </row>
    <row r="999" spans="1:3" ht="16.5" x14ac:dyDescent="0.25">
      <c r="A999" s="409" t="s">
        <v>7865</v>
      </c>
      <c r="B999" s="408" t="s">
        <v>6738</v>
      </c>
      <c r="C999" s="407"/>
    </row>
    <row r="1000" spans="1:3" ht="16.5" x14ac:dyDescent="0.25">
      <c r="A1000" s="409" t="s">
        <v>7866</v>
      </c>
      <c r="B1000" s="408" t="s">
        <v>6739</v>
      </c>
      <c r="C1000" s="407"/>
    </row>
    <row r="1001" spans="1:3" ht="16.5" x14ac:dyDescent="0.25">
      <c r="A1001" s="409" t="s">
        <v>7867</v>
      </c>
      <c r="B1001" s="408" t="s">
        <v>6740</v>
      </c>
      <c r="C1001" s="407"/>
    </row>
    <row r="1002" spans="1:3" ht="16.5" x14ac:dyDescent="0.25">
      <c r="A1002" s="409" t="s">
        <v>7868</v>
      </c>
      <c r="B1002" s="408" t="s">
        <v>6741</v>
      </c>
      <c r="C1002" s="407"/>
    </row>
    <row r="1003" spans="1:3" ht="16.5" x14ac:dyDescent="0.25">
      <c r="A1003" s="409" t="s">
        <v>7869</v>
      </c>
      <c r="B1003" s="408" t="s">
        <v>6742</v>
      </c>
      <c r="C1003" s="407"/>
    </row>
    <row r="1004" spans="1:3" ht="16.5" x14ac:dyDescent="0.25">
      <c r="A1004" s="409" t="s">
        <v>7870</v>
      </c>
      <c r="B1004" s="408" t="s">
        <v>6631</v>
      </c>
      <c r="C1004" s="407"/>
    </row>
    <row r="1005" spans="1:3" ht="16.5" x14ac:dyDescent="0.25">
      <c r="A1005" s="409" t="s">
        <v>8132</v>
      </c>
      <c r="B1005" s="408" t="s">
        <v>3483</v>
      </c>
      <c r="C1005" s="406">
        <v>30</v>
      </c>
    </row>
    <row r="1006" spans="1:3" ht="16.5" x14ac:dyDescent="0.25">
      <c r="A1006" s="409" t="s">
        <v>8133</v>
      </c>
      <c r="B1006" s="408" t="s">
        <v>6633</v>
      </c>
      <c r="C1006" s="406">
        <v>15</v>
      </c>
    </row>
    <row r="1007" spans="1:3" ht="16.5" x14ac:dyDescent="0.25">
      <c r="A1007" s="409" t="s">
        <v>8134</v>
      </c>
      <c r="B1007" s="408" t="s">
        <v>6634</v>
      </c>
      <c r="C1007" s="406">
        <v>30</v>
      </c>
    </row>
    <row r="1008" spans="1:3" ht="16.5" x14ac:dyDescent="0.25">
      <c r="A1008" s="409" t="s">
        <v>8135</v>
      </c>
      <c r="B1008" s="408" t="s">
        <v>6635</v>
      </c>
      <c r="C1008" s="406">
        <v>45</v>
      </c>
    </row>
    <row r="1009" spans="1:3" ht="16.5" x14ac:dyDescent="0.25">
      <c r="A1009" s="409" t="s">
        <v>8136</v>
      </c>
      <c r="B1009" s="408" t="s">
        <v>6636</v>
      </c>
      <c r="C1009" s="406">
        <v>45</v>
      </c>
    </row>
    <row r="1010" spans="1:3" ht="16.5" x14ac:dyDescent="0.25">
      <c r="A1010" s="409" t="s">
        <v>8137</v>
      </c>
      <c r="B1010" s="408" t="s">
        <v>6637</v>
      </c>
      <c r="C1010" s="406">
        <v>90</v>
      </c>
    </row>
    <row r="1011" spans="1:3" ht="16.5" x14ac:dyDescent="0.25">
      <c r="A1011" s="409" t="s">
        <v>8138</v>
      </c>
      <c r="B1011" s="408" t="s">
        <v>6757</v>
      </c>
      <c r="C1011" s="406">
        <v>30</v>
      </c>
    </row>
    <row r="1012" spans="1:3" ht="16.5" x14ac:dyDescent="0.25">
      <c r="A1012" s="409" t="s">
        <v>8139</v>
      </c>
      <c r="B1012" s="408" t="s">
        <v>6758</v>
      </c>
      <c r="C1012" s="406">
        <v>30</v>
      </c>
    </row>
    <row r="1013" spans="1:3" ht="16.5" x14ac:dyDescent="0.25">
      <c r="A1013" s="409" t="s">
        <v>8140</v>
      </c>
      <c r="B1013" s="408" t="s">
        <v>6726</v>
      </c>
      <c r="C1013" s="406">
        <v>45</v>
      </c>
    </row>
    <row r="1014" spans="1:3" ht="16.5" x14ac:dyDescent="0.25">
      <c r="A1014" s="409" t="s">
        <v>8141</v>
      </c>
      <c r="B1014" s="408" t="s">
        <v>6721</v>
      </c>
      <c r="C1014" s="406">
        <v>45</v>
      </c>
    </row>
    <row r="1015" spans="1:3" ht="16.5" x14ac:dyDescent="0.25">
      <c r="A1015" s="409" t="s">
        <v>8142</v>
      </c>
      <c r="B1015" s="408" t="s">
        <v>6725</v>
      </c>
      <c r="C1015" s="406">
        <v>60</v>
      </c>
    </row>
    <row r="1016" spans="1:3" ht="16.5" x14ac:dyDescent="0.25">
      <c r="A1016" s="409" t="s">
        <v>8143</v>
      </c>
      <c r="B1016" s="408" t="s">
        <v>6723</v>
      </c>
      <c r="C1016" s="406">
        <v>45</v>
      </c>
    </row>
    <row r="1017" spans="1:3" ht="16.5" x14ac:dyDescent="0.25">
      <c r="A1017" s="409" t="s">
        <v>8144</v>
      </c>
      <c r="B1017" s="408" t="s">
        <v>6722</v>
      </c>
      <c r="C1017" s="406">
        <v>60</v>
      </c>
    </row>
    <row r="1018" spans="1:3" ht="16.5" x14ac:dyDescent="0.25">
      <c r="A1018" s="409" t="s">
        <v>8145</v>
      </c>
      <c r="B1018" s="408" t="s">
        <v>6733</v>
      </c>
      <c r="C1018" s="406">
        <v>60</v>
      </c>
    </row>
    <row r="1019" spans="1:3" ht="16.5" x14ac:dyDescent="0.25">
      <c r="A1019" s="409" t="s">
        <v>8146</v>
      </c>
      <c r="B1019" s="408" t="s">
        <v>6730</v>
      </c>
      <c r="C1019" s="406">
        <v>60</v>
      </c>
    </row>
    <row r="1020" spans="1:3" ht="16.5" x14ac:dyDescent="0.25">
      <c r="A1020" s="409" t="s">
        <v>8147</v>
      </c>
      <c r="B1020" s="408" t="s">
        <v>6735</v>
      </c>
      <c r="C1020" s="406">
        <v>75</v>
      </c>
    </row>
    <row r="1021" spans="1:3" ht="16.5" x14ac:dyDescent="0.25">
      <c r="A1021" s="409" t="s">
        <v>8217</v>
      </c>
      <c r="B1021" s="408" t="s">
        <v>6761</v>
      </c>
      <c r="C1021" s="406">
        <v>120</v>
      </c>
    </row>
    <row r="1022" spans="1:3" ht="16.5" x14ac:dyDescent="0.25">
      <c r="A1022" s="409" t="s">
        <v>8218</v>
      </c>
      <c r="B1022" s="408" t="s">
        <v>6763</v>
      </c>
      <c r="C1022" s="406">
        <v>120</v>
      </c>
    </row>
    <row r="1023" spans="1:3" ht="16.5" x14ac:dyDescent="0.25">
      <c r="A1023" s="409" t="s">
        <v>8219</v>
      </c>
      <c r="B1023" s="408" t="s">
        <v>6765</v>
      </c>
      <c r="C1023" s="406">
        <v>150</v>
      </c>
    </row>
    <row r="1024" spans="1:3" ht="16.5" x14ac:dyDescent="0.25">
      <c r="A1024" s="409" t="s">
        <v>8151</v>
      </c>
      <c r="B1024" s="408" t="s">
        <v>6767</v>
      </c>
      <c r="C1024" s="406">
        <v>60</v>
      </c>
    </row>
    <row r="1025" spans="1:3" ht="16.5" x14ac:dyDescent="0.25">
      <c r="A1025" s="409" t="s">
        <v>8220</v>
      </c>
      <c r="B1025" s="408" t="s">
        <v>6769</v>
      </c>
      <c r="C1025" s="406">
        <v>120</v>
      </c>
    </row>
    <row r="1026" spans="1:3" ht="16.5" x14ac:dyDescent="0.25">
      <c r="A1026" s="409" t="s">
        <v>8221</v>
      </c>
      <c r="B1026" s="408" t="s">
        <v>6770</v>
      </c>
      <c r="C1026" s="406">
        <v>90</v>
      </c>
    </row>
    <row r="1027" spans="1:3" ht="16.5" x14ac:dyDescent="0.25">
      <c r="A1027" s="409" t="s">
        <v>8154</v>
      </c>
      <c r="B1027" s="408" t="s">
        <v>6772</v>
      </c>
      <c r="C1027" s="406">
        <v>60</v>
      </c>
    </row>
    <row r="1028" spans="1:3" ht="16.5" x14ac:dyDescent="0.25">
      <c r="A1028" s="409" t="s">
        <v>8222</v>
      </c>
      <c r="B1028" s="408" t="s">
        <v>6739</v>
      </c>
      <c r="C1028" s="406">
        <v>120</v>
      </c>
    </row>
    <row r="1029" spans="1:3" ht="16.5" x14ac:dyDescent="0.25">
      <c r="A1029" s="409" t="s">
        <v>8156</v>
      </c>
      <c r="B1029" s="408" t="s">
        <v>6742</v>
      </c>
      <c r="C1029" s="406">
        <v>30</v>
      </c>
    </row>
    <row r="1030" spans="1:3" ht="16.5" x14ac:dyDescent="0.25">
      <c r="A1030" s="409" t="s">
        <v>8157</v>
      </c>
      <c r="B1030" s="408" t="s">
        <v>6740</v>
      </c>
      <c r="C1030" s="406">
        <v>60</v>
      </c>
    </row>
    <row r="1031" spans="1:3" ht="16.5" x14ac:dyDescent="0.25">
      <c r="A1031" s="409" t="s">
        <v>8158</v>
      </c>
      <c r="B1031" s="408" t="s">
        <v>6741</v>
      </c>
      <c r="C1031" s="406">
        <v>60</v>
      </c>
    </row>
    <row r="1032" spans="1:3" ht="16.5" x14ac:dyDescent="0.25">
      <c r="A1032" s="409" t="s">
        <v>8159</v>
      </c>
      <c r="B1032" s="408" t="s">
        <v>6631</v>
      </c>
      <c r="C1032" s="406">
        <v>225</v>
      </c>
    </row>
    <row r="1033" spans="1:3" ht="66.75" thickBot="1" x14ac:dyDescent="0.25">
      <c r="A1033" s="393" t="s">
        <v>8223</v>
      </c>
      <c r="B1033" s="495" t="s">
        <v>6791</v>
      </c>
      <c r="C1033" s="496">
        <v>45</v>
      </c>
    </row>
    <row r="1034" spans="1:3" ht="33.75" thickBot="1" x14ac:dyDescent="0.25">
      <c r="A1034" s="393" t="s">
        <v>8224</v>
      </c>
      <c r="B1034" s="495" t="s">
        <v>2386</v>
      </c>
      <c r="C1034" s="496">
        <v>15</v>
      </c>
    </row>
    <row r="1035" spans="1:3" ht="50.25" thickBot="1" x14ac:dyDescent="0.25">
      <c r="A1035" s="393" t="s">
        <v>8225</v>
      </c>
      <c r="B1035" s="495" t="s">
        <v>2388</v>
      </c>
      <c r="C1035" s="496">
        <v>30</v>
      </c>
    </row>
    <row r="1036" spans="1:3" ht="99.75" thickBot="1" x14ac:dyDescent="0.25">
      <c r="A1036" s="393" t="s">
        <v>8226</v>
      </c>
      <c r="B1036" s="497" t="s">
        <v>3487</v>
      </c>
      <c r="C1036" s="496">
        <v>30</v>
      </c>
    </row>
    <row r="1037" spans="1:3" ht="17.25" thickBot="1" x14ac:dyDescent="0.25">
      <c r="A1037" s="393" t="s">
        <v>8227</v>
      </c>
      <c r="B1037" s="495" t="s">
        <v>836</v>
      </c>
      <c r="C1037" s="496">
        <v>30</v>
      </c>
    </row>
    <row r="1038" spans="1:3" ht="33" x14ac:dyDescent="0.2">
      <c r="A1038" s="393" t="s">
        <v>8228</v>
      </c>
      <c r="B1038" s="498" t="s">
        <v>6793</v>
      </c>
      <c r="C1038" s="499">
        <v>30</v>
      </c>
    </row>
    <row r="1039" spans="1:3" ht="17.25" thickBot="1" x14ac:dyDescent="0.25">
      <c r="A1039" s="393" t="s">
        <v>8229</v>
      </c>
      <c r="B1039" s="500" t="s">
        <v>2529</v>
      </c>
      <c r="C1039" s="496">
        <v>45</v>
      </c>
    </row>
    <row r="1040" spans="1:3" ht="33.75" thickBot="1" x14ac:dyDescent="0.25">
      <c r="A1040" s="393" t="s">
        <v>8230</v>
      </c>
      <c r="B1040" s="495" t="s">
        <v>848</v>
      </c>
      <c r="C1040" s="496">
        <v>30</v>
      </c>
    </row>
    <row r="1041" spans="1:3" ht="33.75" thickBot="1" x14ac:dyDescent="0.25">
      <c r="A1041" s="393" t="s">
        <v>8231</v>
      </c>
      <c r="B1041" s="495" t="s">
        <v>508</v>
      </c>
      <c r="C1041" s="501">
        <v>60</v>
      </c>
    </row>
    <row r="1042" spans="1:3" ht="66.75" thickBot="1" x14ac:dyDescent="0.25">
      <c r="A1042" s="393" t="s">
        <v>8232</v>
      </c>
      <c r="B1042" s="495" t="s">
        <v>6799</v>
      </c>
      <c r="C1042" s="496">
        <v>60</v>
      </c>
    </row>
    <row r="1043" spans="1:3" ht="50.25" thickBot="1" x14ac:dyDescent="0.25">
      <c r="A1043" s="393" t="s">
        <v>8233</v>
      </c>
      <c r="B1043" s="495" t="s">
        <v>2523</v>
      </c>
      <c r="C1043" s="496">
        <v>45</v>
      </c>
    </row>
    <row r="1044" spans="1:3" ht="50.25" thickBot="1" x14ac:dyDescent="0.25">
      <c r="A1044" s="393" t="s">
        <v>8234</v>
      </c>
      <c r="B1044" s="495" t="s">
        <v>513</v>
      </c>
      <c r="C1044" s="496">
        <v>60</v>
      </c>
    </row>
    <row r="1045" spans="1:3" ht="33.75" thickBot="1" x14ac:dyDescent="0.25">
      <c r="A1045" s="393" t="s">
        <v>8235</v>
      </c>
      <c r="B1045" s="495" t="s">
        <v>7155</v>
      </c>
      <c r="C1045" s="496">
        <v>90</v>
      </c>
    </row>
    <row r="1046" spans="1:3" ht="66.75" thickBot="1" x14ac:dyDescent="0.25">
      <c r="A1046" s="393" t="s">
        <v>8236</v>
      </c>
      <c r="B1046" s="495" t="s">
        <v>2772</v>
      </c>
      <c r="C1046" s="496">
        <v>120</v>
      </c>
    </row>
    <row r="1047" spans="1:3" ht="50.25" thickBot="1" x14ac:dyDescent="0.25">
      <c r="A1047" s="393" t="s">
        <v>8237</v>
      </c>
      <c r="B1047" s="495" t="s">
        <v>6800</v>
      </c>
      <c r="C1047" s="501">
        <v>60</v>
      </c>
    </row>
    <row r="1048" spans="1:3" ht="66.75" thickBot="1" x14ac:dyDescent="0.25">
      <c r="A1048" s="393" t="s">
        <v>8238</v>
      </c>
      <c r="B1048" s="495" t="s">
        <v>2500</v>
      </c>
      <c r="C1048" s="496">
        <v>90</v>
      </c>
    </row>
    <row r="1049" spans="1:3" ht="50.25" thickBot="1" x14ac:dyDescent="0.25">
      <c r="A1049" s="393" t="s">
        <v>8239</v>
      </c>
      <c r="B1049" s="495" t="s">
        <v>2542</v>
      </c>
      <c r="C1049" s="496">
        <v>60</v>
      </c>
    </row>
    <row r="1050" spans="1:3" ht="66.75" thickBot="1" x14ac:dyDescent="0.25">
      <c r="A1050" s="393" t="s">
        <v>8240</v>
      </c>
      <c r="B1050" s="495" t="s">
        <v>6802</v>
      </c>
      <c r="C1050" s="496">
        <v>60</v>
      </c>
    </row>
    <row r="1051" spans="1:3" ht="50.25" thickBot="1" x14ac:dyDescent="0.25">
      <c r="A1051" s="393" t="s">
        <v>8241</v>
      </c>
      <c r="B1051" s="495" t="s">
        <v>2517</v>
      </c>
      <c r="C1051" s="496">
        <v>30</v>
      </c>
    </row>
    <row r="1052" spans="1:3" ht="49.5" x14ac:dyDescent="0.2">
      <c r="A1052" s="393" t="s">
        <v>8242</v>
      </c>
      <c r="B1052" s="498" t="s">
        <v>817</v>
      </c>
      <c r="C1052" s="499">
        <v>90</v>
      </c>
    </row>
    <row r="1053" spans="1:3" ht="15" x14ac:dyDescent="0.25">
      <c r="A1053" t="s">
        <v>7649</v>
      </c>
      <c r="B1053" s="393" t="s">
        <v>2384</v>
      </c>
      <c r="C1053" s="394">
        <v>75</v>
      </c>
    </row>
    <row r="1054" spans="1:3" ht="15" x14ac:dyDescent="0.25">
      <c r="A1054" s="393" t="s">
        <v>8243</v>
      </c>
      <c r="B1054" s="393" t="s">
        <v>2969</v>
      </c>
      <c r="C1054" s="394">
        <v>30</v>
      </c>
    </row>
    <row r="1055" spans="1:3" ht="15" x14ac:dyDescent="0.25">
      <c r="A1055" s="393" t="s">
        <v>8244</v>
      </c>
      <c r="B1055" s="393" t="s">
        <v>3249</v>
      </c>
      <c r="C1055" s="394">
        <v>75</v>
      </c>
    </row>
    <row r="1056" spans="1:3" ht="15" x14ac:dyDescent="0.25">
      <c r="A1056" s="393" t="s">
        <v>8245</v>
      </c>
      <c r="B1056" s="393" t="s">
        <v>3250</v>
      </c>
      <c r="C1056" s="394">
        <v>75</v>
      </c>
    </row>
    <row r="1057" spans="1:3" ht="15" x14ac:dyDescent="0.25">
      <c r="A1057" s="393" t="s">
        <v>8246</v>
      </c>
      <c r="B1057" s="393" t="s">
        <v>2395</v>
      </c>
      <c r="C1057" s="394">
        <v>45</v>
      </c>
    </row>
    <row r="1058" spans="1:3" ht="15" x14ac:dyDescent="0.25">
      <c r="A1058" s="393" t="s">
        <v>8247</v>
      </c>
      <c r="B1058" s="393" t="s">
        <v>2384</v>
      </c>
      <c r="C1058" s="394">
        <v>90</v>
      </c>
    </row>
    <row r="1059" spans="1:3" ht="15" x14ac:dyDescent="0.25">
      <c r="A1059" s="393" t="s">
        <v>8248</v>
      </c>
      <c r="B1059" s="393" t="s">
        <v>3247</v>
      </c>
      <c r="C1059" s="394">
        <v>30</v>
      </c>
    </row>
    <row r="1060" spans="1:3" ht="15" x14ac:dyDescent="0.25">
      <c r="A1060" s="393" t="s">
        <v>8249</v>
      </c>
      <c r="B1060" s="393" t="s">
        <v>2388</v>
      </c>
      <c r="C1060" s="394">
        <v>60</v>
      </c>
    </row>
    <row r="1061" spans="1:3" ht="15" x14ac:dyDescent="0.25">
      <c r="A1061" s="393" t="s">
        <v>8250</v>
      </c>
      <c r="B1061" s="393" t="s">
        <v>2472</v>
      </c>
      <c r="C1061" s="394">
        <v>45</v>
      </c>
    </row>
    <row r="1062" spans="1:3" ht="15" x14ac:dyDescent="0.25">
      <c r="A1062" s="393" t="s">
        <v>8251</v>
      </c>
      <c r="B1062" s="393" t="s">
        <v>3244</v>
      </c>
      <c r="C1062" s="394">
        <v>45</v>
      </c>
    </row>
    <row r="1063" spans="1:3" ht="15" x14ac:dyDescent="0.25">
      <c r="A1063" s="393" t="s">
        <v>8252</v>
      </c>
      <c r="B1063" s="393" t="s">
        <v>2680</v>
      </c>
      <c r="C1063" s="394">
        <v>90</v>
      </c>
    </row>
    <row r="1064" spans="1:3" ht="15" x14ac:dyDescent="0.25">
      <c r="A1064" s="393" t="s">
        <v>8253</v>
      </c>
      <c r="B1064" s="393" t="s">
        <v>3022</v>
      </c>
      <c r="C1064" s="394">
        <v>75</v>
      </c>
    </row>
    <row r="1065" spans="1:3" ht="15" x14ac:dyDescent="0.25">
      <c r="A1065" s="393" t="s">
        <v>8254</v>
      </c>
      <c r="B1065" s="393" t="s">
        <v>3254</v>
      </c>
      <c r="C1065" s="394">
        <v>75</v>
      </c>
    </row>
    <row r="1066" spans="1:3" ht="15" x14ac:dyDescent="0.25">
      <c r="A1066" s="393" t="s">
        <v>8255</v>
      </c>
      <c r="B1066" s="393" t="s">
        <v>3256</v>
      </c>
      <c r="C1066" s="394">
        <v>60</v>
      </c>
    </row>
    <row r="1067" spans="1:3" ht="15" x14ac:dyDescent="0.25">
      <c r="A1067" s="393" t="s">
        <v>8256</v>
      </c>
      <c r="B1067" s="393" t="s">
        <v>3258</v>
      </c>
      <c r="C1067" s="394">
        <v>60</v>
      </c>
    </row>
    <row r="1068" spans="1:3" ht="15" x14ac:dyDescent="0.25">
      <c r="A1068" s="393" t="s">
        <v>8257</v>
      </c>
      <c r="B1068" s="393" t="s">
        <v>3260</v>
      </c>
      <c r="C1068" s="394">
        <v>75</v>
      </c>
    </row>
    <row r="1069" spans="1:3" ht="15" x14ac:dyDescent="0.25">
      <c r="A1069" s="393" t="s">
        <v>8258</v>
      </c>
      <c r="B1069" s="393" t="s">
        <v>3262</v>
      </c>
      <c r="C1069" s="394">
        <v>60</v>
      </c>
    </row>
    <row r="1070" spans="1:3" ht="15" x14ac:dyDescent="0.25">
      <c r="A1070" s="393" t="s">
        <v>8259</v>
      </c>
      <c r="B1070" s="393" t="s">
        <v>3264</v>
      </c>
      <c r="C1070" s="394">
        <v>30</v>
      </c>
    </row>
    <row r="1071" spans="1:3" ht="15" x14ac:dyDescent="0.25">
      <c r="A1071" s="393" t="s">
        <v>8260</v>
      </c>
      <c r="B1071" s="393" t="s">
        <v>2428</v>
      </c>
      <c r="C1071" s="394">
        <v>30</v>
      </c>
    </row>
    <row r="1072" spans="1:3" ht="15" x14ac:dyDescent="0.25">
      <c r="A1072" s="393" t="s">
        <v>8261</v>
      </c>
      <c r="B1072" s="393" t="s">
        <v>3267</v>
      </c>
      <c r="C1072" s="394">
        <v>30</v>
      </c>
    </row>
    <row r="1073" spans="1:3" ht="15" x14ac:dyDescent="0.25">
      <c r="A1073" s="393" t="s">
        <v>8262</v>
      </c>
      <c r="B1073" s="393" t="s">
        <v>2400</v>
      </c>
      <c r="C1073" s="394">
        <v>30</v>
      </c>
    </row>
    <row r="1074" spans="1:3" ht="15" x14ac:dyDescent="0.25">
      <c r="A1074" s="393" t="s">
        <v>8263</v>
      </c>
      <c r="B1074" s="393" t="s">
        <v>3270</v>
      </c>
      <c r="C1074" s="394">
        <v>90</v>
      </c>
    </row>
    <row r="1075" spans="1:3" ht="15" x14ac:dyDescent="0.25">
      <c r="A1075" s="393" t="s">
        <v>8264</v>
      </c>
      <c r="B1075" s="393" t="s">
        <v>3272</v>
      </c>
      <c r="C1075" s="394">
        <v>90</v>
      </c>
    </row>
    <row r="1076" spans="1:3" ht="15" x14ac:dyDescent="0.25">
      <c r="A1076" s="393" t="s">
        <v>8265</v>
      </c>
      <c r="B1076" s="393" t="s">
        <v>3274</v>
      </c>
      <c r="C1076" s="394">
        <v>90</v>
      </c>
    </row>
    <row r="1077" spans="1:3" ht="15" x14ac:dyDescent="0.25">
      <c r="A1077" s="393" t="s">
        <v>8266</v>
      </c>
      <c r="B1077" s="393" t="s">
        <v>3276</v>
      </c>
      <c r="C1077" s="394">
        <v>120</v>
      </c>
    </row>
    <row r="1078" spans="1:3" ht="15" x14ac:dyDescent="0.25">
      <c r="A1078" s="393" t="s">
        <v>8267</v>
      </c>
      <c r="B1078" s="393" t="s">
        <v>850</v>
      </c>
      <c r="C1078" s="394">
        <v>150</v>
      </c>
    </row>
    <row r="1079" spans="1:3" ht="15" x14ac:dyDescent="0.25">
      <c r="A1079" s="393" t="s">
        <v>8268</v>
      </c>
      <c r="B1079" s="393" t="s">
        <v>3279</v>
      </c>
      <c r="C1079" s="394">
        <v>120</v>
      </c>
    </row>
    <row r="1080" spans="1:3" ht="15" x14ac:dyDescent="0.25">
      <c r="A1080" s="393" t="s">
        <v>8269</v>
      </c>
      <c r="B1080" s="393" t="s">
        <v>2986</v>
      </c>
      <c r="C1080" s="394">
        <v>120</v>
      </c>
    </row>
    <row r="1081" spans="1:3" ht="15" x14ac:dyDescent="0.25">
      <c r="A1081" s="393" t="s">
        <v>8270</v>
      </c>
      <c r="B1081" s="393" t="s">
        <v>3282</v>
      </c>
      <c r="C1081" s="394">
        <v>60</v>
      </c>
    </row>
    <row r="1082" spans="1:3" ht="15" x14ac:dyDescent="0.25">
      <c r="A1082" s="393" t="s">
        <v>8271</v>
      </c>
      <c r="B1082" s="393" t="s">
        <v>3284</v>
      </c>
      <c r="C1082" s="394">
        <v>90</v>
      </c>
    </row>
    <row r="1083" spans="1:3" ht="15" x14ac:dyDescent="0.25">
      <c r="A1083" s="393" t="s">
        <v>8272</v>
      </c>
      <c r="B1083" s="393" t="s">
        <v>3044</v>
      </c>
      <c r="C1083" s="394">
        <v>60</v>
      </c>
    </row>
    <row r="1084" spans="1:3" ht="15" x14ac:dyDescent="0.25">
      <c r="A1084" s="393" t="s">
        <v>8273</v>
      </c>
      <c r="B1084" s="393" t="s">
        <v>3287</v>
      </c>
      <c r="C1084" s="394">
        <v>180</v>
      </c>
    </row>
    <row r="1085" spans="1:3" ht="15" x14ac:dyDescent="0.25">
      <c r="A1085" s="393" t="s">
        <v>8274</v>
      </c>
      <c r="B1085" s="393" t="s">
        <v>817</v>
      </c>
      <c r="C1085" s="39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08" t="s">
        <v>578</v>
      </c>
      <c r="B1" s="1108"/>
      <c r="C1" s="1108"/>
      <c r="D1" s="1108"/>
      <c r="E1" s="92"/>
      <c r="F1" s="92"/>
      <c r="G1" s="92"/>
      <c r="H1" s="1100" t="s">
        <v>577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8291</v>
      </c>
    </row>
    <row r="2" spans="1:34" ht="15.75" customHeight="1" x14ac:dyDescent="0.3">
      <c r="A2" s="1108"/>
      <c r="B2" s="1108"/>
      <c r="C2" s="1108"/>
      <c r="D2" s="1108"/>
      <c r="E2" s="94"/>
      <c r="F2" s="95"/>
      <c r="G2" s="96"/>
      <c r="H2" s="1085" t="str">
        <f>'DL1'!H2:X2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5"/>
      <c r="AF4" s="1160"/>
      <c r="AG4" s="1161"/>
      <c r="AH4" s="1162"/>
    </row>
    <row r="5" spans="1:34" ht="12.6" customHeight="1" x14ac:dyDescent="0.3">
      <c r="A5" s="105">
        <v>1</v>
      </c>
      <c r="B5" s="51"/>
      <c r="C5" s="1042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/>
    </row>
    <row r="6" spans="1:34" ht="12.6" customHeight="1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/>
    </row>
    <row r="7" spans="1:34" ht="12.6" customHeight="1" x14ac:dyDescent="0.3">
      <c r="A7" s="107"/>
      <c r="B7" s="52"/>
      <c r="C7" s="1046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4" ht="12.6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4" ht="12.6" customHeight="1" x14ac:dyDescent="0.3">
      <c r="A9" s="105">
        <v>2</v>
      </c>
      <c r="B9" s="51"/>
      <c r="C9" s="1042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/>
    </row>
    <row r="10" spans="1:34" ht="12.6" customHeight="1" x14ac:dyDescent="0.3">
      <c r="A10" s="107"/>
      <c r="B10" s="52"/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/>
    </row>
    <row r="11" spans="1:34" ht="12.6" customHeight="1" x14ac:dyDescent="0.3">
      <c r="A11" s="107"/>
      <c r="B11" s="52"/>
      <c r="C11" s="1046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4" ht="12.6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4" ht="12.6" customHeight="1" x14ac:dyDescent="0.3">
      <c r="A13" s="105">
        <v>3</v>
      </c>
      <c r="B13" s="51"/>
      <c r="C13" s="1042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4" ht="12.6" customHeight="1" x14ac:dyDescent="0.3">
      <c r="A14" s="107"/>
      <c r="B14" s="52"/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4" ht="12.6" customHeight="1" x14ac:dyDescent="0.3">
      <c r="A15" s="107"/>
      <c r="B15" s="52"/>
      <c r="C15" s="1046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4" ht="12.6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2.6" customHeight="1" x14ac:dyDescent="0.3">
      <c r="A17" s="105">
        <v>4</v>
      </c>
      <c r="B17" s="51"/>
      <c r="C17" s="1042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/>
    </row>
    <row r="18" spans="1:34" ht="12.6" customHeight="1" x14ac:dyDescent="0.3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2.6" customHeight="1" x14ac:dyDescent="0.3">
      <c r="A19" s="107"/>
      <c r="B19" s="52"/>
      <c r="C19" s="1046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2.6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2.6" customHeight="1" x14ac:dyDescent="0.3">
      <c r="A21" s="105">
        <v>5</v>
      </c>
      <c r="B21" s="51"/>
      <c r="C21" s="1042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/>
    </row>
    <row r="22" spans="1:34" ht="12.6" customHeight="1" x14ac:dyDescent="0.3">
      <c r="A22" s="107"/>
      <c r="B22" s="52"/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2.6" customHeight="1" x14ac:dyDescent="0.3">
      <c r="A23" s="107"/>
      <c r="B23" s="52"/>
      <c r="C23" s="1046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2.6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2.6" customHeight="1" x14ac:dyDescent="0.3">
      <c r="A25" s="105">
        <v>6</v>
      </c>
      <c r="B25" s="51"/>
      <c r="C25" s="1042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/>
    </row>
    <row r="26" spans="1:34" ht="12.6" customHeight="1" x14ac:dyDescent="0.3">
      <c r="A26" s="107"/>
      <c r="B26" s="52"/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2.6" customHeight="1" x14ac:dyDescent="0.3">
      <c r="A27" s="107"/>
      <c r="B27" s="52"/>
      <c r="C27" s="1046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2.6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2.6" customHeight="1" x14ac:dyDescent="0.3">
      <c r="A29" s="105">
        <v>7</v>
      </c>
      <c r="B29" s="51"/>
      <c r="C29" s="1042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/>
    </row>
    <row r="30" spans="1:34" ht="12.6" customHeight="1" x14ac:dyDescent="0.3">
      <c r="A30" s="107"/>
      <c r="B30" s="52"/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/>
    </row>
    <row r="31" spans="1:34" ht="12.6" customHeight="1" x14ac:dyDescent="0.3">
      <c r="A31" s="107"/>
      <c r="B31" s="52"/>
      <c r="C31" s="1046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2.6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2.6" customHeight="1" x14ac:dyDescent="0.3">
      <c r="A33" s="105">
        <v>8</v>
      </c>
      <c r="B33" s="51"/>
      <c r="C33" s="1042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/>
    </row>
    <row r="34" spans="1:34" ht="12.6" customHeight="1" x14ac:dyDescent="0.3">
      <c r="A34" s="107"/>
      <c r="B34" s="52"/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/>
    </row>
    <row r="35" spans="1:34" ht="12.6" customHeight="1" x14ac:dyDescent="0.3">
      <c r="A35" s="107"/>
      <c r="B35" s="52"/>
      <c r="C35" s="1046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2.6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2.6" customHeight="1" x14ac:dyDescent="0.3">
      <c r="A37" s="105">
        <v>9</v>
      </c>
      <c r="B37" s="51"/>
      <c r="C37" s="1042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2.6" customHeight="1" x14ac:dyDescent="0.3">
      <c r="A38" s="107"/>
      <c r="B38" s="52"/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2.6" customHeight="1" x14ac:dyDescent="0.3">
      <c r="A39" s="107"/>
      <c r="B39" s="52"/>
      <c r="C39" s="1046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2.6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2.6" customHeight="1" x14ac:dyDescent="0.3">
      <c r="A41" s="105">
        <v>10</v>
      </c>
      <c r="B41" s="51"/>
      <c r="C41" s="1042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/>
    </row>
    <row r="42" spans="1:34" ht="12.6" customHeight="1" x14ac:dyDescent="0.3">
      <c r="A42" s="107"/>
      <c r="B42" s="52"/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2.6" customHeight="1" x14ac:dyDescent="0.3">
      <c r="A43" s="107"/>
      <c r="B43" s="52"/>
      <c r="C43" s="1046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2.6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2.6" customHeight="1" x14ac:dyDescent="0.3">
      <c r="A45" s="105">
        <v>11</v>
      </c>
      <c r="B45" s="51"/>
      <c r="C45" s="1042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/>
    </row>
    <row r="46" spans="1:34" ht="13.5" customHeight="1" x14ac:dyDescent="0.3">
      <c r="A46" s="107"/>
      <c r="B46" s="52"/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2.6" customHeight="1" x14ac:dyDescent="0.3">
      <c r="A47" s="107"/>
      <c r="B47" s="52"/>
      <c r="C47" s="1046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2.6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2.6" customHeight="1" x14ac:dyDescent="0.3">
      <c r="A49" s="105">
        <v>12</v>
      </c>
      <c r="B49" s="51"/>
      <c r="C49" s="1042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/>
    </row>
    <row r="50" spans="1:34" ht="12.6" customHeight="1" x14ac:dyDescent="0.3">
      <c r="A50" s="107"/>
      <c r="B50" s="52"/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2.6" customHeight="1" x14ac:dyDescent="0.3">
      <c r="A51" s="107"/>
      <c r="B51" s="52"/>
      <c r="C51" s="1046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2.6" customHeight="1" x14ac:dyDescent="0.3">
      <c r="A52" s="107"/>
      <c r="B52" s="52"/>
      <c r="C52" s="104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2.6" customHeight="1" x14ac:dyDescent="0.3">
      <c r="A53" s="105">
        <v>13</v>
      </c>
      <c r="B53" s="51"/>
      <c r="C53" s="1042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/>
    </row>
    <row r="54" spans="1:34" ht="12.6" customHeight="1" x14ac:dyDescent="0.3">
      <c r="A54" s="107"/>
      <c r="B54" s="52"/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2.6" customHeight="1" x14ac:dyDescent="0.3">
      <c r="A55" s="107"/>
      <c r="B55" s="52"/>
      <c r="C55" s="1046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2.6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2.6" customHeight="1" x14ac:dyDescent="0.3">
      <c r="A57" s="105">
        <v>14</v>
      </c>
      <c r="B57" s="51"/>
      <c r="C57" s="1042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/>
    </row>
    <row r="58" spans="1:34" ht="12.6" customHeight="1" x14ac:dyDescent="0.3">
      <c r="A58" s="107"/>
      <c r="B58" s="52"/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2.6" customHeight="1" x14ac:dyDescent="0.3">
      <c r="A59" s="107"/>
      <c r="B59" s="52"/>
      <c r="C59" s="1046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2.6" customHeight="1" x14ac:dyDescent="0.3">
      <c r="A60" s="107"/>
      <c r="B60" s="52"/>
      <c r="C60" s="104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2.6" customHeight="1" x14ac:dyDescent="0.3">
      <c r="A61" s="105">
        <v>15</v>
      </c>
      <c r="B61" s="51"/>
      <c r="C61" s="1042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/>
    </row>
    <row r="62" spans="1:34" ht="12.6" customHeight="1" x14ac:dyDescent="0.3">
      <c r="A62" s="107"/>
      <c r="B62" s="52"/>
      <c r="C62" s="104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2.6" customHeight="1" x14ac:dyDescent="0.3">
      <c r="A63" s="107"/>
      <c r="B63" s="52"/>
      <c r="C63" s="1046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2.6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2.6" customHeight="1" x14ac:dyDescent="0.3">
      <c r="A65" s="105">
        <v>16</v>
      </c>
      <c r="B65" s="51"/>
      <c r="C65" s="1042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/>
    </row>
    <row r="66" spans="1:34" ht="12.6" customHeight="1" x14ac:dyDescent="0.3">
      <c r="A66" s="107"/>
      <c r="B66" s="52"/>
      <c r="C66" s="104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2.6" customHeight="1" x14ac:dyDescent="0.3">
      <c r="A67" s="107"/>
      <c r="B67" s="52"/>
      <c r="C67" s="1046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2.6" customHeight="1" x14ac:dyDescent="0.3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2.6" customHeight="1" x14ac:dyDescent="0.3">
      <c r="A69" s="105">
        <v>17</v>
      </c>
      <c r="B69" s="51"/>
      <c r="C69" s="1042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/>
      <c r="AG69" s="304"/>
      <c r="AH69" s="304"/>
    </row>
    <row r="70" spans="1:34" ht="12.6" customHeight="1" x14ac:dyDescent="0.3">
      <c r="A70" s="107"/>
      <c r="B70" s="52"/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/>
    </row>
    <row r="71" spans="1:34" ht="12.6" customHeight="1" x14ac:dyDescent="0.3">
      <c r="A71" s="107"/>
      <c r="B71" s="52"/>
      <c r="C71" s="1046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/>
    </row>
    <row r="72" spans="1:34" ht="12.6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2.6" customHeight="1" x14ac:dyDescent="0.3">
      <c r="A73" s="105">
        <v>18</v>
      </c>
      <c r="B73" s="51"/>
      <c r="C73" s="1042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/>
      <c r="AG73" s="304"/>
      <c r="AH73" s="304"/>
    </row>
    <row r="74" spans="1:34" ht="12.6" customHeight="1" x14ac:dyDescent="0.3">
      <c r="A74" s="107"/>
      <c r="B74" s="52"/>
      <c r="C74" s="104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2.6" customHeight="1" x14ac:dyDescent="0.3">
      <c r="A75" s="107"/>
      <c r="B75" s="52"/>
      <c r="C75" s="1046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2.6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2.6" customHeight="1" x14ac:dyDescent="0.3">
      <c r="A77" s="105">
        <v>19</v>
      </c>
      <c r="B77" s="51"/>
      <c r="C77" s="1042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/>
      <c r="AG77" s="304"/>
      <c r="AH77" s="304"/>
    </row>
    <row r="78" spans="1:34" ht="12.6" customHeight="1" x14ac:dyDescent="0.3">
      <c r="A78" s="107"/>
      <c r="B78" s="52"/>
      <c r="C78" s="104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2.6" customHeight="1" x14ac:dyDescent="0.3">
      <c r="A79" s="107"/>
      <c r="B79" s="52"/>
      <c r="C79" s="1046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/>
    </row>
    <row r="80" spans="1:34" ht="12.6" customHeight="1" x14ac:dyDescent="0.3">
      <c r="A80" s="107"/>
      <c r="B80" s="52"/>
      <c r="C80" s="104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4" ht="12.6" customHeight="1" x14ac:dyDescent="0.3">
      <c r="A81" s="105">
        <v>20</v>
      </c>
      <c r="B81" s="51"/>
      <c r="C81" s="1042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/>
      <c r="AG81" s="304"/>
      <c r="AH81" s="304"/>
    </row>
    <row r="82" spans="1:34" ht="13.5" customHeight="1" x14ac:dyDescent="0.3">
      <c r="A82" s="107"/>
      <c r="B82" s="52"/>
      <c r="C82" s="104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/>
    </row>
    <row r="83" spans="1:34" ht="12.6" customHeight="1" x14ac:dyDescent="0.3">
      <c r="A83" s="107"/>
      <c r="B83" s="52"/>
      <c r="C83" s="1046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/>
    </row>
    <row r="84" spans="1:34" ht="12.6" customHeight="1" x14ac:dyDescent="0.3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/>
    </row>
    <row r="85" spans="1:34" ht="12.6" customHeight="1" x14ac:dyDescent="0.3">
      <c r="A85" s="105">
        <v>21</v>
      </c>
      <c r="B85" s="51"/>
      <c r="C85" s="1042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/>
      <c r="AG85" s="304"/>
      <c r="AH85" s="304"/>
    </row>
    <row r="86" spans="1:34" ht="12.6" customHeight="1" x14ac:dyDescent="0.3">
      <c r="A86" s="107"/>
      <c r="B86" s="52"/>
      <c r="C86" s="104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/>
    </row>
    <row r="87" spans="1:34" ht="12.6" customHeight="1" x14ac:dyDescent="0.3">
      <c r="A87" s="107"/>
      <c r="B87" s="52"/>
      <c r="C87" s="1046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/>
    </row>
    <row r="88" spans="1:34" ht="15" customHeight="1" x14ac:dyDescent="0.3">
      <c r="A88" s="107"/>
      <c r="B88" s="54"/>
      <c r="C88" s="104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/>
    </row>
    <row r="89" spans="1:34" ht="12.6" customHeight="1" x14ac:dyDescent="0.3">
      <c r="A89" s="105">
        <v>22</v>
      </c>
      <c r="B89" s="51"/>
      <c r="C89" s="1042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/>
      <c r="AG89" s="304"/>
      <c r="AH89" s="304"/>
    </row>
    <row r="90" spans="1:34" ht="12.6" customHeight="1" x14ac:dyDescent="0.3">
      <c r="A90" s="107"/>
      <c r="B90" s="52"/>
      <c r="C90" s="104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/>
    </row>
    <row r="91" spans="1:34" ht="12.6" customHeight="1" x14ac:dyDescent="0.3">
      <c r="A91" s="107"/>
      <c r="B91" s="52"/>
      <c r="C91" s="1046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/>
    </row>
    <row r="92" spans="1:34" ht="12.6" customHeight="1" x14ac:dyDescent="0.3">
      <c r="A92" s="107"/>
      <c r="B92" s="54"/>
      <c r="C92" s="1046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/>
    </row>
    <row r="93" spans="1:34" ht="12.6" customHeight="1" x14ac:dyDescent="0.3">
      <c r="A93" s="105">
        <v>23</v>
      </c>
      <c r="B93" s="51"/>
      <c r="C93" s="1042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/>
      <c r="AG93" s="304"/>
      <c r="AH93" s="304"/>
    </row>
    <row r="94" spans="1:34" ht="12.6" customHeight="1" x14ac:dyDescent="0.3">
      <c r="A94" s="107"/>
      <c r="B94" s="52"/>
      <c r="C94" s="104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/>
    </row>
    <row r="95" spans="1:34" ht="12.6" customHeight="1" x14ac:dyDescent="0.3">
      <c r="A95" s="107"/>
      <c r="B95" s="52"/>
      <c r="C95" s="1046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/>
    </row>
    <row r="96" spans="1:34" ht="12.6" customHeight="1" x14ac:dyDescent="0.3">
      <c r="A96" s="107"/>
      <c r="B96" s="52"/>
      <c r="C96" s="104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2.6" customHeight="1" x14ac:dyDescent="0.3">
      <c r="A97" s="105">
        <v>24</v>
      </c>
      <c r="B97" s="51"/>
      <c r="C97" s="1042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/>
      <c r="AG97" s="304"/>
      <c r="AH97" s="304"/>
    </row>
    <row r="98" spans="1:34" ht="12.6" customHeight="1" x14ac:dyDescent="0.3">
      <c r="A98" s="107"/>
      <c r="B98" s="52"/>
      <c r="C98" s="104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/>
    </row>
    <row r="99" spans="1:34" ht="12.6" customHeight="1" x14ac:dyDescent="0.3">
      <c r="A99" s="107"/>
      <c r="B99" s="52"/>
      <c r="C99" s="1046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/>
    </row>
    <row r="100" spans="1:34" ht="12.6" customHeight="1" x14ac:dyDescent="0.3">
      <c r="A100" s="107"/>
      <c r="B100" s="52"/>
      <c r="C100" s="104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/>
    </row>
    <row r="101" spans="1:34" ht="12.6" customHeight="1" x14ac:dyDescent="0.3">
      <c r="A101" s="105">
        <v>25</v>
      </c>
      <c r="B101" s="51"/>
      <c r="C101" s="1042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/>
      <c r="AG101" s="304"/>
      <c r="AH101" s="304"/>
    </row>
    <row r="102" spans="1:34" ht="12.6" customHeight="1" x14ac:dyDescent="0.3">
      <c r="A102" s="107"/>
      <c r="B102" s="52"/>
      <c r="C102" s="104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/>
    </row>
    <row r="103" spans="1:34" ht="12.6" customHeight="1" x14ac:dyDescent="0.3">
      <c r="A103" s="107"/>
      <c r="B103" s="52"/>
      <c r="C103" s="1046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/>
    </row>
    <row r="104" spans="1:34" ht="12.6" customHeight="1" x14ac:dyDescent="0.3">
      <c r="A104" s="107"/>
      <c r="B104" s="52"/>
      <c r="C104" s="104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/>
    </row>
    <row r="105" spans="1:34" ht="12.6" customHeight="1" x14ac:dyDescent="0.3">
      <c r="A105" s="105">
        <v>26</v>
      </c>
      <c r="B105" s="51"/>
      <c r="C105" s="1042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/>
      <c r="AG105" s="304"/>
      <c r="AH105" s="304"/>
    </row>
    <row r="106" spans="1:34" ht="12.6" customHeight="1" x14ac:dyDescent="0.3">
      <c r="A106" s="107"/>
      <c r="B106" s="52"/>
      <c r="C106" s="104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2.6" customHeight="1" x14ac:dyDescent="0.3">
      <c r="A107" s="107"/>
      <c r="B107" s="52"/>
      <c r="C107" s="1046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2.6" customHeight="1" x14ac:dyDescent="0.3">
      <c r="A108" s="107"/>
      <c r="B108" s="52"/>
      <c r="C108" s="1046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2.6" customHeight="1" x14ac:dyDescent="0.3">
      <c r="A109" s="105">
        <v>17</v>
      </c>
      <c r="B109" s="51"/>
      <c r="C109" s="1042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/>
      <c r="AG109" s="304"/>
      <c r="AH109" s="304"/>
    </row>
    <row r="110" spans="1:34" ht="12.6" customHeight="1" x14ac:dyDescent="0.3">
      <c r="A110" s="107"/>
      <c r="B110" s="52"/>
      <c r="C110" s="104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/>
    </row>
    <row r="111" spans="1:34" ht="12.6" customHeight="1" x14ac:dyDescent="0.3">
      <c r="A111" s="107"/>
      <c r="B111" s="52"/>
      <c r="C111" s="1046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/>
    </row>
    <row r="112" spans="1:34" ht="12.6" customHeight="1" x14ac:dyDescent="0.3">
      <c r="A112" s="107"/>
      <c r="B112" s="52"/>
      <c r="C112" s="104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/>
    </row>
    <row r="113" spans="1:34" ht="12.6" customHeight="1" x14ac:dyDescent="0.3">
      <c r="A113" s="105">
        <v>18</v>
      </c>
      <c r="B113" s="51"/>
      <c r="C113" s="1042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/>
      <c r="AG113" s="304"/>
      <c r="AH113" s="304"/>
    </row>
    <row r="114" spans="1:34" ht="12.6" customHeight="1" x14ac:dyDescent="0.3">
      <c r="A114" s="107"/>
      <c r="B114" s="52"/>
      <c r="C114" s="104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/>
    </row>
    <row r="115" spans="1:34" ht="12.6" customHeight="1" x14ac:dyDescent="0.3">
      <c r="A115" s="107"/>
      <c r="B115" s="52"/>
      <c r="C115" s="1046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/>
    </row>
    <row r="116" spans="1:34" ht="12.6" customHeight="1" x14ac:dyDescent="0.3">
      <c r="A116" s="107"/>
      <c r="B116" s="54"/>
      <c r="C116" s="104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/>
    </row>
    <row r="117" spans="1:34" ht="12.6" customHeight="1" x14ac:dyDescent="0.3">
      <c r="A117" s="105">
        <v>19</v>
      </c>
      <c r="B117" s="51"/>
      <c r="C117" s="1042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/>
      <c r="AG117" s="304"/>
      <c r="AH117" s="304"/>
    </row>
    <row r="118" spans="1:34" ht="12.6" customHeight="1" x14ac:dyDescent="0.3">
      <c r="A118" s="107"/>
      <c r="B118" s="52"/>
      <c r="C118" s="104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/>
    </row>
    <row r="119" spans="1:34" ht="12.6" customHeight="1" x14ac:dyDescent="0.3">
      <c r="A119" s="107"/>
      <c r="B119" s="52"/>
      <c r="C119" s="1046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/>
    </row>
    <row r="120" spans="1:34" ht="12.6" customHeight="1" x14ac:dyDescent="0.3">
      <c r="A120" s="107"/>
      <c r="B120" s="54"/>
      <c r="C120" s="1047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/>
    </row>
    <row r="121" spans="1:34" ht="13.5" customHeight="1" x14ac:dyDescent="0.3">
      <c r="A121" s="105">
        <v>20</v>
      </c>
      <c r="B121" s="51"/>
      <c r="C121" s="1042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/>
      <c r="AG121" s="304"/>
      <c r="AH121" s="304"/>
    </row>
    <row r="122" spans="1:34" ht="12.6" customHeight="1" x14ac:dyDescent="0.3">
      <c r="A122" s="107"/>
      <c r="B122" s="52"/>
      <c r="C122" s="104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/>
    </row>
    <row r="123" spans="1:34" ht="12.6" customHeight="1" x14ac:dyDescent="0.3">
      <c r="A123" s="107"/>
      <c r="B123" s="52"/>
      <c r="C123" s="1046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/>
    </row>
    <row r="124" spans="1:34" ht="12.6" customHeight="1" x14ac:dyDescent="0.3">
      <c r="A124" s="107"/>
      <c r="B124" s="52"/>
      <c r="C124" s="1046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/>
    </row>
    <row r="125" spans="1:34" ht="12.6" customHeight="1" x14ac:dyDescent="0.3">
      <c r="A125" s="105">
        <v>19</v>
      </c>
      <c r="B125" s="51"/>
      <c r="C125" s="1042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/>
      <c r="AG125" s="304"/>
      <c r="AH125" s="304"/>
    </row>
    <row r="126" spans="1:34" ht="12.6" customHeight="1" x14ac:dyDescent="0.3">
      <c r="A126" s="107"/>
      <c r="B126" s="52"/>
      <c r="C126" s="104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/>
    </row>
    <row r="127" spans="1:34" ht="12.6" customHeight="1" x14ac:dyDescent="0.3">
      <c r="A127" s="107"/>
      <c r="B127" s="52"/>
      <c r="C127" s="1046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/>
    </row>
    <row r="128" spans="1:34" ht="12.6" customHeight="1" x14ac:dyDescent="0.3">
      <c r="A128" s="107"/>
      <c r="B128" s="54"/>
      <c r="C128" s="1047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/>
    </row>
    <row r="129" spans="1:34" ht="13.5" customHeight="1" x14ac:dyDescent="0.3">
      <c r="A129" s="105">
        <v>19</v>
      </c>
      <c r="B129" s="51"/>
      <c r="C129" s="1042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/>
    </row>
    <row r="130" spans="1:34" ht="12.6" customHeight="1" x14ac:dyDescent="0.3">
      <c r="A130" s="107"/>
      <c r="B130" s="52"/>
      <c r="C130" s="104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2.6" customHeight="1" x14ac:dyDescent="0.3">
      <c r="A131" s="107"/>
      <c r="B131" s="52"/>
      <c r="C131" s="1046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8.75" customHeight="1" x14ac:dyDescent="0.3">
      <c r="A132" s="107"/>
      <c r="B132" s="54"/>
      <c r="C132" s="104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2.75" customHeight="1" x14ac:dyDescent="0.3">
      <c r="A133" s="105">
        <v>11</v>
      </c>
      <c r="B133" s="51"/>
      <c r="C133" s="1042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/>
    </row>
    <row r="134" spans="1:34" ht="12.75" customHeight="1" x14ac:dyDescent="0.3">
      <c r="A134" s="107"/>
      <c r="B134" s="52"/>
      <c r="C134" s="104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2.75" customHeight="1" x14ac:dyDescent="0.3">
      <c r="A135" s="107"/>
      <c r="B135" s="52"/>
      <c r="C135" s="1046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2.75" customHeight="1" x14ac:dyDescent="0.3">
      <c r="A136" s="107"/>
      <c r="B136" s="52"/>
      <c r="C136" s="1046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2.75" customHeight="1" x14ac:dyDescent="0.3">
      <c r="A137" s="105">
        <v>12</v>
      </c>
      <c r="B137" s="51"/>
      <c r="C137" s="1042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/>
      <c r="AG137" s="304"/>
      <c r="AH137" s="304"/>
    </row>
    <row r="138" spans="1:34" ht="12.75" customHeight="1" x14ac:dyDescent="0.3">
      <c r="A138" s="107"/>
      <c r="B138" s="52"/>
      <c r="C138" s="104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2.75" customHeight="1" x14ac:dyDescent="0.3">
      <c r="A139" s="107"/>
      <c r="B139" s="52"/>
      <c r="C139" s="1046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2.75" customHeight="1" x14ac:dyDescent="0.3">
      <c r="A140" s="107"/>
      <c r="B140" s="52"/>
      <c r="C140" s="104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2.75" customHeight="1" x14ac:dyDescent="0.3">
      <c r="A141" s="105">
        <v>13</v>
      </c>
      <c r="B141" s="51"/>
      <c r="C141" s="1042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/>
    </row>
    <row r="142" spans="1:34" ht="12.75" customHeight="1" x14ac:dyDescent="0.3">
      <c r="A142" s="107"/>
      <c r="B142" s="52"/>
      <c r="C142" s="104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2.75" customHeight="1" x14ac:dyDescent="0.3">
      <c r="A143" s="107"/>
      <c r="B143" s="52"/>
      <c r="C143" s="1046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2.75" customHeight="1" x14ac:dyDescent="0.3">
      <c r="A144" s="107"/>
      <c r="B144" s="52"/>
      <c r="C144" s="1046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2.75" customHeight="1" x14ac:dyDescent="0.3">
      <c r="A145" s="105">
        <v>14</v>
      </c>
      <c r="B145" s="51"/>
      <c r="C145" s="1042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  <c r="AF145" s="307"/>
      <c r="AG145" s="304"/>
      <c r="AH145" s="304"/>
    </row>
    <row r="146" spans="1:34" ht="12.75" customHeight="1" x14ac:dyDescent="0.3">
      <c r="A146" s="107"/>
      <c r="B146" s="52"/>
      <c r="C146" s="104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2.75" customHeight="1" x14ac:dyDescent="0.3">
      <c r="A147" s="107"/>
      <c r="B147" s="52"/>
      <c r="C147" s="1046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2.75" customHeight="1" x14ac:dyDescent="0.3">
      <c r="A148" s="107"/>
      <c r="B148" s="52"/>
      <c r="C148" s="104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2.75" customHeight="1" x14ac:dyDescent="0.3">
      <c r="A149" s="105">
        <v>15</v>
      </c>
      <c r="B149" s="51"/>
      <c r="C149" s="1042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/>
      <c r="AG149" s="304"/>
      <c r="AH149" s="304"/>
    </row>
    <row r="150" spans="1:34" ht="12.75" customHeight="1" x14ac:dyDescent="0.3">
      <c r="A150" s="107"/>
      <c r="B150" s="52"/>
      <c r="C150" s="104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/>
    </row>
    <row r="151" spans="1:34" ht="12.75" customHeight="1" x14ac:dyDescent="0.3">
      <c r="A151" s="107"/>
      <c r="B151" s="52"/>
      <c r="C151" s="1046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308"/>
      <c r="AG151" s="305"/>
      <c r="AH151" s="305"/>
    </row>
    <row r="152" spans="1:34" ht="12.75" customHeight="1" x14ac:dyDescent="0.3">
      <c r="A152" s="107"/>
      <c r="B152" s="52"/>
      <c r="C152" s="1046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2.75" customHeight="1" x14ac:dyDescent="0.3">
      <c r="A153" s="105">
        <v>16</v>
      </c>
      <c r="B153" s="51"/>
      <c r="C153" s="1042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307"/>
      <c r="AG153" s="304"/>
      <c r="AH153" s="304"/>
    </row>
    <row r="154" spans="1:34" ht="12.75" customHeight="1" x14ac:dyDescent="0.3">
      <c r="A154" s="107"/>
      <c r="B154" s="52"/>
      <c r="C154" s="104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308"/>
      <c r="AG154" s="305"/>
      <c r="AH154" s="305"/>
    </row>
    <row r="155" spans="1:34" ht="12.75" customHeight="1" x14ac:dyDescent="0.3">
      <c r="A155" s="107"/>
      <c r="B155" s="52"/>
      <c r="C155" s="1046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308"/>
      <c r="AG155" s="305"/>
      <c r="AH155" s="305"/>
    </row>
    <row r="156" spans="1:34" ht="12.75" customHeight="1" x14ac:dyDescent="0.3">
      <c r="A156" s="107"/>
      <c r="B156" s="52"/>
      <c r="C156" s="1046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309"/>
      <c r="AG156" s="306"/>
      <c r="AH156" s="306"/>
    </row>
    <row r="157" spans="1:34" ht="12.75" customHeight="1" x14ac:dyDescent="0.3">
      <c r="A157" s="105">
        <v>17</v>
      </c>
      <c r="B157" s="51"/>
      <c r="C157" s="1042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307"/>
      <c r="AG157" s="304"/>
      <c r="AH157" s="304"/>
    </row>
    <row r="158" spans="1:34" ht="12.75" customHeight="1" x14ac:dyDescent="0.3">
      <c r="A158" s="107"/>
      <c r="B158" s="52"/>
      <c r="C158" s="104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308"/>
      <c r="AG158" s="305"/>
      <c r="AH158" s="305"/>
    </row>
    <row r="159" spans="1:34" ht="12.75" customHeight="1" x14ac:dyDescent="0.3">
      <c r="A159" s="107"/>
      <c r="B159" s="52"/>
      <c r="C159" s="1046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308"/>
      <c r="AG159" s="305"/>
      <c r="AH159" s="305"/>
    </row>
    <row r="160" spans="1:34" ht="12.75" customHeight="1" x14ac:dyDescent="0.3">
      <c r="A160" s="107"/>
      <c r="B160" s="52"/>
      <c r="C160" s="104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309"/>
      <c r="AG160" s="306"/>
      <c r="AH160" s="306"/>
    </row>
    <row r="161" spans="1:34" ht="12.75" customHeight="1" x14ac:dyDescent="0.3">
      <c r="A161" s="105">
        <v>18</v>
      </c>
      <c r="B161" s="51"/>
      <c r="C161" s="1042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10"/>
      <c r="AF161" s="307"/>
      <c r="AG161" s="304"/>
      <c r="AH161" s="304"/>
    </row>
    <row r="162" spans="1:34" ht="12.75" customHeight="1" x14ac:dyDescent="0.3">
      <c r="A162" s="107"/>
      <c r="B162" s="52"/>
      <c r="C162" s="104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308"/>
      <c r="AG162" s="305"/>
      <c r="AH162" s="305"/>
    </row>
    <row r="163" spans="1:34" ht="12.75" customHeight="1" x14ac:dyDescent="0.3">
      <c r="A163" s="107"/>
      <c r="B163" s="52"/>
      <c r="C163" s="1046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308"/>
      <c r="AG163" s="305"/>
      <c r="AH163" s="305"/>
    </row>
    <row r="164" spans="1:34" ht="12.75" customHeight="1" x14ac:dyDescent="0.3">
      <c r="A164" s="107"/>
      <c r="B164" s="54"/>
      <c r="C164" s="1047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309"/>
      <c r="AG164" s="306"/>
      <c r="AH164" s="306"/>
    </row>
    <row r="165" spans="1:34" ht="12.75" customHeight="1" x14ac:dyDescent="0.3">
      <c r="A165" s="105">
        <v>19</v>
      </c>
      <c r="B165" s="51"/>
      <c r="C165" s="1042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307"/>
      <c r="AG165" s="304"/>
      <c r="AH165" s="304"/>
    </row>
    <row r="166" spans="1:34" ht="12.75" customHeight="1" x14ac:dyDescent="0.3">
      <c r="A166" s="107"/>
      <c r="B166" s="52"/>
      <c r="C166" s="104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308"/>
      <c r="AG166" s="305"/>
      <c r="AH166" s="305"/>
    </row>
    <row r="167" spans="1:34" ht="12.75" customHeight="1" x14ac:dyDescent="0.3">
      <c r="A167" s="107"/>
      <c r="B167" s="52"/>
      <c r="C167" s="1046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308"/>
      <c r="AG167" s="305"/>
      <c r="AH167" s="305"/>
    </row>
    <row r="168" spans="1:34" ht="12.75" customHeight="1" x14ac:dyDescent="0.3">
      <c r="A168" s="107"/>
      <c r="B168" s="54"/>
      <c r="C168" s="1047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12"/>
      <c r="AF168" s="309"/>
      <c r="AG168" s="306"/>
      <c r="AH168" s="306"/>
    </row>
    <row r="169" spans="1:34" ht="12.75" customHeight="1" x14ac:dyDescent="0.3">
      <c r="A169" s="105">
        <v>20</v>
      </c>
      <c r="B169" s="51"/>
      <c r="C169" s="1042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10"/>
      <c r="AF169" s="307"/>
      <c r="AG169" s="304"/>
      <c r="AH169" s="304"/>
    </row>
    <row r="170" spans="1:34" ht="12.75" customHeight="1" x14ac:dyDescent="0.3">
      <c r="A170" s="107"/>
      <c r="B170" s="52"/>
      <c r="C170" s="104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308"/>
      <c r="AG170" s="305"/>
      <c r="AH170" s="305"/>
    </row>
    <row r="171" spans="1:34" ht="12.75" customHeight="1" x14ac:dyDescent="0.3">
      <c r="A171" s="107"/>
      <c r="B171" s="52"/>
      <c r="C171" s="1046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308"/>
      <c r="AG171" s="305"/>
      <c r="AH171" s="305"/>
    </row>
    <row r="172" spans="1:34" ht="12.75" customHeight="1" x14ac:dyDescent="0.3">
      <c r="A172" s="107"/>
      <c r="B172" s="52"/>
      <c r="C172" s="1046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14"/>
      <c r="AF172" s="309"/>
      <c r="AG172" s="306"/>
      <c r="AH172" s="306"/>
    </row>
    <row r="173" spans="1:34" ht="12.75" customHeight="1" x14ac:dyDescent="0.3">
      <c r="A173" s="105">
        <v>21</v>
      </c>
      <c r="B173" s="51"/>
      <c r="C173" s="1042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10"/>
      <c r="AF173" s="307"/>
      <c r="AG173" s="304"/>
      <c r="AH173" s="304"/>
    </row>
    <row r="174" spans="1:34" ht="12.75" customHeight="1" x14ac:dyDescent="0.3">
      <c r="A174" s="107"/>
      <c r="B174" s="52"/>
      <c r="C174" s="104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308"/>
      <c r="AG174" s="305"/>
      <c r="AH174" s="305"/>
    </row>
    <row r="175" spans="1:34" ht="12.75" customHeight="1" x14ac:dyDescent="0.3">
      <c r="A175" s="107"/>
      <c r="B175" s="52"/>
      <c r="C175" s="1046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308"/>
      <c r="AG175" s="305"/>
      <c r="AH175" s="305"/>
    </row>
    <row r="176" spans="1:34" ht="12.75" customHeight="1" x14ac:dyDescent="0.3">
      <c r="A176" s="107"/>
      <c r="B176" s="52"/>
      <c r="C176" s="1046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13"/>
      <c r="AF176" s="309"/>
      <c r="AG176" s="306"/>
      <c r="AH176" s="306"/>
    </row>
    <row r="177" spans="1:34" ht="12.75" customHeight="1" x14ac:dyDescent="0.3">
      <c r="A177" s="105">
        <v>22</v>
      </c>
      <c r="B177" s="51"/>
      <c r="C177" s="1042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307"/>
      <c r="AG177" s="304"/>
      <c r="AH177" s="304"/>
    </row>
    <row r="178" spans="1:34" ht="12.75" customHeight="1" x14ac:dyDescent="0.3">
      <c r="A178" s="107"/>
      <c r="B178" s="52"/>
      <c r="C178" s="104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308"/>
      <c r="AG178" s="305"/>
      <c r="AH178" s="305"/>
    </row>
    <row r="179" spans="1:34" ht="12.75" customHeight="1" x14ac:dyDescent="0.3">
      <c r="A179" s="107"/>
      <c r="B179" s="52"/>
      <c r="C179" s="1046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308"/>
      <c r="AG179" s="305"/>
      <c r="AH179" s="305"/>
    </row>
    <row r="180" spans="1:34" ht="12.75" customHeight="1" x14ac:dyDescent="0.3">
      <c r="A180" s="107"/>
      <c r="B180" s="52"/>
      <c r="C180" s="1046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309"/>
      <c r="AG180" s="306"/>
      <c r="AH180" s="306"/>
    </row>
    <row r="181" spans="1:34" ht="12.75" customHeight="1" x14ac:dyDescent="0.3">
      <c r="A181" s="105">
        <v>23</v>
      </c>
      <c r="B181" s="51"/>
      <c r="C181" s="1042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10"/>
      <c r="AF181" s="307"/>
      <c r="AG181" s="304"/>
      <c r="AH181" s="304"/>
    </row>
    <row r="182" spans="1:34" ht="12.75" customHeight="1" x14ac:dyDescent="0.3">
      <c r="A182" s="107"/>
      <c r="B182" s="52"/>
      <c r="C182" s="104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308"/>
      <c r="AG182" s="305"/>
      <c r="AH182" s="305"/>
    </row>
    <row r="183" spans="1:34" ht="12.75" customHeight="1" x14ac:dyDescent="0.3">
      <c r="A183" s="107"/>
      <c r="B183" s="52"/>
      <c r="C183" s="1046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308"/>
      <c r="AG183" s="305"/>
      <c r="AH183" s="305"/>
    </row>
    <row r="184" spans="1:34" ht="12.75" customHeight="1" x14ac:dyDescent="0.3">
      <c r="A184" s="107"/>
      <c r="B184" s="52"/>
      <c r="C184" s="1046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12"/>
      <c r="AF184" s="309"/>
      <c r="AG184" s="306"/>
      <c r="AH184" s="306"/>
    </row>
    <row r="185" spans="1:34" ht="12.75" customHeight="1" x14ac:dyDescent="0.3">
      <c r="A185" s="105">
        <v>24</v>
      </c>
      <c r="B185" s="51"/>
      <c r="C185" s="1042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307"/>
      <c r="AG185" s="304"/>
      <c r="AH185" s="304"/>
    </row>
    <row r="186" spans="1:34" ht="12.75" customHeight="1" x14ac:dyDescent="0.3">
      <c r="A186" s="107"/>
      <c r="B186" s="52"/>
      <c r="C186" s="104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308"/>
      <c r="AG186" s="305"/>
      <c r="AH186" s="305"/>
    </row>
    <row r="187" spans="1:34" ht="12.75" customHeight="1" x14ac:dyDescent="0.3">
      <c r="A187" s="107"/>
      <c r="B187" s="52"/>
      <c r="C187" s="1046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308"/>
      <c r="AG187" s="305"/>
      <c r="AH187" s="305"/>
    </row>
    <row r="188" spans="1:34" ht="12.75" customHeight="1" x14ac:dyDescent="0.3">
      <c r="A188" s="107"/>
      <c r="B188" s="52"/>
      <c r="C188" s="104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309"/>
      <c r="AG188" s="306"/>
      <c r="AH188" s="306"/>
    </row>
    <row r="189" spans="1:34" ht="12.75" customHeight="1" x14ac:dyDescent="0.3">
      <c r="A189" s="105">
        <v>25</v>
      </c>
      <c r="B189" s="51"/>
      <c r="C189" s="1042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307"/>
      <c r="AG189" s="304"/>
      <c r="AH189" s="304"/>
    </row>
    <row r="190" spans="1:34" ht="12.75" customHeight="1" x14ac:dyDescent="0.3">
      <c r="A190" s="107"/>
      <c r="B190" s="52"/>
      <c r="C190" s="104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308"/>
      <c r="AG190" s="305"/>
      <c r="AH190" s="305"/>
    </row>
    <row r="191" spans="1:34" ht="12.75" customHeight="1" x14ac:dyDescent="0.3">
      <c r="A191" s="107"/>
      <c r="B191" s="52"/>
      <c r="C191" s="1046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308"/>
      <c r="AG191" s="305"/>
      <c r="AH191" s="305"/>
    </row>
    <row r="192" spans="1:34" ht="12.75" customHeight="1" x14ac:dyDescent="0.3">
      <c r="A192" s="107"/>
      <c r="B192" s="52"/>
      <c r="C192" s="1046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309"/>
      <c r="AG192" s="306"/>
      <c r="AH192" s="306"/>
    </row>
    <row r="193" spans="1:34" ht="12.75" customHeight="1" x14ac:dyDescent="0.3">
      <c r="A193" s="105">
        <v>26</v>
      </c>
      <c r="B193" s="51"/>
      <c r="C193" s="1042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307"/>
      <c r="AG193" s="304"/>
      <c r="AH193" s="304"/>
    </row>
    <row r="194" spans="1:34" ht="12.75" customHeight="1" x14ac:dyDescent="0.3">
      <c r="A194" s="107"/>
      <c r="B194" s="52"/>
      <c r="C194" s="104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308"/>
      <c r="AG194" s="305"/>
      <c r="AH194" s="305"/>
    </row>
    <row r="195" spans="1:34" ht="12.75" customHeight="1" x14ac:dyDescent="0.3">
      <c r="A195" s="107"/>
      <c r="B195" s="52"/>
      <c r="C195" s="1046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308"/>
      <c r="AG195" s="305"/>
      <c r="AH195" s="305"/>
    </row>
    <row r="196" spans="1:34" ht="12.75" customHeight="1" x14ac:dyDescent="0.3">
      <c r="A196" s="107"/>
      <c r="B196" s="54"/>
      <c r="C196" s="1047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309"/>
      <c r="AG196" s="306"/>
      <c r="AH196" s="306"/>
    </row>
    <row r="197" spans="1:34" ht="12.75" customHeight="1" x14ac:dyDescent="0.3">
      <c r="A197" s="105">
        <v>27</v>
      </c>
      <c r="B197" s="51"/>
      <c r="C197" s="1042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307"/>
      <c r="AG197" s="304"/>
      <c r="AH197" s="304"/>
    </row>
    <row r="198" spans="1:34" ht="12.75" customHeight="1" x14ac:dyDescent="0.3">
      <c r="A198" s="107"/>
      <c r="B198" s="52"/>
      <c r="C198" s="104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308"/>
      <c r="AG198" s="305"/>
      <c r="AH198" s="305"/>
    </row>
    <row r="199" spans="1:34" ht="12.75" customHeight="1" x14ac:dyDescent="0.3">
      <c r="A199" s="107"/>
      <c r="B199" s="52"/>
      <c r="C199" s="1046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308"/>
      <c r="AG199" s="305"/>
      <c r="AH199" s="305"/>
    </row>
    <row r="200" spans="1:34" ht="12.75" customHeight="1" x14ac:dyDescent="0.3">
      <c r="A200" s="107"/>
      <c r="B200" s="54"/>
      <c r="C200" s="1047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12"/>
      <c r="AF200" s="309"/>
      <c r="AG200" s="306"/>
      <c r="AH200" s="306"/>
    </row>
    <row r="201" spans="1:34" ht="12.75" customHeight="1" x14ac:dyDescent="0.3">
      <c r="A201" s="105">
        <v>28</v>
      </c>
      <c r="B201" s="51"/>
      <c r="C201" s="1042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10"/>
      <c r="AF201" s="307"/>
      <c r="AG201" s="304"/>
      <c r="AH201" s="304"/>
    </row>
    <row r="202" spans="1:34" ht="12.75" customHeight="1" x14ac:dyDescent="0.3">
      <c r="A202" s="107"/>
      <c r="B202" s="52"/>
      <c r="C202" s="104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308"/>
      <c r="AG202" s="305"/>
      <c r="AH202" s="305"/>
    </row>
    <row r="203" spans="1:34" ht="12.75" customHeight="1" x14ac:dyDescent="0.3">
      <c r="A203" s="107"/>
      <c r="B203" s="52"/>
      <c r="C203" s="1046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308"/>
      <c r="AG203" s="305"/>
      <c r="AH203" s="305"/>
    </row>
    <row r="204" spans="1:34" ht="12.75" customHeight="1" x14ac:dyDescent="0.3">
      <c r="A204" s="107"/>
      <c r="B204" s="52"/>
      <c r="C204" s="1046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14"/>
      <c r="AF204" s="309"/>
      <c r="AG204" s="306"/>
      <c r="AH204" s="306"/>
    </row>
    <row r="205" spans="1:34" ht="12.75" customHeight="1" x14ac:dyDescent="0.3">
      <c r="A205" s="105">
        <v>29</v>
      </c>
      <c r="B205" s="51"/>
      <c r="C205" s="1042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307"/>
      <c r="AG205" s="304"/>
      <c r="AH205" s="304"/>
    </row>
    <row r="206" spans="1:34" ht="12.75" customHeight="1" x14ac:dyDescent="0.3">
      <c r="A206" s="107"/>
      <c r="B206" s="52"/>
      <c r="C206" s="104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308"/>
      <c r="AG206" s="305"/>
      <c r="AH206" s="305"/>
    </row>
    <row r="207" spans="1:34" ht="12.75" customHeight="1" x14ac:dyDescent="0.3">
      <c r="A207" s="107"/>
      <c r="B207" s="52"/>
      <c r="C207" s="1046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308"/>
      <c r="AG207" s="305"/>
      <c r="AH207" s="305"/>
    </row>
    <row r="208" spans="1:34" ht="12.75" customHeight="1" x14ac:dyDescent="0.3">
      <c r="A208" s="107"/>
      <c r="B208" s="52"/>
      <c r="C208" s="1046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309"/>
      <c r="AG208" s="306"/>
      <c r="AH208" s="306"/>
    </row>
    <row r="209" spans="1:34" ht="12.75" customHeight="1" x14ac:dyDescent="0.3">
      <c r="A209" s="105">
        <v>30</v>
      </c>
      <c r="B209" s="51"/>
      <c r="C209" s="1042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10"/>
      <c r="AF209" s="307"/>
      <c r="AG209" s="304"/>
      <c r="AH209" s="304"/>
    </row>
    <row r="210" spans="1:34" ht="12.75" customHeight="1" x14ac:dyDescent="0.3">
      <c r="A210" s="107"/>
      <c r="B210" s="52"/>
      <c r="C210" s="1043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308"/>
      <c r="AG210" s="305"/>
      <c r="AH210" s="305"/>
    </row>
    <row r="211" spans="1:34" ht="12.75" customHeight="1" x14ac:dyDescent="0.3">
      <c r="A211" s="107"/>
      <c r="B211" s="52"/>
      <c r="C211" s="1046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308"/>
      <c r="AG211" s="305"/>
      <c r="AH211" s="305"/>
    </row>
    <row r="212" spans="1:34" ht="12.75" customHeight="1" x14ac:dyDescent="0.3">
      <c r="A212" s="106"/>
      <c r="B212" s="54"/>
      <c r="C212" s="1047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13"/>
      <c r="AF212" s="309"/>
      <c r="AG212" s="306"/>
      <c r="AH212" s="30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93" customWidth="1"/>
    <col min="2" max="2" width="27.7109375" style="193" customWidth="1"/>
    <col min="3" max="3" width="16.28515625" style="194" customWidth="1"/>
    <col min="4" max="4" width="12.85546875" style="195" customWidth="1"/>
    <col min="5" max="17" width="4.85546875" style="193" customWidth="1"/>
    <col min="18" max="16384" width="9.140625" style="193"/>
  </cols>
  <sheetData>
    <row r="1" spans="1:17" ht="18.75" customHeight="1" x14ac:dyDescent="0.25"/>
    <row r="2" spans="1:17" ht="25.5" customHeight="1" x14ac:dyDescent="0.25">
      <c r="A2" s="193" t="s">
        <v>5630</v>
      </c>
      <c r="D2" s="193"/>
    </row>
    <row r="3" spans="1:17" ht="12.75" customHeight="1" x14ac:dyDescent="0.25">
      <c r="A3" s="1164" t="s">
        <v>17</v>
      </c>
      <c r="B3" s="1165" t="s">
        <v>16</v>
      </c>
      <c r="C3" s="1166" t="s">
        <v>27</v>
      </c>
      <c r="D3" s="1165" t="s">
        <v>18</v>
      </c>
      <c r="E3" s="1163">
        <v>2018</v>
      </c>
      <c r="F3" s="1163"/>
      <c r="G3" s="1163"/>
      <c r="H3" s="1163"/>
      <c r="I3" s="1163">
        <v>2019</v>
      </c>
      <c r="J3" s="1163"/>
      <c r="K3" s="1163"/>
      <c r="L3" s="1163"/>
      <c r="M3" s="1163"/>
      <c r="N3" s="1163"/>
      <c r="O3" s="1163"/>
      <c r="P3" s="1163"/>
      <c r="Q3" s="1163"/>
    </row>
    <row r="4" spans="1:17" ht="21.75" customHeight="1" x14ac:dyDescent="0.25">
      <c r="A4" s="1164"/>
      <c r="B4" s="1165"/>
      <c r="C4" s="1167"/>
      <c r="D4" s="1165"/>
      <c r="E4" s="196">
        <v>12</v>
      </c>
      <c r="F4" s="197"/>
      <c r="G4" s="197"/>
      <c r="H4" s="197"/>
      <c r="I4" s="198">
        <v>1</v>
      </c>
      <c r="J4" s="197">
        <v>2</v>
      </c>
      <c r="K4" s="197">
        <v>3</v>
      </c>
      <c r="L4" s="197">
        <v>4</v>
      </c>
      <c r="M4" s="197">
        <v>5</v>
      </c>
      <c r="N4" s="197">
        <v>6</v>
      </c>
      <c r="O4" s="197">
        <v>7</v>
      </c>
      <c r="P4" s="197">
        <v>8</v>
      </c>
      <c r="Q4" s="197">
        <v>9</v>
      </c>
    </row>
    <row r="5" spans="1:17" x14ac:dyDescent="0.25">
      <c r="A5" s="199">
        <v>1</v>
      </c>
      <c r="B5" s="200" t="s">
        <v>759</v>
      </c>
      <c r="C5" s="214" t="s">
        <v>404</v>
      </c>
      <c r="D5" s="215" t="s">
        <v>760</v>
      </c>
      <c r="E5" s="216">
        <v>10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1:17" x14ac:dyDescent="0.25">
      <c r="A6" s="199">
        <v>2</v>
      </c>
      <c r="B6" s="201"/>
      <c r="C6" s="214" t="s">
        <v>5631</v>
      </c>
      <c r="D6" s="215" t="s">
        <v>760</v>
      </c>
      <c r="E6" s="216">
        <v>21</v>
      </c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1:17" x14ac:dyDescent="0.25">
      <c r="A7" s="199">
        <v>3</v>
      </c>
      <c r="B7" s="201"/>
      <c r="C7" s="214" t="s">
        <v>606</v>
      </c>
      <c r="D7" s="215" t="s">
        <v>760</v>
      </c>
      <c r="E7" s="216">
        <v>15</v>
      </c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</row>
    <row r="8" spans="1:17" x14ac:dyDescent="0.25">
      <c r="A8" s="199">
        <v>4</v>
      </c>
      <c r="B8" s="201"/>
      <c r="C8" s="214" t="s">
        <v>645</v>
      </c>
      <c r="D8" s="215" t="s">
        <v>760</v>
      </c>
      <c r="E8" s="216">
        <v>14</v>
      </c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7" x14ac:dyDescent="0.25">
      <c r="A9" s="199">
        <v>5</v>
      </c>
      <c r="B9" s="201"/>
      <c r="C9" s="214" t="s">
        <v>622</v>
      </c>
      <c r="D9" s="215" t="s">
        <v>760</v>
      </c>
      <c r="E9" s="216">
        <v>13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7" x14ac:dyDescent="0.25">
      <c r="A10" s="199">
        <v>6</v>
      </c>
      <c r="B10" s="201"/>
      <c r="C10" s="214" t="s">
        <v>847</v>
      </c>
      <c r="D10" s="215" t="s">
        <v>760</v>
      </c>
      <c r="E10" s="216">
        <v>16</v>
      </c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</row>
    <row r="11" spans="1:17" x14ac:dyDescent="0.25">
      <c r="A11" s="199">
        <v>7</v>
      </c>
      <c r="B11" s="201"/>
      <c r="C11" s="214" t="s">
        <v>735</v>
      </c>
      <c r="D11" s="215" t="s">
        <v>760</v>
      </c>
      <c r="E11" s="217">
        <v>14</v>
      </c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</row>
    <row r="12" spans="1:17" x14ac:dyDescent="0.25">
      <c r="A12" s="199">
        <v>8</v>
      </c>
      <c r="B12" s="201"/>
      <c r="C12" s="214" t="s">
        <v>738</v>
      </c>
      <c r="D12" s="218" t="s">
        <v>760</v>
      </c>
      <c r="E12" s="219">
        <v>31</v>
      </c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x14ac:dyDescent="0.25">
      <c r="A13" s="199">
        <v>9</v>
      </c>
      <c r="B13" s="201"/>
      <c r="C13" s="214" t="s">
        <v>737</v>
      </c>
      <c r="D13" s="215" t="s">
        <v>760</v>
      </c>
      <c r="E13" s="217">
        <v>45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</row>
    <row r="14" spans="1:17" x14ac:dyDescent="0.25">
      <c r="A14" s="199">
        <v>10</v>
      </c>
      <c r="B14" s="201"/>
      <c r="C14" s="214" t="s">
        <v>734</v>
      </c>
      <c r="D14" s="218" t="s">
        <v>760</v>
      </c>
      <c r="E14" s="220">
        <v>49</v>
      </c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</row>
    <row r="15" spans="1:17" x14ac:dyDescent="0.25">
      <c r="A15" s="199">
        <v>11</v>
      </c>
      <c r="B15" s="201"/>
      <c r="C15" s="214" t="s">
        <v>654</v>
      </c>
      <c r="D15" s="222" t="s">
        <v>761</v>
      </c>
      <c r="E15" s="223">
        <v>22</v>
      </c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</row>
    <row r="16" spans="1:17" x14ac:dyDescent="0.25">
      <c r="A16" s="199">
        <v>12</v>
      </c>
      <c r="B16" s="201"/>
      <c r="C16" s="214" t="s">
        <v>655</v>
      </c>
      <c r="D16" s="222" t="s">
        <v>761</v>
      </c>
      <c r="E16" s="223">
        <v>28</v>
      </c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</row>
    <row r="17" spans="1:17" x14ac:dyDescent="0.25">
      <c r="A17" s="199">
        <v>13</v>
      </c>
      <c r="B17" s="201"/>
      <c r="C17" s="214" t="s">
        <v>659</v>
      </c>
      <c r="D17" s="222" t="s">
        <v>761</v>
      </c>
      <c r="E17" s="223">
        <v>34</v>
      </c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</row>
    <row r="18" spans="1:17" x14ac:dyDescent="0.25">
      <c r="A18" s="199">
        <v>14</v>
      </c>
      <c r="B18" s="201"/>
      <c r="C18" s="214" t="s">
        <v>660</v>
      </c>
      <c r="D18" s="222" t="s">
        <v>761</v>
      </c>
      <c r="E18" s="223">
        <v>29</v>
      </c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7" x14ac:dyDescent="0.25">
      <c r="A19" s="199">
        <v>15</v>
      </c>
      <c r="B19" s="201"/>
      <c r="C19" s="214" t="s">
        <v>661</v>
      </c>
      <c r="D19" s="222" t="s">
        <v>761</v>
      </c>
      <c r="E19" s="223">
        <v>28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25">
      <c r="A20" s="199">
        <v>16</v>
      </c>
      <c r="B20" s="201"/>
      <c r="C20" s="214" t="s">
        <v>662</v>
      </c>
      <c r="D20" s="222" t="s">
        <v>761</v>
      </c>
      <c r="E20" s="223">
        <v>29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7" x14ac:dyDescent="0.25">
      <c r="A21" s="199">
        <v>17</v>
      </c>
      <c r="B21" s="201"/>
      <c r="C21" s="214" t="s">
        <v>663</v>
      </c>
      <c r="D21" s="222" t="s">
        <v>761</v>
      </c>
      <c r="E21" s="223">
        <v>29</v>
      </c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7" x14ac:dyDescent="0.25">
      <c r="A22" s="199">
        <v>18</v>
      </c>
      <c r="B22" s="201"/>
      <c r="C22" s="214" t="s">
        <v>670</v>
      </c>
      <c r="D22" s="222" t="s">
        <v>761</v>
      </c>
      <c r="E22" s="223">
        <v>31</v>
      </c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7" x14ac:dyDescent="0.25">
      <c r="A23" s="199">
        <v>19</v>
      </c>
      <c r="B23" s="201"/>
      <c r="C23" s="214" t="s">
        <v>671</v>
      </c>
      <c r="D23" s="222" t="s">
        <v>761</v>
      </c>
      <c r="E23" s="223">
        <v>34</v>
      </c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25">
      <c r="A24" s="199">
        <v>20</v>
      </c>
      <c r="B24" s="201"/>
      <c r="C24" s="214" t="s">
        <v>698</v>
      </c>
      <c r="D24" s="225" t="s">
        <v>761</v>
      </c>
      <c r="E24" s="223">
        <v>29</v>
      </c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</row>
    <row r="25" spans="1:17" x14ac:dyDescent="0.25">
      <c r="A25" s="199">
        <v>21</v>
      </c>
      <c r="B25" s="201"/>
      <c r="C25" s="214" t="s">
        <v>699</v>
      </c>
      <c r="D25" s="225" t="s">
        <v>761</v>
      </c>
      <c r="E25" s="223">
        <v>32</v>
      </c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</row>
    <row r="26" spans="1:17" x14ac:dyDescent="0.25">
      <c r="A26" s="199">
        <v>22</v>
      </c>
      <c r="B26" s="201"/>
      <c r="C26" s="214" t="s">
        <v>700</v>
      </c>
      <c r="D26" s="225" t="s">
        <v>761</v>
      </c>
      <c r="E26" s="223">
        <v>30</v>
      </c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</row>
    <row r="27" spans="1:17" x14ac:dyDescent="0.25">
      <c r="A27" s="199">
        <v>23</v>
      </c>
      <c r="B27" s="201"/>
      <c r="C27" s="214" t="s">
        <v>701</v>
      </c>
      <c r="D27" s="225" t="s">
        <v>761</v>
      </c>
      <c r="E27" s="223">
        <v>27</v>
      </c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7" x14ac:dyDescent="0.25">
      <c r="A28" s="199">
        <v>24</v>
      </c>
      <c r="B28" s="201"/>
      <c r="C28" s="214" t="s">
        <v>736</v>
      </c>
      <c r="D28" s="225" t="s">
        <v>761</v>
      </c>
      <c r="E28" s="223">
        <v>28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7" x14ac:dyDescent="0.25">
      <c r="A29" s="199">
        <v>25</v>
      </c>
      <c r="B29" s="201"/>
      <c r="C29" s="214" t="s">
        <v>762</v>
      </c>
      <c r="D29" s="225" t="s">
        <v>761</v>
      </c>
      <c r="E29" s="223">
        <v>0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7" x14ac:dyDescent="0.25">
      <c r="A30" s="199">
        <v>26</v>
      </c>
      <c r="B30" s="201"/>
      <c r="C30" s="214" t="s">
        <v>739</v>
      </c>
      <c r="D30" s="225" t="s">
        <v>761</v>
      </c>
      <c r="E30" s="223">
        <v>19</v>
      </c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7" x14ac:dyDescent="0.25">
      <c r="A31" s="199">
        <v>27</v>
      </c>
      <c r="B31" s="201"/>
      <c r="C31" s="214" t="s">
        <v>780</v>
      </c>
      <c r="D31" s="225" t="s">
        <v>761</v>
      </c>
      <c r="E31" s="223">
        <v>25</v>
      </c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7" x14ac:dyDescent="0.25">
      <c r="A32" s="199">
        <v>28</v>
      </c>
      <c r="B32" s="201"/>
      <c r="C32" s="214" t="s">
        <v>740</v>
      </c>
      <c r="D32" s="225" t="s">
        <v>761</v>
      </c>
      <c r="E32" s="223">
        <v>36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</row>
    <row r="33" spans="1:17" x14ac:dyDescent="0.25">
      <c r="A33" s="199">
        <v>29</v>
      </c>
      <c r="B33" s="201"/>
      <c r="C33" s="214" t="s">
        <v>763</v>
      </c>
      <c r="D33" s="225" t="s">
        <v>761</v>
      </c>
      <c r="E33" s="223">
        <v>44</v>
      </c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7" x14ac:dyDescent="0.25">
      <c r="A34" s="199">
        <v>30</v>
      </c>
      <c r="B34" s="201"/>
      <c r="C34" s="214" t="s">
        <v>637</v>
      </c>
      <c r="D34" s="225" t="s">
        <v>647</v>
      </c>
      <c r="E34" s="224">
        <v>30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7" x14ac:dyDescent="0.25">
      <c r="A35" s="202">
        <v>31</v>
      </c>
      <c r="B35" s="203"/>
      <c r="C35" s="234" t="s">
        <v>781</v>
      </c>
      <c r="D35" s="235" t="s">
        <v>764</v>
      </c>
      <c r="E35" s="236">
        <v>31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 x14ac:dyDescent="0.25">
      <c r="A36" s="199">
        <v>1</v>
      </c>
      <c r="B36" s="204" t="s">
        <v>5632</v>
      </c>
      <c r="C36" s="230" t="s">
        <v>424</v>
      </c>
      <c r="D36" s="231" t="s">
        <v>760</v>
      </c>
      <c r="E36" s="232">
        <v>30</v>
      </c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</row>
    <row r="37" spans="1:17" x14ac:dyDescent="0.25">
      <c r="A37" s="199">
        <v>2</v>
      </c>
      <c r="B37" s="201"/>
      <c r="C37" s="214" t="s">
        <v>421</v>
      </c>
      <c r="D37" s="226" t="s">
        <v>760</v>
      </c>
      <c r="E37" s="227">
        <v>16</v>
      </c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7" x14ac:dyDescent="0.25">
      <c r="A38" s="199">
        <v>3</v>
      </c>
      <c r="B38" s="201"/>
      <c r="C38" s="214" t="s">
        <v>423</v>
      </c>
      <c r="D38" s="226" t="s">
        <v>760</v>
      </c>
      <c r="E38" s="216">
        <v>10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7" x14ac:dyDescent="0.25">
      <c r="A39" s="199">
        <v>4</v>
      </c>
      <c r="B39" s="201"/>
      <c r="C39" s="214" t="s">
        <v>5633</v>
      </c>
      <c r="D39" s="226" t="s">
        <v>760</v>
      </c>
      <c r="E39" s="216">
        <v>25</v>
      </c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7" x14ac:dyDescent="0.25">
      <c r="A40" s="199">
        <v>5</v>
      </c>
      <c r="B40" s="201"/>
      <c r="C40" s="214" t="s">
        <v>607</v>
      </c>
      <c r="D40" s="226" t="s">
        <v>760</v>
      </c>
      <c r="E40" s="216">
        <v>13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7" x14ac:dyDescent="0.25">
      <c r="A41" s="199">
        <v>6</v>
      </c>
      <c r="B41" s="201"/>
      <c r="C41" s="214" t="s">
        <v>623</v>
      </c>
      <c r="D41" s="226" t="s">
        <v>760</v>
      </c>
      <c r="E41" s="216">
        <v>11</v>
      </c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7" x14ac:dyDescent="0.25">
      <c r="A42" s="199">
        <v>7</v>
      </c>
      <c r="B42" s="201"/>
      <c r="C42" s="214" t="s">
        <v>608</v>
      </c>
      <c r="D42" s="226" t="s">
        <v>760</v>
      </c>
      <c r="E42" s="216">
        <v>22</v>
      </c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7" x14ac:dyDescent="0.25">
      <c r="A43" s="199">
        <v>8</v>
      </c>
      <c r="B43" s="201"/>
      <c r="C43" s="214" t="s">
        <v>624</v>
      </c>
      <c r="D43" s="226" t="s">
        <v>760</v>
      </c>
      <c r="E43" s="227">
        <v>13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7" x14ac:dyDescent="0.25">
      <c r="A44" s="199">
        <v>9</v>
      </c>
      <c r="B44" s="201"/>
      <c r="C44" s="214" t="s">
        <v>625</v>
      </c>
      <c r="D44" s="226" t="s">
        <v>760</v>
      </c>
      <c r="E44" s="227">
        <v>17</v>
      </c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7" x14ac:dyDescent="0.25">
      <c r="A45" s="199">
        <v>10</v>
      </c>
      <c r="B45" s="201"/>
      <c r="C45" s="214" t="s">
        <v>626</v>
      </c>
      <c r="D45" s="226" t="s">
        <v>760</v>
      </c>
      <c r="E45" s="216">
        <v>18</v>
      </c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7" x14ac:dyDescent="0.25">
      <c r="A46" s="199">
        <v>11</v>
      </c>
      <c r="B46" s="201"/>
      <c r="C46" s="214" t="s">
        <v>640</v>
      </c>
      <c r="D46" s="226" t="s">
        <v>760</v>
      </c>
      <c r="E46" s="216">
        <v>15</v>
      </c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7" x14ac:dyDescent="0.25">
      <c r="A47" s="199">
        <v>12</v>
      </c>
      <c r="B47" s="201"/>
      <c r="C47" s="214" t="s">
        <v>5634</v>
      </c>
      <c r="D47" s="226" t="s">
        <v>760</v>
      </c>
      <c r="E47" s="216">
        <v>17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7" x14ac:dyDescent="0.25">
      <c r="A48" s="199">
        <v>13</v>
      </c>
      <c r="B48" s="201"/>
      <c r="C48" s="214" t="s">
        <v>722</v>
      </c>
      <c r="D48" s="226" t="s">
        <v>760</v>
      </c>
      <c r="E48" s="216">
        <v>30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7" x14ac:dyDescent="0.25">
      <c r="A49" s="199">
        <v>14</v>
      </c>
      <c r="B49" s="201"/>
      <c r="C49" s="214" t="s">
        <v>719</v>
      </c>
      <c r="D49" s="226" t="s">
        <v>760</v>
      </c>
      <c r="E49" s="216">
        <v>10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7" x14ac:dyDescent="0.25">
      <c r="A50" s="199">
        <v>15</v>
      </c>
      <c r="B50" s="201"/>
      <c r="C50" s="214" t="s">
        <v>721</v>
      </c>
      <c r="D50" s="226" t="s">
        <v>760</v>
      </c>
      <c r="E50" s="216">
        <v>43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7" x14ac:dyDescent="0.25">
      <c r="A51" s="199">
        <v>16</v>
      </c>
      <c r="B51" s="201"/>
      <c r="C51" s="214" t="s">
        <v>692</v>
      </c>
      <c r="D51" s="226" t="s">
        <v>760</v>
      </c>
      <c r="E51" s="216">
        <v>19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7" x14ac:dyDescent="0.25">
      <c r="A52" s="199">
        <v>17</v>
      </c>
      <c r="B52" s="201"/>
      <c r="C52" s="214" t="s">
        <v>720</v>
      </c>
      <c r="D52" s="226" t="s">
        <v>760</v>
      </c>
      <c r="E52" s="216">
        <v>38</v>
      </c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7" x14ac:dyDescent="0.25">
      <c r="A53" s="199">
        <v>18</v>
      </c>
      <c r="B53" s="201"/>
      <c r="C53" s="214" t="s">
        <v>610</v>
      </c>
      <c r="D53" s="222" t="s">
        <v>761</v>
      </c>
      <c r="E53" s="223">
        <v>20</v>
      </c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</row>
    <row r="54" spans="1:17" x14ac:dyDescent="0.25">
      <c r="A54" s="199">
        <v>19</v>
      </c>
      <c r="B54" s="201"/>
      <c r="C54" s="214" t="s">
        <v>656</v>
      </c>
      <c r="D54" s="222" t="s">
        <v>761</v>
      </c>
      <c r="E54" s="223">
        <v>31</v>
      </c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</row>
    <row r="55" spans="1:17" x14ac:dyDescent="0.25">
      <c r="A55" s="199">
        <v>20</v>
      </c>
      <c r="B55" s="201"/>
      <c r="C55" s="214" t="s">
        <v>657</v>
      </c>
      <c r="D55" s="222" t="s">
        <v>761</v>
      </c>
      <c r="E55" s="223">
        <v>33</v>
      </c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7" x14ac:dyDescent="0.25">
      <c r="A56" s="199">
        <v>21</v>
      </c>
      <c r="B56" s="201"/>
      <c r="C56" s="214" t="s">
        <v>639</v>
      </c>
      <c r="D56" s="222" t="s">
        <v>761</v>
      </c>
      <c r="E56" s="223">
        <v>36</v>
      </c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7" x14ac:dyDescent="0.25">
      <c r="A57" s="199">
        <v>22</v>
      </c>
      <c r="B57" s="201"/>
      <c r="C57" s="214" t="s">
        <v>609</v>
      </c>
      <c r="D57" s="222" t="s">
        <v>761</v>
      </c>
      <c r="E57" s="223">
        <v>17</v>
      </c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7" x14ac:dyDescent="0.25">
      <c r="A58" s="199">
        <v>1</v>
      </c>
      <c r="B58" s="201"/>
      <c r="C58" s="214" t="s">
        <v>664</v>
      </c>
      <c r="D58" s="222" t="s">
        <v>761</v>
      </c>
      <c r="E58" s="223">
        <v>33</v>
      </c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7" x14ac:dyDescent="0.25">
      <c r="A59" s="199">
        <v>2</v>
      </c>
      <c r="B59" s="201"/>
      <c r="C59" s="214" t="s">
        <v>616</v>
      </c>
      <c r="D59" s="222" t="s">
        <v>761</v>
      </c>
      <c r="E59" s="223">
        <v>23</v>
      </c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7" x14ac:dyDescent="0.25">
      <c r="A60" s="199">
        <v>3</v>
      </c>
      <c r="B60" s="201"/>
      <c r="C60" s="214" t="s">
        <v>638</v>
      </c>
      <c r="D60" s="222" t="s">
        <v>761</v>
      </c>
      <c r="E60" s="223">
        <v>45</v>
      </c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7" x14ac:dyDescent="0.25">
      <c r="A61" s="199">
        <v>4</v>
      </c>
      <c r="B61" s="201"/>
      <c r="C61" s="214" t="s">
        <v>665</v>
      </c>
      <c r="D61" s="222" t="s">
        <v>761</v>
      </c>
      <c r="E61" s="223">
        <v>33</v>
      </c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7" x14ac:dyDescent="0.25">
      <c r="A62" s="199">
        <v>5</v>
      </c>
      <c r="B62" s="201"/>
      <c r="C62" s="214" t="s">
        <v>641</v>
      </c>
      <c r="D62" s="222" t="s">
        <v>761</v>
      </c>
      <c r="E62" s="223">
        <v>33</v>
      </c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7" x14ac:dyDescent="0.25">
      <c r="A63" s="199">
        <v>6</v>
      </c>
      <c r="B63" s="201"/>
      <c r="C63" s="214" t="s">
        <v>642</v>
      </c>
      <c r="D63" s="222" t="s">
        <v>761</v>
      </c>
      <c r="E63" s="223">
        <v>31</v>
      </c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7" x14ac:dyDescent="0.25">
      <c r="A64" s="199">
        <v>7</v>
      </c>
      <c r="B64" s="201"/>
      <c r="C64" s="214" t="s">
        <v>693</v>
      </c>
      <c r="D64" s="222" t="s">
        <v>761</v>
      </c>
      <c r="E64" s="224">
        <v>34</v>
      </c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7" x14ac:dyDescent="0.25">
      <c r="A65" s="199">
        <v>8</v>
      </c>
      <c r="B65" s="201"/>
      <c r="C65" s="214" t="s">
        <v>694</v>
      </c>
      <c r="D65" s="222" t="s">
        <v>761</v>
      </c>
      <c r="E65" s="224">
        <v>34</v>
      </c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7" x14ac:dyDescent="0.25">
      <c r="A66" s="199">
        <v>9</v>
      </c>
      <c r="B66" s="201"/>
      <c r="C66" s="214" t="s">
        <v>695</v>
      </c>
      <c r="D66" s="222" t="s">
        <v>761</v>
      </c>
      <c r="E66" s="224">
        <v>35</v>
      </c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7" x14ac:dyDescent="0.25">
      <c r="A67" s="199">
        <v>10</v>
      </c>
      <c r="B67" s="201"/>
      <c r="C67" s="214" t="s">
        <v>742</v>
      </c>
      <c r="D67" s="222" t="s">
        <v>761</v>
      </c>
      <c r="E67" s="224">
        <v>35</v>
      </c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7" x14ac:dyDescent="0.25">
      <c r="A68" s="199">
        <v>11</v>
      </c>
      <c r="B68" s="201"/>
      <c r="C68" s="214" t="s">
        <v>782</v>
      </c>
      <c r="D68" s="222" t="s">
        <v>761</v>
      </c>
      <c r="E68" s="224">
        <v>22</v>
      </c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7" x14ac:dyDescent="0.25">
      <c r="A69" s="199">
        <v>12</v>
      </c>
      <c r="B69" s="201"/>
      <c r="C69" s="214" t="s">
        <v>697</v>
      </c>
      <c r="D69" s="222" t="s">
        <v>761</v>
      </c>
      <c r="E69" s="224">
        <v>42</v>
      </c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</row>
    <row r="70" spans="1:17" x14ac:dyDescent="0.25">
      <c r="A70" s="199">
        <v>13</v>
      </c>
      <c r="B70" s="201"/>
      <c r="C70" s="214" t="s">
        <v>724</v>
      </c>
      <c r="D70" s="222" t="s">
        <v>761</v>
      </c>
      <c r="E70" s="224">
        <v>0</v>
      </c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</row>
    <row r="71" spans="1:17" x14ac:dyDescent="0.25">
      <c r="A71" s="199">
        <v>14</v>
      </c>
      <c r="B71" s="201"/>
      <c r="C71" s="214" t="s">
        <v>725</v>
      </c>
      <c r="D71" s="222" t="s">
        <v>761</v>
      </c>
      <c r="E71" s="224">
        <v>0</v>
      </c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</row>
    <row r="72" spans="1:17" x14ac:dyDescent="0.25">
      <c r="A72" s="199">
        <v>15</v>
      </c>
      <c r="B72" s="201"/>
      <c r="C72" s="214" t="s">
        <v>726</v>
      </c>
      <c r="D72" s="222" t="s">
        <v>761</v>
      </c>
      <c r="E72" s="224">
        <v>0</v>
      </c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7" x14ac:dyDescent="0.25">
      <c r="A73" s="199">
        <v>16</v>
      </c>
      <c r="B73" s="201"/>
      <c r="C73" s="214" t="s">
        <v>727</v>
      </c>
      <c r="D73" s="222" t="s">
        <v>761</v>
      </c>
      <c r="E73" s="224">
        <v>0</v>
      </c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7" x14ac:dyDescent="0.25">
      <c r="A74" s="199">
        <v>17</v>
      </c>
      <c r="B74" s="201"/>
      <c r="C74" s="214" t="s">
        <v>783</v>
      </c>
      <c r="D74" s="222" t="s">
        <v>761</v>
      </c>
      <c r="E74" s="224">
        <v>47</v>
      </c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7" x14ac:dyDescent="0.25">
      <c r="A75" s="199">
        <v>18</v>
      </c>
      <c r="B75" s="201"/>
      <c r="C75" s="214" t="s">
        <v>723</v>
      </c>
      <c r="D75" s="222" t="s">
        <v>761</v>
      </c>
      <c r="E75" s="224">
        <v>42</v>
      </c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7" x14ac:dyDescent="0.25">
      <c r="A76" s="199">
        <v>19</v>
      </c>
      <c r="B76" s="201"/>
      <c r="C76" s="214" t="s">
        <v>696</v>
      </c>
      <c r="D76" s="222" t="s">
        <v>761</v>
      </c>
      <c r="E76" s="224">
        <v>29</v>
      </c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</row>
    <row r="77" spans="1:17" x14ac:dyDescent="0.25">
      <c r="A77" s="199">
        <v>20</v>
      </c>
      <c r="B77" s="201"/>
      <c r="C77" s="214" t="s">
        <v>615</v>
      </c>
      <c r="D77" s="225" t="s">
        <v>764</v>
      </c>
      <c r="E77" s="223">
        <v>31</v>
      </c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</row>
    <row r="78" spans="1:17" x14ac:dyDescent="0.25">
      <c r="A78" s="199">
        <v>21</v>
      </c>
      <c r="B78" s="201"/>
      <c r="C78" s="214" t="s">
        <v>675</v>
      </c>
      <c r="D78" s="225" t="s">
        <v>647</v>
      </c>
      <c r="E78" s="223">
        <v>43</v>
      </c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</row>
    <row r="79" spans="1:17" x14ac:dyDescent="0.25">
      <c r="A79" s="199">
        <v>1</v>
      </c>
      <c r="B79" s="204" t="s">
        <v>765</v>
      </c>
      <c r="C79" s="214" t="s">
        <v>5635</v>
      </c>
      <c r="D79" s="215" t="s">
        <v>760</v>
      </c>
      <c r="E79" s="217">
        <v>8</v>
      </c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7" x14ac:dyDescent="0.25">
      <c r="A80" s="199">
        <v>2</v>
      </c>
      <c r="B80" s="201"/>
      <c r="C80" s="214" t="s">
        <v>428</v>
      </c>
      <c r="D80" s="215" t="s">
        <v>760</v>
      </c>
      <c r="E80" s="217">
        <v>5</v>
      </c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7" x14ac:dyDescent="0.25">
      <c r="A81" s="199">
        <v>3</v>
      </c>
      <c r="B81" s="201"/>
      <c r="C81" s="214" t="s">
        <v>627</v>
      </c>
      <c r="D81" s="215" t="s">
        <v>760</v>
      </c>
      <c r="E81" s="217">
        <v>2</v>
      </c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7" x14ac:dyDescent="0.25">
      <c r="A82" s="199">
        <v>4</v>
      </c>
      <c r="B82" s="201"/>
      <c r="C82" s="214" t="s">
        <v>628</v>
      </c>
      <c r="D82" s="215" t="s">
        <v>760</v>
      </c>
      <c r="E82" s="217">
        <v>11</v>
      </c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7" x14ac:dyDescent="0.25">
      <c r="A83" s="199">
        <v>5</v>
      </c>
      <c r="B83" s="201"/>
      <c r="C83" s="214" t="s">
        <v>5636</v>
      </c>
      <c r="D83" s="215" t="s">
        <v>760</v>
      </c>
      <c r="E83" s="217">
        <v>8</v>
      </c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7" x14ac:dyDescent="0.25">
      <c r="A84" s="199">
        <v>6</v>
      </c>
      <c r="B84" s="201"/>
      <c r="C84" s="214" t="s">
        <v>710</v>
      </c>
      <c r="D84" s="215" t="s">
        <v>760</v>
      </c>
      <c r="E84" s="217">
        <v>0</v>
      </c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7" x14ac:dyDescent="0.25">
      <c r="A85" s="199">
        <v>7</v>
      </c>
      <c r="B85" s="201"/>
      <c r="C85" s="214" t="s">
        <v>741</v>
      </c>
      <c r="D85" s="226" t="s">
        <v>760</v>
      </c>
      <c r="E85" s="216">
        <v>14</v>
      </c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7" x14ac:dyDescent="0.25">
      <c r="A86" s="199">
        <v>8</v>
      </c>
      <c r="B86" s="201"/>
      <c r="C86" s="214" t="s">
        <v>709</v>
      </c>
      <c r="D86" s="226" t="s">
        <v>760</v>
      </c>
      <c r="E86" s="217">
        <v>9</v>
      </c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</row>
    <row r="87" spans="1:17" x14ac:dyDescent="0.25">
      <c r="A87" s="199">
        <v>1</v>
      </c>
      <c r="B87" s="201"/>
      <c r="C87" s="214" t="s">
        <v>658</v>
      </c>
      <c r="D87" s="222" t="s">
        <v>761</v>
      </c>
      <c r="E87" s="217">
        <v>33</v>
      </c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</row>
    <row r="88" spans="1:17" x14ac:dyDescent="0.25">
      <c r="A88" s="199">
        <v>2</v>
      </c>
      <c r="B88" s="201"/>
      <c r="C88" s="214" t="s">
        <v>581</v>
      </c>
      <c r="D88" s="222" t="s">
        <v>761</v>
      </c>
      <c r="E88" s="217">
        <v>18</v>
      </c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</row>
    <row r="89" spans="1:17" x14ac:dyDescent="0.25">
      <c r="A89" s="199">
        <v>3</v>
      </c>
      <c r="B89" s="201"/>
      <c r="C89" s="214" t="s">
        <v>666</v>
      </c>
      <c r="D89" s="222" t="s">
        <v>761</v>
      </c>
      <c r="E89" s="217">
        <v>32</v>
      </c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</row>
    <row r="90" spans="1:17" x14ac:dyDescent="0.25">
      <c r="A90" s="199">
        <v>4</v>
      </c>
      <c r="B90" s="201"/>
      <c r="C90" s="214" t="s">
        <v>672</v>
      </c>
      <c r="D90" s="222" t="s">
        <v>761</v>
      </c>
      <c r="E90" s="217">
        <v>30</v>
      </c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</row>
    <row r="91" spans="1:17" x14ac:dyDescent="0.25">
      <c r="A91" s="199">
        <v>5</v>
      </c>
      <c r="B91" s="203"/>
      <c r="C91" s="214" t="s">
        <v>711</v>
      </c>
      <c r="D91" s="228" t="s">
        <v>761</v>
      </c>
      <c r="E91" s="216">
        <v>39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</row>
    <row r="92" spans="1:17" x14ac:dyDescent="0.25">
      <c r="A92" s="199"/>
      <c r="B92" s="201"/>
      <c r="C92" s="214" t="s">
        <v>784</v>
      </c>
      <c r="D92" s="228" t="s">
        <v>761</v>
      </c>
      <c r="E92" s="216">
        <v>29</v>
      </c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</row>
    <row r="93" spans="1:17" x14ac:dyDescent="0.25">
      <c r="A93" s="199">
        <v>1</v>
      </c>
      <c r="B93" s="204" t="s">
        <v>529</v>
      </c>
      <c r="C93" s="214" t="s">
        <v>618</v>
      </c>
      <c r="D93" s="215" t="s">
        <v>760</v>
      </c>
      <c r="E93" s="217">
        <v>8</v>
      </c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</row>
    <row r="94" spans="1:17" x14ac:dyDescent="0.25">
      <c r="A94" s="199">
        <v>2</v>
      </c>
      <c r="B94" s="201"/>
      <c r="C94" s="214" t="s">
        <v>632</v>
      </c>
      <c r="D94" s="215" t="s">
        <v>760</v>
      </c>
      <c r="E94" s="217">
        <v>5</v>
      </c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</row>
    <row r="95" spans="1:17" x14ac:dyDescent="0.25">
      <c r="A95" s="199">
        <v>3</v>
      </c>
      <c r="B95" s="201"/>
      <c r="C95" s="214" t="s">
        <v>713</v>
      </c>
      <c r="D95" s="215" t="s">
        <v>760</v>
      </c>
      <c r="E95" s="217">
        <v>9</v>
      </c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</row>
    <row r="96" spans="1:17" x14ac:dyDescent="0.25">
      <c r="A96" s="199">
        <v>1</v>
      </c>
      <c r="C96" s="214" t="s">
        <v>785</v>
      </c>
      <c r="D96" s="215" t="s">
        <v>760</v>
      </c>
      <c r="E96" s="217">
        <v>19</v>
      </c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</row>
    <row r="97" spans="1:17" x14ac:dyDescent="0.25">
      <c r="A97" s="199">
        <v>2</v>
      </c>
      <c r="B97" s="201"/>
      <c r="C97" s="214" t="s">
        <v>766</v>
      </c>
      <c r="D97" s="222" t="s">
        <v>761</v>
      </c>
      <c r="E97" s="223">
        <v>5</v>
      </c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</row>
    <row r="98" spans="1:17" x14ac:dyDescent="0.25">
      <c r="A98" s="199">
        <v>3</v>
      </c>
      <c r="B98" s="201"/>
      <c r="C98" s="214" t="s">
        <v>619</v>
      </c>
      <c r="D98" s="222" t="s">
        <v>761</v>
      </c>
      <c r="E98" s="223">
        <v>17</v>
      </c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</row>
    <row r="99" spans="1:17" x14ac:dyDescent="0.25">
      <c r="A99" s="199">
        <v>4</v>
      </c>
      <c r="B99" s="201"/>
      <c r="C99" s="214" t="s">
        <v>786</v>
      </c>
      <c r="D99" s="222" t="s">
        <v>761</v>
      </c>
      <c r="E99" s="224">
        <v>11</v>
      </c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</row>
    <row r="100" spans="1:17" x14ac:dyDescent="0.25">
      <c r="A100" s="199">
        <v>5</v>
      </c>
      <c r="B100" s="201"/>
      <c r="C100" s="214" t="s">
        <v>652</v>
      </c>
      <c r="D100" s="225" t="s">
        <v>767</v>
      </c>
      <c r="E100" s="213">
        <v>34</v>
      </c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</row>
    <row r="101" spans="1:17" x14ac:dyDescent="0.25">
      <c r="A101" s="199">
        <v>6</v>
      </c>
      <c r="B101" s="201"/>
      <c r="C101" s="214" t="s">
        <v>653</v>
      </c>
      <c r="D101" s="225" t="s">
        <v>767</v>
      </c>
      <c r="E101" s="213">
        <v>30</v>
      </c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</row>
    <row r="102" spans="1:17" x14ac:dyDescent="0.25">
      <c r="A102" s="199">
        <v>7</v>
      </c>
      <c r="B102" s="201"/>
      <c r="C102" s="214" t="s">
        <v>605</v>
      </c>
      <c r="D102" s="225" t="s">
        <v>768</v>
      </c>
      <c r="E102" s="224">
        <v>34</v>
      </c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</row>
    <row r="103" spans="1:17" x14ac:dyDescent="0.25">
      <c r="A103" s="199">
        <v>8</v>
      </c>
      <c r="B103" s="201"/>
      <c r="C103" s="214" t="s">
        <v>601</v>
      </c>
      <c r="D103" s="225" t="s">
        <v>650</v>
      </c>
      <c r="E103" s="224">
        <v>22</v>
      </c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</row>
    <row r="104" spans="1:17" x14ac:dyDescent="0.25">
      <c r="A104" s="199">
        <v>9</v>
      </c>
      <c r="B104" s="201"/>
      <c r="C104" s="214" t="s">
        <v>669</v>
      </c>
      <c r="D104" s="225" t="s">
        <v>650</v>
      </c>
      <c r="E104" s="224">
        <v>33</v>
      </c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</row>
    <row r="105" spans="1:17" x14ac:dyDescent="0.25">
      <c r="A105" s="199">
        <v>10</v>
      </c>
      <c r="B105" s="201"/>
      <c r="C105" s="214" t="s">
        <v>643</v>
      </c>
      <c r="D105" s="225" t="s">
        <v>651</v>
      </c>
      <c r="E105" s="224">
        <v>26</v>
      </c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</row>
    <row r="106" spans="1:17" x14ac:dyDescent="0.25">
      <c r="A106" s="199">
        <v>11</v>
      </c>
      <c r="B106" s="201"/>
      <c r="C106" s="214" t="s">
        <v>644</v>
      </c>
      <c r="D106" s="225" t="s">
        <v>648</v>
      </c>
      <c r="E106" s="224">
        <v>20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</row>
    <row r="107" spans="1:17" x14ac:dyDescent="0.25">
      <c r="A107" s="199">
        <v>12</v>
      </c>
      <c r="B107" s="201"/>
      <c r="C107" s="214" t="s">
        <v>667</v>
      </c>
      <c r="D107" s="225" t="s">
        <v>648</v>
      </c>
      <c r="E107" s="224">
        <v>26</v>
      </c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</row>
    <row r="108" spans="1:17" x14ac:dyDescent="0.25">
      <c r="A108" s="199">
        <v>13</v>
      </c>
      <c r="B108" s="201"/>
      <c r="C108" s="214" t="s">
        <v>668</v>
      </c>
      <c r="D108" s="225" t="s">
        <v>648</v>
      </c>
      <c r="E108" s="224">
        <v>26</v>
      </c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</row>
    <row r="109" spans="1:17" x14ac:dyDescent="0.25">
      <c r="A109" s="199">
        <v>14</v>
      </c>
      <c r="B109" s="201"/>
      <c r="C109" s="214" t="s">
        <v>769</v>
      </c>
      <c r="D109" s="225" t="s">
        <v>770</v>
      </c>
      <c r="E109" s="224">
        <v>30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</row>
    <row r="110" spans="1:17" x14ac:dyDescent="0.25">
      <c r="A110" s="202">
        <v>15</v>
      </c>
      <c r="B110" s="203"/>
      <c r="C110" s="214" t="s">
        <v>787</v>
      </c>
      <c r="D110" s="225" t="s">
        <v>649</v>
      </c>
      <c r="E110" s="224">
        <v>26</v>
      </c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</row>
    <row r="111" spans="1:17" x14ac:dyDescent="0.25">
      <c r="A111" s="199"/>
      <c r="B111" s="201"/>
      <c r="C111" s="214" t="s">
        <v>788</v>
      </c>
      <c r="D111" s="225" t="s">
        <v>647</v>
      </c>
      <c r="E111" s="224">
        <v>21</v>
      </c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</row>
    <row r="112" spans="1:17" x14ac:dyDescent="0.25">
      <c r="A112" s="199">
        <v>1</v>
      </c>
      <c r="B112" s="204" t="s">
        <v>528</v>
      </c>
      <c r="C112" s="214" t="s">
        <v>433</v>
      </c>
      <c r="D112" s="215" t="s">
        <v>760</v>
      </c>
      <c r="E112" s="217">
        <v>6</v>
      </c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</row>
    <row r="113" spans="1:17" x14ac:dyDescent="0.25">
      <c r="A113" s="199">
        <v>2</v>
      </c>
      <c r="B113" s="201"/>
      <c r="C113" s="214" t="s">
        <v>633</v>
      </c>
      <c r="D113" s="215" t="s">
        <v>760</v>
      </c>
      <c r="E113" s="216">
        <v>6</v>
      </c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17" x14ac:dyDescent="0.25">
      <c r="A114" s="199">
        <v>3</v>
      </c>
      <c r="B114" s="201"/>
      <c r="C114" s="214" t="s">
        <v>631</v>
      </c>
      <c r="D114" s="215" t="s">
        <v>760</v>
      </c>
      <c r="E114" s="217">
        <v>7</v>
      </c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5" spans="1:17" x14ac:dyDescent="0.25">
      <c r="A115" s="199">
        <v>4</v>
      </c>
      <c r="B115" s="201"/>
      <c r="C115" s="214" t="s">
        <v>714</v>
      </c>
      <c r="D115" s="226" t="s">
        <v>760</v>
      </c>
      <c r="E115" s="216">
        <v>18</v>
      </c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</row>
    <row r="116" spans="1:17" x14ac:dyDescent="0.25">
      <c r="A116" s="199">
        <v>5</v>
      </c>
      <c r="B116" s="201"/>
      <c r="C116" s="214" t="s">
        <v>789</v>
      </c>
      <c r="D116" s="226" t="s">
        <v>760</v>
      </c>
      <c r="E116" s="216">
        <v>5</v>
      </c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</row>
    <row r="117" spans="1:17" x14ac:dyDescent="0.25">
      <c r="A117" s="199">
        <v>6</v>
      </c>
      <c r="B117" s="201"/>
      <c r="C117" s="214" t="s">
        <v>715</v>
      </c>
      <c r="D117" s="226" t="s">
        <v>760</v>
      </c>
      <c r="E117" s="216">
        <v>9</v>
      </c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</row>
    <row r="118" spans="1:17" x14ac:dyDescent="0.25">
      <c r="A118" s="199">
        <v>1</v>
      </c>
      <c r="B118" s="201"/>
      <c r="C118" s="214" t="s">
        <v>434</v>
      </c>
      <c r="D118" s="222" t="s">
        <v>761</v>
      </c>
      <c r="E118" s="223">
        <v>21</v>
      </c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</row>
    <row r="119" spans="1:17" x14ac:dyDescent="0.25">
      <c r="A119" s="199">
        <v>2</v>
      </c>
      <c r="B119" s="201"/>
      <c r="C119" s="214" t="s">
        <v>31</v>
      </c>
      <c r="D119" s="222" t="s">
        <v>761</v>
      </c>
      <c r="E119" s="223">
        <v>8</v>
      </c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7" x14ac:dyDescent="0.25">
      <c r="A120" s="199">
        <v>3</v>
      </c>
      <c r="B120" s="201"/>
      <c r="C120" s="214" t="s">
        <v>771</v>
      </c>
      <c r="D120" s="222" t="s">
        <v>761</v>
      </c>
      <c r="E120" s="223">
        <v>9</v>
      </c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7" x14ac:dyDescent="0.25">
      <c r="A121" s="199">
        <v>4</v>
      </c>
      <c r="B121" s="201"/>
      <c r="C121" s="214" t="s">
        <v>621</v>
      </c>
      <c r="D121" s="222" t="s">
        <v>761</v>
      </c>
      <c r="E121" s="223">
        <v>31</v>
      </c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7" x14ac:dyDescent="0.25">
      <c r="A122" s="199">
        <v>5</v>
      </c>
      <c r="B122" s="201"/>
      <c r="C122" s="214" t="s">
        <v>620</v>
      </c>
      <c r="D122" s="222" t="s">
        <v>761</v>
      </c>
      <c r="E122" s="223">
        <v>34</v>
      </c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7" x14ac:dyDescent="0.25">
      <c r="A123" s="199">
        <v>6</v>
      </c>
      <c r="B123" s="201"/>
      <c r="C123" s="214" t="s">
        <v>790</v>
      </c>
      <c r="D123" s="222" t="s">
        <v>761</v>
      </c>
      <c r="E123" s="223">
        <v>46</v>
      </c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7" x14ac:dyDescent="0.25">
      <c r="A124" s="199">
        <v>7</v>
      </c>
      <c r="B124" s="201"/>
      <c r="C124" s="214" t="s">
        <v>718</v>
      </c>
      <c r="D124" s="222" t="s">
        <v>761</v>
      </c>
      <c r="E124" s="223">
        <v>36</v>
      </c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7" x14ac:dyDescent="0.25">
      <c r="A125" s="199">
        <v>8</v>
      </c>
      <c r="B125" s="201"/>
      <c r="C125" s="214" t="s">
        <v>772</v>
      </c>
      <c r="D125" s="225" t="s">
        <v>773</v>
      </c>
      <c r="E125" s="223">
        <v>46</v>
      </c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</row>
    <row r="126" spans="1:17" x14ac:dyDescent="0.25">
      <c r="A126" s="199">
        <v>9</v>
      </c>
      <c r="B126" s="201"/>
      <c r="C126" s="214" t="s">
        <v>774</v>
      </c>
      <c r="D126" s="225" t="s">
        <v>773</v>
      </c>
      <c r="E126" s="223">
        <v>29</v>
      </c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</row>
    <row r="127" spans="1:17" x14ac:dyDescent="0.25">
      <c r="A127" s="199">
        <v>10</v>
      </c>
      <c r="B127" s="201"/>
      <c r="C127" s="214" t="s">
        <v>716</v>
      </c>
      <c r="D127" s="225" t="s">
        <v>773</v>
      </c>
      <c r="E127" s="223">
        <v>21</v>
      </c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</row>
    <row r="128" spans="1:17" x14ac:dyDescent="0.25">
      <c r="A128" s="199">
        <v>11</v>
      </c>
      <c r="B128" s="201"/>
      <c r="C128" s="214" t="s">
        <v>775</v>
      </c>
      <c r="D128" s="225" t="s">
        <v>773</v>
      </c>
      <c r="E128" s="223">
        <v>25</v>
      </c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7" x14ac:dyDescent="0.25">
      <c r="A129" s="199">
        <v>12</v>
      </c>
      <c r="B129" s="201"/>
      <c r="C129" s="214" t="s">
        <v>717</v>
      </c>
      <c r="D129" s="225" t="s">
        <v>650</v>
      </c>
      <c r="E129" s="229">
        <v>33</v>
      </c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7" x14ac:dyDescent="0.25">
      <c r="A130" s="199">
        <v>13</v>
      </c>
      <c r="B130" s="201"/>
      <c r="C130" s="214" t="s">
        <v>776</v>
      </c>
      <c r="D130" s="225" t="s">
        <v>777</v>
      </c>
      <c r="E130" s="223">
        <v>35</v>
      </c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7" x14ac:dyDescent="0.25">
      <c r="A131" s="199">
        <v>14</v>
      </c>
      <c r="B131" s="201"/>
      <c r="C131" s="214" t="s">
        <v>791</v>
      </c>
      <c r="D131" s="225" t="s">
        <v>777</v>
      </c>
      <c r="E131" s="224">
        <v>33</v>
      </c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7" x14ac:dyDescent="0.25">
      <c r="A132" s="199">
        <v>1</v>
      </c>
      <c r="B132" s="205" t="s">
        <v>778</v>
      </c>
      <c r="C132" s="214" t="s">
        <v>432</v>
      </c>
      <c r="D132" s="215" t="s">
        <v>760</v>
      </c>
      <c r="E132" s="217">
        <v>4</v>
      </c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7" x14ac:dyDescent="0.25">
      <c r="A133" s="199">
        <v>2</v>
      </c>
      <c r="B133" s="201"/>
      <c r="C133" s="214" t="s">
        <v>629</v>
      </c>
      <c r="D133" s="215" t="s">
        <v>760</v>
      </c>
      <c r="E133" s="217">
        <v>2</v>
      </c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</row>
    <row r="134" spans="1:17" x14ac:dyDescent="0.25">
      <c r="A134" s="199">
        <v>3</v>
      </c>
      <c r="B134" s="201"/>
      <c r="C134" s="214" t="s">
        <v>630</v>
      </c>
      <c r="D134" s="215" t="s">
        <v>760</v>
      </c>
      <c r="E134" s="217">
        <v>7</v>
      </c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</row>
    <row r="135" spans="1:17" x14ac:dyDescent="0.25">
      <c r="A135" s="199">
        <v>4</v>
      </c>
      <c r="B135" s="201"/>
      <c r="C135" s="214" t="s">
        <v>729</v>
      </c>
      <c r="D135" s="215" t="s">
        <v>760</v>
      </c>
      <c r="E135" s="217">
        <v>10</v>
      </c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</row>
    <row r="136" spans="1:17" x14ac:dyDescent="0.25">
      <c r="A136" s="199">
        <v>5</v>
      </c>
      <c r="B136" s="201"/>
      <c r="C136" s="214" t="s">
        <v>728</v>
      </c>
      <c r="D136" s="215" t="s">
        <v>760</v>
      </c>
      <c r="E136" s="217">
        <v>6</v>
      </c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7" x14ac:dyDescent="0.25">
      <c r="A137" s="199">
        <v>6</v>
      </c>
      <c r="B137" s="201"/>
      <c r="C137" s="214" t="s">
        <v>636</v>
      </c>
      <c r="D137" s="222" t="s">
        <v>761</v>
      </c>
      <c r="E137" s="221">
        <v>14</v>
      </c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7" x14ac:dyDescent="0.25">
      <c r="A138" s="199">
        <v>1</v>
      </c>
      <c r="B138" s="201"/>
      <c r="C138" s="214" t="s">
        <v>634</v>
      </c>
      <c r="D138" s="222" t="s">
        <v>761</v>
      </c>
      <c r="E138" s="223">
        <v>14</v>
      </c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7" x14ac:dyDescent="0.25">
      <c r="A139" s="199">
        <v>2</v>
      </c>
      <c r="B139" s="201"/>
      <c r="C139" s="214" t="s">
        <v>635</v>
      </c>
      <c r="D139" s="222" t="s">
        <v>761</v>
      </c>
      <c r="E139" s="223">
        <v>18</v>
      </c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7" x14ac:dyDescent="0.25">
      <c r="A140" s="199">
        <v>3</v>
      </c>
      <c r="B140" s="201"/>
      <c r="C140" s="214" t="s">
        <v>707</v>
      </c>
      <c r="D140" s="222" t="s">
        <v>761</v>
      </c>
      <c r="E140" s="223">
        <v>14</v>
      </c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7" x14ac:dyDescent="0.25">
      <c r="A141" s="199">
        <v>4</v>
      </c>
      <c r="B141" s="201"/>
      <c r="C141" s="214" t="s">
        <v>708</v>
      </c>
      <c r="D141" s="222" t="s">
        <v>761</v>
      </c>
      <c r="E141" s="223">
        <v>0</v>
      </c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7" x14ac:dyDescent="0.25">
      <c r="A142" s="199">
        <v>5</v>
      </c>
      <c r="B142" s="201"/>
      <c r="C142" s="214" t="s">
        <v>732</v>
      </c>
      <c r="D142" s="222" t="s">
        <v>761</v>
      </c>
      <c r="E142" s="223">
        <v>0</v>
      </c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7" x14ac:dyDescent="0.25">
      <c r="A143" s="199">
        <v>6</v>
      </c>
      <c r="B143" s="201"/>
      <c r="C143" s="214" t="s">
        <v>733</v>
      </c>
      <c r="D143" s="222" t="s">
        <v>761</v>
      </c>
      <c r="E143" s="223">
        <v>0</v>
      </c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7" x14ac:dyDescent="0.25">
      <c r="A144" s="199">
        <v>7</v>
      </c>
      <c r="B144" s="201"/>
      <c r="C144" s="214" t="s">
        <v>703</v>
      </c>
      <c r="D144" s="225" t="s">
        <v>761</v>
      </c>
      <c r="E144" s="224">
        <v>25</v>
      </c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7" x14ac:dyDescent="0.25">
      <c r="A145" s="199">
        <v>8</v>
      </c>
      <c r="B145" s="201"/>
      <c r="C145" s="214" t="s">
        <v>704</v>
      </c>
      <c r="D145" s="225" t="s">
        <v>761</v>
      </c>
      <c r="E145" s="223">
        <v>34</v>
      </c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7" x14ac:dyDescent="0.25">
      <c r="A146" s="199">
        <v>9</v>
      </c>
      <c r="B146" s="201"/>
      <c r="C146" s="214" t="s">
        <v>705</v>
      </c>
      <c r="D146" s="225" t="s">
        <v>761</v>
      </c>
      <c r="E146" s="223">
        <v>0</v>
      </c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7" x14ac:dyDescent="0.25">
      <c r="A147" s="199">
        <v>10</v>
      </c>
      <c r="B147" s="201"/>
      <c r="C147" s="214" t="s">
        <v>706</v>
      </c>
      <c r="D147" s="225" t="s">
        <v>761</v>
      </c>
      <c r="E147" s="223">
        <v>0</v>
      </c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7" x14ac:dyDescent="0.25">
      <c r="A148" s="199">
        <v>11</v>
      </c>
      <c r="B148" s="201"/>
      <c r="C148" s="214" t="s">
        <v>730</v>
      </c>
      <c r="D148" s="225" t="s">
        <v>761</v>
      </c>
      <c r="E148" s="223">
        <v>0</v>
      </c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7" x14ac:dyDescent="0.25">
      <c r="A149" s="199">
        <v>12</v>
      </c>
      <c r="B149" s="201"/>
      <c r="C149" s="214" t="s">
        <v>617</v>
      </c>
      <c r="D149" s="225" t="s">
        <v>768</v>
      </c>
      <c r="E149" s="224">
        <v>43</v>
      </c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7" x14ac:dyDescent="0.25">
      <c r="A150" s="199">
        <v>13</v>
      </c>
      <c r="B150" s="201"/>
      <c r="C150" s="214" t="s">
        <v>673</v>
      </c>
      <c r="D150" s="225" t="s">
        <v>650</v>
      </c>
      <c r="E150" s="224">
        <v>35</v>
      </c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7" x14ac:dyDescent="0.25">
      <c r="A151" s="199">
        <v>14</v>
      </c>
      <c r="B151" s="201"/>
      <c r="C151" s="214" t="s">
        <v>674</v>
      </c>
      <c r="D151" s="225" t="s">
        <v>650</v>
      </c>
      <c r="E151" s="224">
        <v>35</v>
      </c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7" x14ac:dyDescent="0.25">
      <c r="A152" s="199">
        <v>15</v>
      </c>
      <c r="B152" s="201"/>
      <c r="C152" s="214" t="s">
        <v>676</v>
      </c>
      <c r="D152" s="225" t="s">
        <v>650</v>
      </c>
      <c r="E152" s="224">
        <v>35</v>
      </c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7" x14ac:dyDescent="0.25">
      <c r="A153" s="199">
        <v>16</v>
      </c>
      <c r="B153" s="201"/>
      <c r="C153" s="214" t="s">
        <v>677</v>
      </c>
      <c r="D153" s="222" t="s">
        <v>650</v>
      </c>
      <c r="E153" s="224">
        <v>35</v>
      </c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</row>
    <row r="154" spans="1:17" x14ac:dyDescent="0.25">
      <c r="A154" s="199">
        <v>17</v>
      </c>
      <c r="B154" s="201"/>
      <c r="C154" s="214" t="s">
        <v>678</v>
      </c>
      <c r="D154" s="222" t="s">
        <v>650</v>
      </c>
      <c r="E154" s="224">
        <v>35</v>
      </c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</row>
    <row r="155" spans="1:17" x14ac:dyDescent="0.25">
      <c r="A155" s="199">
        <v>18</v>
      </c>
      <c r="B155" s="201"/>
      <c r="C155" s="214" t="s">
        <v>679</v>
      </c>
      <c r="D155" s="222" t="s">
        <v>650</v>
      </c>
      <c r="E155" s="224">
        <v>35</v>
      </c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</row>
    <row r="156" spans="1:17" x14ac:dyDescent="0.25">
      <c r="A156" s="199">
        <v>19</v>
      </c>
      <c r="B156" s="201"/>
      <c r="C156" s="214" t="s">
        <v>691</v>
      </c>
      <c r="D156" s="222" t="s">
        <v>650</v>
      </c>
      <c r="E156" s="224">
        <v>39</v>
      </c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7" x14ac:dyDescent="0.25">
      <c r="A157" s="199">
        <v>20</v>
      </c>
      <c r="B157" s="201"/>
      <c r="C157" s="214" t="s">
        <v>702</v>
      </c>
      <c r="D157" s="222" t="s">
        <v>650</v>
      </c>
      <c r="E157" s="224">
        <v>39</v>
      </c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7" x14ac:dyDescent="0.25">
      <c r="A158" s="199">
        <v>21</v>
      </c>
      <c r="B158" s="201"/>
      <c r="C158" s="214" t="s">
        <v>792</v>
      </c>
      <c r="D158" s="222" t="s">
        <v>647</v>
      </c>
      <c r="E158" s="224">
        <v>26</v>
      </c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7" x14ac:dyDescent="0.25">
      <c r="A159" s="202">
        <v>22</v>
      </c>
      <c r="B159" s="203"/>
      <c r="C159" s="208" t="s">
        <v>702</v>
      </c>
      <c r="D159" s="209" t="s">
        <v>650</v>
      </c>
      <c r="E159" s="210">
        <v>36</v>
      </c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15" t="str">
        <f>'DL1'!A1:D2</f>
        <v xml:space="preserve">TRƯỜNG CAO ĐẲNG
CƠ ĐIỆN XÂY DỰNG VIỆT XÔ 
</v>
      </c>
      <c r="B1" s="1115"/>
      <c r="C1" s="1115"/>
      <c r="D1" s="1115"/>
      <c r="E1" s="255"/>
      <c r="F1" s="255"/>
      <c r="G1" s="255"/>
      <c r="H1" s="1168" t="s">
        <v>566</v>
      </c>
      <c r="I1" s="1168"/>
      <c r="J1" s="1168"/>
      <c r="K1" s="1168"/>
      <c r="L1" s="1168"/>
      <c r="M1" s="1168"/>
      <c r="N1" s="1168"/>
      <c r="O1" s="1168"/>
      <c r="P1" s="1168"/>
      <c r="Q1" s="1168"/>
      <c r="R1" s="1168"/>
      <c r="S1" s="1168"/>
      <c r="T1" s="1168"/>
      <c r="U1" s="1168"/>
      <c r="V1" s="1168"/>
      <c r="W1" s="1168"/>
      <c r="X1" s="1168"/>
      <c r="Y1" s="256"/>
      <c r="Z1" s="256"/>
      <c r="AA1" s="83" t="s">
        <v>8291</v>
      </c>
    </row>
    <row r="2" spans="1:32" ht="15.75" customHeight="1" x14ac:dyDescent="0.3">
      <c r="A2" s="1115"/>
      <c r="B2" s="1115"/>
      <c r="C2" s="1115"/>
      <c r="D2" s="1115"/>
      <c r="E2" s="256"/>
      <c r="F2" s="256"/>
      <c r="G2" s="257"/>
      <c r="H2" s="1169" t="str">
        <f>'DL1'!H2:X2</f>
        <v>Tuần 32 (từ ngày 11/03/2024 đến ngày 17/03/2024)</v>
      </c>
      <c r="I2" s="1169"/>
      <c r="J2" s="1169"/>
      <c r="K2" s="1169"/>
      <c r="L2" s="1169"/>
      <c r="M2" s="1169"/>
      <c r="N2" s="1169"/>
      <c r="O2" s="1169"/>
      <c r="P2" s="1169"/>
      <c r="Q2" s="1169"/>
      <c r="R2" s="1169"/>
      <c r="S2" s="1169"/>
      <c r="T2" s="1169"/>
      <c r="U2" s="1169"/>
      <c r="V2" s="1169"/>
      <c r="W2" s="1169"/>
      <c r="X2" s="1169"/>
      <c r="AB2" s="258"/>
      <c r="AC2" s="257"/>
      <c r="AD2" s="257"/>
      <c r="AE2" s="257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63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54"/>
      <c r="D4" s="1170" t="s">
        <v>20</v>
      </c>
      <c r="E4" s="1171"/>
      <c r="F4" s="1171"/>
      <c r="G4" s="1172"/>
      <c r="H4" s="1170" t="s">
        <v>21</v>
      </c>
      <c r="I4" s="1171"/>
      <c r="J4" s="1171"/>
      <c r="K4" s="1172"/>
      <c r="L4" s="1170" t="s">
        <v>22</v>
      </c>
      <c r="M4" s="1171"/>
      <c r="N4" s="1171"/>
      <c r="O4" s="1172"/>
      <c r="P4" s="1170" t="s">
        <v>23</v>
      </c>
      <c r="Q4" s="1171"/>
      <c r="R4" s="1171"/>
      <c r="S4" s="1172"/>
      <c r="T4" s="1170" t="s">
        <v>24</v>
      </c>
      <c r="U4" s="1171"/>
      <c r="V4" s="1171"/>
      <c r="W4" s="1172"/>
      <c r="X4" s="1170" t="s">
        <v>25</v>
      </c>
      <c r="Y4" s="1171"/>
      <c r="Z4" s="1171"/>
      <c r="AA4" s="1172"/>
      <c r="AB4" s="1173" t="s">
        <v>26</v>
      </c>
      <c r="AC4" s="1174"/>
      <c r="AD4" s="1174"/>
      <c r="AE4" s="1175"/>
    </row>
    <row r="5" spans="1:32" ht="15.75" customHeight="1" x14ac:dyDescent="0.3">
      <c r="A5" s="105">
        <v>1</v>
      </c>
      <c r="B5" s="51" t="s">
        <v>5644</v>
      </c>
      <c r="C5" s="1042" t="s">
        <v>0</v>
      </c>
      <c r="D5" s="15" t="s">
        <v>9509</v>
      </c>
      <c r="E5" s="16"/>
      <c r="F5" s="16"/>
      <c r="G5" s="115"/>
      <c r="H5" s="15" t="s">
        <v>9509</v>
      </c>
      <c r="I5" s="17"/>
      <c r="J5" s="18"/>
      <c r="K5" s="114"/>
      <c r="L5" s="15" t="s">
        <v>9509</v>
      </c>
      <c r="M5" s="18"/>
      <c r="N5" s="18"/>
      <c r="O5" s="114"/>
      <c r="P5" s="34" t="s">
        <v>9509</v>
      </c>
      <c r="Q5" s="35"/>
      <c r="R5" s="36"/>
      <c r="S5" s="114"/>
      <c r="T5" s="15" t="s">
        <v>9509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2" ht="12.6" customHeight="1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2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2" ht="12.6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2" ht="15" customHeight="1" x14ac:dyDescent="0.3">
      <c r="A9" s="105">
        <v>2</v>
      </c>
      <c r="B9" s="51" t="s">
        <v>7130</v>
      </c>
      <c r="C9" s="1042" t="s">
        <v>0</v>
      </c>
      <c r="D9" s="15" t="s">
        <v>9510</v>
      </c>
      <c r="E9" s="16"/>
      <c r="F9" s="16"/>
      <c r="G9" s="115"/>
      <c r="H9" s="15" t="s">
        <v>9715</v>
      </c>
      <c r="I9" s="17">
        <v>4</v>
      </c>
      <c r="J9" s="18" t="s">
        <v>7327</v>
      </c>
      <c r="K9" s="114" t="s">
        <v>5</v>
      </c>
      <c r="L9" s="15" t="s">
        <v>9511</v>
      </c>
      <c r="M9" s="18">
        <v>4</v>
      </c>
      <c r="N9" s="18">
        <v>107</v>
      </c>
      <c r="O9" s="114" t="s">
        <v>4</v>
      </c>
      <c r="P9" s="34" t="s">
        <v>9511</v>
      </c>
      <c r="Q9" s="35">
        <v>4</v>
      </c>
      <c r="R9" s="36">
        <v>107</v>
      </c>
      <c r="S9" s="114" t="s">
        <v>4</v>
      </c>
      <c r="T9" s="15" t="s">
        <v>9794</v>
      </c>
      <c r="U9" s="18">
        <v>4</v>
      </c>
      <c r="V9" s="18" t="s">
        <v>7110</v>
      </c>
      <c r="W9" s="114" t="s">
        <v>6</v>
      </c>
      <c r="X9" s="18"/>
      <c r="Y9" s="18"/>
      <c r="Z9" s="18"/>
      <c r="AA9" s="114"/>
      <c r="AB9" s="15"/>
      <c r="AC9" s="17"/>
      <c r="AD9" s="18"/>
      <c r="AE9" s="310"/>
    </row>
    <row r="10" spans="1:32" ht="12.6" customHeight="1" x14ac:dyDescent="0.3">
      <c r="A10" s="107"/>
      <c r="B10" s="52"/>
      <c r="C10" s="1043"/>
      <c r="D10" s="20" t="s">
        <v>9511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9795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2" ht="12.6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2" ht="12.6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2" ht="12.6" customHeight="1" x14ac:dyDescent="0.3">
      <c r="A13" s="105">
        <v>2</v>
      </c>
      <c r="B13" s="51" t="s">
        <v>7131</v>
      </c>
      <c r="C13" s="1042" t="s">
        <v>0</v>
      </c>
      <c r="D13" s="15" t="s">
        <v>9512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2" ht="12.6" customHeight="1" x14ac:dyDescent="0.3">
      <c r="A14" s="107"/>
      <c r="B14" s="52"/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2" ht="12.6" customHeight="1" x14ac:dyDescent="0.3">
      <c r="A15" s="107"/>
      <c r="B15" s="52"/>
      <c r="C15" s="1046" t="s">
        <v>1</v>
      </c>
      <c r="D15" s="25" t="s">
        <v>9513</v>
      </c>
      <c r="E15" s="26">
        <v>4</v>
      </c>
      <c r="F15" s="26">
        <v>107</v>
      </c>
      <c r="G15" s="111" t="s">
        <v>4</v>
      </c>
      <c r="H15" s="25" t="s">
        <v>9716</v>
      </c>
      <c r="I15" s="27">
        <v>4</v>
      </c>
      <c r="J15" s="28" t="s">
        <v>7327</v>
      </c>
      <c r="K15" s="110" t="s">
        <v>5</v>
      </c>
      <c r="L15" s="25" t="s">
        <v>9513</v>
      </c>
      <c r="M15" s="28">
        <v>4</v>
      </c>
      <c r="N15" s="28">
        <v>107</v>
      </c>
      <c r="O15" s="110" t="s">
        <v>4</v>
      </c>
      <c r="P15" s="30" t="s">
        <v>9513</v>
      </c>
      <c r="Q15" s="31">
        <v>4</v>
      </c>
      <c r="R15" s="28">
        <v>107</v>
      </c>
      <c r="S15" s="110" t="s">
        <v>4</v>
      </c>
      <c r="T15" s="25" t="s">
        <v>9796</v>
      </c>
      <c r="U15" s="28">
        <v>4</v>
      </c>
      <c r="V15" s="28" t="s">
        <v>7110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12"/>
    </row>
    <row r="16" spans="1:32" ht="12.6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9797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2.6" customHeight="1" x14ac:dyDescent="0.3">
      <c r="A17" s="105">
        <v>3</v>
      </c>
      <c r="B17" s="51" t="s">
        <v>6589</v>
      </c>
      <c r="C17" s="1042" t="s">
        <v>0</v>
      </c>
      <c r="D17" s="15"/>
      <c r="E17" s="16"/>
      <c r="F17" s="16"/>
      <c r="G17" s="115"/>
      <c r="H17" s="15" t="s">
        <v>9717</v>
      </c>
      <c r="I17" s="17">
        <v>2</v>
      </c>
      <c r="J17" s="509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</row>
    <row r="18" spans="1:31" ht="12.6" customHeight="1" x14ac:dyDescent="0.3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2.6" customHeight="1" x14ac:dyDescent="0.3">
      <c r="A19" s="107"/>
      <c r="B19" s="52"/>
      <c r="C19" s="104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</row>
    <row r="20" spans="1:31" ht="12.6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3">
      <c r="A21" s="105">
        <v>4</v>
      </c>
      <c r="B21" s="51" t="s">
        <v>7251</v>
      </c>
      <c r="C21" s="1042" t="s">
        <v>0</v>
      </c>
      <c r="D21" s="15" t="s">
        <v>9514</v>
      </c>
      <c r="E21" s="16"/>
      <c r="F21" s="16"/>
      <c r="G21" s="115"/>
      <c r="H21" s="15" t="s">
        <v>9515</v>
      </c>
      <c r="I21" s="17"/>
      <c r="J21" s="18"/>
      <c r="K21" s="114"/>
      <c r="L21" s="15" t="s">
        <v>9515</v>
      </c>
      <c r="M21" s="18"/>
      <c r="N21" s="18"/>
      <c r="O21" s="114"/>
      <c r="P21" s="34" t="s">
        <v>9515</v>
      </c>
      <c r="Q21" s="35"/>
      <c r="R21" s="36"/>
      <c r="S21" s="114"/>
      <c r="T21" s="15" t="s">
        <v>9768</v>
      </c>
      <c r="U21" s="18">
        <v>4</v>
      </c>
      <c r="V21" s="18" t="s">
        <v>7256</v>
      </c>
      <c r="W21" s="114" t="s">
        <v>4575</v>
      </c>
      <c r="X21" s="18" t="s">
        <v>9832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10"/>
    </row>
    <row r="22" spans="1:31" ht="15.75" customHeight="1" x14ac:dyDescent="0.3">
      <c r="A22" s="107"/>
      <c r="B22" s="52"/>
      <c r="C22" s="1043"/>
      <c r="D22" s="20" t="s">
        <v>9515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3">
      <c r="A23" s="107"/>
      <c r="B23" s="52"/>
      <c r="C23" s="1046" t="s">
        <v>1</v>
      </c>
      <c r="D23" s="25" t="s">
        <v>9516</v>
      </c>
      <c r="E23" s="26">
        <v>3</v>
      </c>
      <c r="F23" s="26">
        <v>106</v>
      </c>
      <c r="G23" s="111" t="s">
        <v>4575</v>
      </c>
      <c r="H23" s="25" t="s">
        <v>9515</v>
      </c>
      <c r="I23" s="27"/>
      <c r="J23" s="28"/>
      <c r="K23" s="110"/>
      <c r="L23" s="25" t="s">
        <v>9515</v>
      </c>
      <c r="M23" s="28"/>
      <c r="N23" s="28"/>
      <c r="O23" s="110"/>
      <c r="P23" s="25" t="s">
        <v>9768</v>
      </c>
      <c r="Q23" s="27">
        <v>4</v>
      </c>
      <c r="R23" s="28" t="s">
        <v>7256</v>
      </c>
      <c r="S23" s="110" t="s">
        <v>4575</v>
      </c>
      <c r="T23" s="25" t="s">
        <v>9768</v>
      </c>
      <c r="U23" s="28">
        <v>4</v>
      </c>
      <c r="V23" s="28" t="s">
        <v>7256</v>
      </c>
      <c r="W23" s="110" t="s">
        <v>4575</v>
      </c>
      <c r="X23" s="25" t="s">
        <v>9832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12"/>
    </row>
    <row r="24" spans="1:31" ht="15.75" customHeight="1" x14ac:dyDescent="0.3">
      <c r="A24" s="107"/>
      <c r="B24" s="52"/>
      <c r="C24" s="1046"/>
      <c r="D24" s="40" t="s">
        <v>8308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</row>
    <row r="25" spans="1:31" ht="15.75" customHeight="1" x14ac:dyDescent="0.3">
      <c r="A25" s="105">
        <v>4</v>
      </c>
      <c r="B25" s="51" t="s">
        <v>7252</v>
      </c>
      <c r="C25" s="1042" t="s">
        <v>0</v>
      </c>
      <c r="D25" s="15" t="s">
        <v>9517</v>
      </c>
      <c r="E25" s="16"/>
      <c r="F25" s="16"/>
      <c r="G25" s="115"/>
      <c r="H25" s="15" t="s">
        <v>9518</v>
      </c>
      <c r="I25" s="17"/>
      <c r="J25" s="18"/>
      <c r="K25" s="114"/>
      <c r="L25" s="18" t="s">
        <v>9518</v>
      </c>
      <c r="M25" s="18"/>
      <c r="N25" s="18"/>
      <c r="O25" s="114"/>
      <c r="P25" s="15" t="s">
        <v>9518</v>
      </c>
      <c r="Q25" s="17"/>
      <c r="R25" s="18"/>
      <c r="S25" s="114"/>
      <c r="T25" s="15" t="s">
        <v>9519</v>
      </c>
      <c r="U25" s="18">
        <v>4</v>
      </c>
      <c r="V25" s="18" t="s">
        <v>7147</v>
      </c>
      <c r="W25" s="114" t="s">
        <v>4573</v>
      </c>
      <c r="X25" s="15" t="s">
        <v>9519</v>
      </c>
      <c r="Y25" s="18">
        <v>4</v>
      </c>
      <c r="Z25" s="18" t="s">
        <v>7147</v>
      </c>
      <c r="AA25" s="114" t="s">
        <v>4573</v>
      </c>
      <c r="AB25" s="15"/>
      <c r="AC25" s="17"/>
      <c r="AD25" s="18"/>
      <c r="AE25" s="310"/>
    </row>
    <row r="26" spans="1:31" ht="15.75" customHeight="1" x14ac:dyDescent="0.3">
      <c r="A26" s="107"/>
      <c r="B26" s="52"/>
      <c r="C26" s="1043"/>
      <c r="D26" s="20" t="s">
        <v>9518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3">
      <c r="A27" s="107"/>
      <c r="B27" s="52"/>
      <c r="C27" s="1046" t="s">
        <v>1</v>
      </c>
      <c r="D27" s="25" t="s">
        <v>9519</v>
      </c>
      <c r="E27" s="26">
        <v>4</v>
      </c>
      <c r="F27" s="26" t="s">
        <v>7147</v>
      </c>
      <c r="G27" s="111" t="s">
        <v>4573</v>
      </c>
      <c r="H27" s="25" t="s">
        <v>9518</v>
      </c>
      <c r="I27" s="27"/>
      <c r="J27" s="28"/>
      <c r="K27" s="110"/>
      <c r="L27" s="25" t="s">
        <v>9518</v>
      </c>
      <c r="M27" s="28"/>
      <c r="N27" s="28"/>
      <c r="O27" s="110"/>
      <c r="P27" s="30" t="s">
        <v>9519</v>
      </c>
      <c r="Q27" s="31">
        <v>4</v>
      </c>
      <c r="R27" s="28" t="s">
        <v>7147</v>
      </c>
      <c r="S27" s="110" t="s">
        <v>4573</v>
      </c>
      <c r="T27" s="25" t="s">
        <v>9519</v>
      </c>
      <c r="U27" s="28">
        <v>4</v>
      </c>
      <c r="V27" s="28" t="s">
        <v>7147</v>
      </c>
      <c r="W27" s="110" t="s">
        <v>4573</v>
      </c>
      <c r="X27" s="25" t="s">
        <v>9519</v>
      </c>
      <c r="Y27" s="28">
        <v>4</v>
      </c>
      <c r="Z27" s="28" t="s">
        <v>7147</v>
      </c>
      <c r="AA27" s="110" t="s">
        <v>4573</v>
      </c>
      <c r="AB27" s="25"/>
      <c r="AC27" s="27"/>
      <c r="AD27" s="28"/>
      <c r="AE27" s="312"/>
    </row>
    <row r="28" spans="1:31" ht="15.75" customHeight="1" x14ac:dyDescent="0.3">
      <c r="A28" s="107"/>
      <c r="B28" s="52"/>
      <c r="C28" s="1046"/>
      <c r="D28" s="25" t="s">
        <v>8309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</row>
    <row r="29" spans="1:31" ht="15.75" customHeight="1" x14ac:dyDescent="0.3">
      <c r="A29" s="105">
        <v>5</v>
      </c>
      <c r="B29" s="51" t="s">
        <v>7334</v>
      </c>
      <c r="C29" s="1042" t="s">
        <v>0</v>
      </c>
      <c r="D29" s="15" t="s">
        <v>9520</v>
      </c>
      <c r="E29" s="16"/>
      <c r="F29" s="16"/>
      <c r="G29" s="115"/>
      <c r="H29" s="15" t="s">
        <v>9521</v>
      </c>
      <c r="I29" s="17">
        <v>4</v>
      </c>
      <c r="J29" s="18" t="s">
        <v>8314</v>
      </c>
      <c r="K29" s="114" t="s">
        <v>4573</v>
      </c>
      <c r="L29" s="18" t="s">
        <v>9521</v>
      </c>
      <c r="M29" s="18">
        <v>4</v>
      </c>
      <c r="N29" s="18" t="s">
        <v>8314</v>
      </c>
      <c r="O29" s="114" t="s">
        <v>4573</v>
      </c>
      <c r="P29" s="15" t="s">
        <v>9521</v>
      </c>
      <c r="Q29" s="17">
        <v>4</v>
      </c>
      <c r="R29" s="18" t="s">
        <v>8314</v>
      </c>
      <c r="S29" s="114" t="s">
        <v>4573</v>
      </c>
      <c r="T29" s="15" t="s">
        <v>9522</v>
      </c>
      <c r="U29" s="17">
        <v>4</v>
      </c>
      <c r="V29" s="18" t="s">
        <v>7327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10"/>
    </row>
    <row r="30" spans="1:31" ht="15.75" customHeight="1" x14ac:dyDescent="0.3">
      <c r="A30" s="107"/>
      <c r="B30" s="52"/>
      <c r="C30" s="1043"/>
      <c r="D30" s="20" t="s">
        <v>9521</v>
      </c>
      <c r="E30" s="21">
        <v>3</v>
      </c>
      <c r="F30" s="21" t="s">
        <v>8314</v>
      </c>
      <c r="G30" s="113" t="s">
        <v>4573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8310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3">
      <c r="A31" s="107"/>
      <c r="B31" s="52"/>
      <c r="C31" s="1046" t="s">
        <v>1</v>
      </c>
      <c r="D31" s="25" t="s">
        <v>9522</v>
      </c>
      <c r="E31" s="26">
        <v>3</v>
      </c>
      <c r="F31" s="26" t="s">
        <v>7327</v>
      </c>
      <c r="G31" s="111" t="s">
        <v>5</v>
      </c>
      <c r="H31" s="25"/>
      <c r="I31" s="27"/>
      <c r="J31" s="28"/>
      <c r="K31" s="110"/>
      <c r="L31" s="25" t="s">
        <v>9522</v>
      </c>
      <c r="M31" s="28">
        <v>3</v>
      </c>
      <c r="N31" s="28" t="s">
        <v>7327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</row>
    <row r="32" spans="1:31" ht="15.75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</row>
    <row r="33" spans="1:31" ht="15.75" customHeight="1" x14ac:dyDescent="0.3">
      <c r="A33" s="105">
        <v>6</v>
      </c>
      <c r="B33" s="51" t="s">
        <v>8401</v>
      </c>
      <c r="C33" s="1042" t="s">
        <v>0</v>
      </c>
      <c r="D33" s="15" t="s">
        <v>9523</v>
      </c>
      <c r="E33" s="16"/>
      <c r="F33" s="16"/>
      <c r="G33" s="115"/>
      <c r="H33" s="15" t="s">
        <v>9524</v>
      </c>
      <c r="I33" s="17"/>
      <c r="J33" s="18"/>
      <c r="K33" s="114"/>
      <c r="L33" s="15" t="s">
        <v>9524</v>
      </c>
      <c r="M33" s="18"/>
      <c r="N33" s="18"/>
      <c r="O33" s="114"/>
      <c r="P33" s="34" t="s">
        <v>9524</v>
      </c>
      <c r="Q33" s="35"/>
      <c r="R33" s="36"/>
      <c r="S33" s="114"/>
      <c r="T33" s="15" t="s">
        <v>9524</v>
      </c>
      <c r="U33" s="18"/>
      <c r="V33" s="18"/>
      <c r="W33" s="114"/>
      <c r="X33" s="18" t="s">
        <v>9833</v>
      </c>
      <c r="Y33" s="18">
        <v>4</v>
      </c>
      <c r="Z33" s="18" t="s">
        <v>6569</v>
      </c>
      <c r="AA33" s="114" t="s">
        <v>10</v>
      </c>
      <c r="AB33" s="15"/>
      <c r="AC33" s="17"/>
      <c r="AD33" s="18"/>
      <c r="AE33" s="310"/>
    </row>
    <row r="34" spans="1:31" ht="15.75" customHeight="1" x14ac:dyDescent="0.3">
      <c r="A34" s="107"/>
      <c r="B34" s="52"/>
      <c r="C34" s="1043"/>
      <c r="D34" s="20" t="s">
        <v>9524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3">
      <c r="A35" s="107"/>
      <c r="B35" s="52"/>
      <c r="C35" s="1046" t="s">
        <v>1</v>
      </c>
      <c r="D35" s="25" t="s">
        <v>9524</v>
      </c>
      <c r="E35" s="26"/>
      <c r="F35" s="26"/>
      <c r="G35" s="111"/>
      <c r="H35" s="25" t="s">
        <v>9524</v>
      </c>
      <c r="I35" s="27"/>
      <c r="J35" s="28"/>
      <c r="K35" s="110"/>
      <c r="L35" s="25" t="s">
        <v>9741</v>
      </c>
      <c r="M35" s="28">
        <v>3</v>
      </c>
      <c r="N35" s="508" t="s">
        <v>422</v>
      </c>
      <c r="O35" s="110" t="s">
        <v>343</v>
      </c>
      <c r="P35" s="25" t="s">
        <v>9769</v>
      </c>
      <c r="Q35" s="27">
        <v>4</v>
      </c>
      <c r="R35" s="508" t="s">
        <v>400</v>
      </c>
      <c r="S35" s="110" t="s">
        <v>604</v>
      </c>
      <c r="T35" s="25" t="s">
        <v>9798</v>
      </c>
      <c r="U35" s="28">
        <v>4</v>
      </c>
      <c r="V35" s="508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  <row r="37" spans="1:31" ht="15.75" customHeight="1" x14ac:dyDescent="0.3">
      <c r="A37" s="105">
        <v>6</v>
      </c>
      <c r="B37" s="51" t="s">
        <v>8402</v>
      </c>
      <c r="C37" s="1042" t="s">
        <v>0</v>
      </c>
      <c r="D37" s="15" t="s">
        <v>9525</v>
      </c>
      <c r="E37" s="16"/>
      <c r="F37" s="16"/>
      <c r="G37" s="115"/>
      <c r="H37" s="15" t="s">
        <v>9526</v>
      </c>
      <c r="I37" s="17"/>
      <c r="J37" s="18"/>
      <c r="K37" s="114"/>
      <c r="L37" s="18" t="s">
        <v>9526</v>
      </c>
      <c r="M37" s="18"/>
      <c r="N37" s="18"/>
      <c r="O37" s="114"/>
      <c r="P37" s="18" t="s">
        <v>9526</v>
      </c>
      <c r="Q37" s="18"/>
      <c r="R37" s="18"/>
      <c r="S37" s="114"/>
      <c r="T37" s="15" t="s">
        <v>9526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</row>
    <row r="38" spans="1:31" ht="15.75" customHeight="1" x14ac:dyDescent="0.3">
      <c r="A38" s="107"/>
      <c r="B38" s="52"/>
      <c r="C38" s="1043"/>
      <c r="D38" s="20" t="s">
        <v>9526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</row>
    <row r="39" spans="1:31" ht="15.75" customHeight="1" x14ac:dyDescent="0.3">
      <c r="A39" s="107"/>
      <c r="B39" s="52"/>
      <c r="C39" s="1046" t="s">
        <v>1</v>
      </c>
      <c r="D39" s="25" t="s">
        <v>9526</v>
      </c>
      <c r="E39" s="26"/>
      <c r="F39" s="26"/>
      <c r="G39" s="111"/>
      <c r="H39" s="25" t="s">
        <v>9526</v>
      </c>
      <c r="I39" s="27"/>
      <c r="J39" s="28"/>
      <c r="K39" s="110"/>
      <c r="L39" s="25" t="s">
        <v>9742</v>
      </c>
      <c r="M39" s="28">
        <v>3</v>
      </c>
      <c r="N39" s="508" t="s">
        <v>422</v>
      </c>
      <c r="O39" s="110" t="s">
        <v>343</v>
      </c>
      <c r="P39" s="25" t="s">
        <v>9770</v>
      </c>
      <c r="Q39" s="28">
        <v>4</v>
      </c>
      <c r="R39" s="508" t="s">
        <v>400</v>
      </c>
      <c r="S39" s="110" t="s">
        <v>604</v>
      </c>
      <c r="T39" s="25" t="s">
        <v>9799</v>
      </c>
      <c r="U39" s="28">
        <v>4</v>
      </c>
      <c r="V39" s="508" t="s">
        <v>403</v>
      </c>
      <c r="W39" s="110" t="s">
        <v>14</v>
      </c>
      <c r="X39" s="25" t="s">
        <v>9834</v>
      </c>
      <c r="Y39" s="28">
        <v>4</v>
      </c>
      <c r="Z39" s="28" t="s">
        <v>6569</v>
      </c>
      <c r="AA39" s="110" t="s">
        <v>10</v>
      </c>
      <c r="AB39" s="25"/>
      <c r="AC39" s="27"/>
      <c r="AD39" s="28"/>
      <c r="AE39" s="312"/>
    </row>
    <row r="40" spans="1:31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</row>
    <row r="41" spans="1:31" ht="15.75" customHeight="1" x14ac:dyDescent="0.3">
      <c r="A41" s="105">
        <v>7</v>
      </c>
      <c r="B41" s="51" t="s">
        <v>8345</v>
      </c>
      <c r="C41" s="1042" t="s">
        <v>0</v>
      </c>
      <c r="D41" s="15" t="s">
        <v>9527</v>
      </c>
      <c r="E41" s="16"/>
      <c r="F41" s="16"/>
      <c r="G41" s="115"/>
      <c r="H41" s="15" t="s">
        <v>9528</v>
      </c>
      <c r="I41" s="17"/>
      <c r="J41" s="18"/>
      <c r="K41" s="114"/>
      <c r="L41" s="15" t="s">
        <v>9528</v>
      </c>
      <c r="M41" s="18"/>
      <c r="N41" s="18"/>
      <c r="O41" s="114"/>
      <c r="P41" s="15" t="s">
        <v>9528</v>
      </c>
      <c r="Q41" s="18"/>
      <c r="R41" s="18"/>
      <c r="S41" s="114"/>
      <c r="T41" s="18" t="s">
        <v>9528</v>
      </c>
      <c r="U41" s="18"/>
      <c r="V41" s="18"/>
      <c r="W41" s="114"/>
      <c r="X41" s="15" t="s">
        <v>9835</v>
      </c>
      <c r="Y41" s="18">
        <v>2</v>
      </c>
      <c r="Z41" s="509" t="s">
        <v>403</v>
      </c>
      <c r="AA41" s="114" t="s">
        <v>14</v>
      </c>
      <c r="AB41" s="15"/>
      <c r="AC41" s="18"/>
      <c r="AD41" s="18"/>
      <c r="AE41" s="310"/>
    </row>
    <row r="42" spans="1:31" ht="15.75" customHeight="1" x14ac:dyDescent="0.3">
      <c r="A42" s="107"/>
      <c r="B42" s="52"/>
      <c r="C42" s="1043"/>
      <c r="D42" s="20" t="s">
        <v>9528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9836</v>
      </c>
      <c r="Y42" s="24"/>
      <c r="Z42" s="24"/>
      <c r="AA42" s="112"/>
      <c r="AB42" s="20"/>
      <c r="AC42" s="22"/>
      <c r="AD42" s="22"/>
      <c r="AE42" s="311"/>
    </row>
    <row r="43" spans="1:31" ht="15.75" customHeight="1" x14ac:dyDescent="0.3">
      <c r="A43" s="107"/>
      <c r="B43" s="52"/>
      <c r="C43" s="1046" t="s">
        <v>1</v>
      </c>
      <c r="D43" s="25" t="s">
        <v>9528</v>
      </c>
      <c r="E43" s="26"/>
      <c r="F43" s="26"/>
      <c r="G43" s="111"/>
      <c r="H43" s="25" t="s">
        <v>9528</v>
      </c>
      <c r="I43" s="27"/>
      <c r="J43" s="28"/>
      <c r="K43" s="110"/>
      <c r="L43" s="28" t="s">
        <v>9743</v>
      </c>
      <c r="M43" s="28">
        <v>4</v>
      </c>
      <c r="N43" s="508" t="s">
        <v>443</v>
      </c>
      <c r="O43" s="110" t="s">
        <v>332</v>
      </c>
      <c r="P43" s="25" t="s">
        <v>9743</v>
      </c>
      <c r="Q43" s="27">
        <v>4</v>
      </c>
      <c r="R43" s="508" t="s">
        <v>443</v>
      </c>
      <c r="S43" s="110" t="s">
        <v>332</v>
      </c>
      <c r="T43" s="25" t="s">
        <v>9800</v>
      </c>
      <c r="U43" s="28">
        <v>3</v>
      </c>
      <c r="V43" s="508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12"/>
    </row>
    <row r="44" spans="1:31" ht="15.75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</row>
    <row r="45" spans="1:31" ht="15.75" customHeight="1" x14ac:dyDescent="0.3">
      <c r="A45" s="105">
        <v>7</v>
      </c>
      <c r="B45" s="51" t="s">
        <v>8346</v>
      </c>
      <c r="C45" s="1042" t="s">
        <v>0</v>
      </c>
      <c r="D45" s="15" t="s">
        <v>9529</v>
      </c>
      <c r="E45" s="16"/>
      <c r="F45" s="16"/>
      <c r="G45" s="115"/>
      <c r="H45" s="15" t="s">
        <v>9530</v>
      </c>
      <c r="I45" s="17"/>
      <c r="J45" s="18"/>
      <c r="K45" s="114"/>
      <c r="L45" s="15" t="s">
        <v>9530</v>
      </c>
      <c r="M45" s="18"/>
      <c r="N45" s="18"/>
      <c r="O45" s="114"/>
      <c r="P45" s="34" t="s">
        <v>9530</v>
      </c>
      <c r="Q45" s="35"/>
      <c r="R45" s="36"/>
      <c r="S45" s="114"/>
      <c r="T45" s="15" t="s">
        <v>9530</v>
      </c>
      <c r="U45" s="18"/>
      <c r="V45" s="18"/>
      <c r="W45" s="114"/>
      <c r="X45" s="18" t="s">
        <v>9837</v>
      </c>
      <c r="Y45" s="18">
        <v>2</v>
      </c>
      <c r="Z45" s="509" t="s">
        <v>403</v>
      </c>
      <c r="AA45" s="114" t="s">
        <v>14</v>
      </c>
      <c r="AB45" s="15"/>
      <c r="AC45" s="17"/>
      <c r="AD45" s="18"/>
      <c r="AE45" s="310"/>
    </row>
    <row r="46" spans="1:31" ht="15.75" customHeight="1" x14ac:dyDescent="0.3">
      <c r="A46" s="107"/>
      <c r="B46" s="52"/>
      <c r="C46" s="1043"/>
      <c r="D46" s="20" t="s">
        <v>9530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9838</v>
      </c>
      <c r="Y46" s="24"/>
      <c r="Z46" s="24"/>
      <c r="AA46" s="112"/>
      <c r="AB46" s="20"/>
      <c r="AC46" s="22"/>
      <c r="AD46" s="22"/>
      <c r="AE46" s="311"/>
    </row>
    <row r="47" spans="1:31" ht="15.75" customHeight="1" x14ac:dyDescent="0.3">
      <c r="A47" s="107"/>
      <c r="B47" s="52"/>
      <c r="C47" s="1046" t="s">
        <v>1</v>
      </c>
      <c r="D47" s="25" t="s">
        <v>9530</v>
      </c>
      <c r="E47" s="26"/>
      <c r="F47" s="26"/>
      <c r="G47" s="111"/>
      <c r="H47" s="25" t="s">
        <v>9530</v>
      </c>
      <c r="I47" s="27"/>
      <c r="J47" s="28"/>
      <c r="K47" s="110"/>
      <c r="L47" s="25" t="s">
        <v>9744</v>
      </c>
      <c r="M47" s="28">
        <v>4</v>
      </c>
      <c r="N47" s="508" t="s">
        <v>443</v>
      </c>
      <c r="O47" s="110" t="s">
        <v>332</v>
      </c>
      <c r="P47" s="25" t="s">
        <v>9744</v>
      </c>
      <c r="Q47" s="27">
        <v>4</v>
      </c>
      <c r="R47" s="508" t="s">
        <v>443</v>
      </c>
      <c r="S47" s="110" t="s">
        <v>332</v>
      </c>
      <c r="T47" s="25" t="s">
        <v>9801</v>
      </c>
      <c r="U47" s="28">
        <v>3</v>
      </c>
      <c r="V47" s="508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12"/>
    </row>
    <row r="48" spans="1:31" ht="15.75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</row>
    <row r="49" spans="1:31" ht="15.75" customHeight="1" x14ac:dyDescent="0.3">
      <c r="A49" s="105">
        <v>8</v>
      </c>
      <c r="B49" s="51" t="s">
        <v>8321</v>
      </c>
      <c r="C49" s="1042" t="s">
        <v>0</v>
      </c>
      <c r="D49" s="15" t="s">
        <v>9531</v>
      </c>
      <c r="E49" s="16"/>
      <c r="F49" s="16"/>
      <c r="G49" s="115"/>
      <c r="H49" s="15" t="s">
        <v>9532</v>
      </c>
      <c r="I49" s="17"/>
      <c r="J49" s="18"/>
      <c r="K49" s="114"/>
      <c r="L49" s="15" t="s">
        <v>9532</v>
      </c>
      <c r="M49" s="18"/>
      <c r="N49" s="18"/>
      <c r="O49" s="114"/>
      <c r="P49" s="34" t="s">
        <v>9532</v>
      </c>
      <c r="Q49" s="35"/>
      <c r="R49" s="36"/>
      <c r="S49" s="114"/>
      <c r="T49" s="15" t="s">
        <v>9532</v>
      </c>
      <c r="U49" s="18"/>
      <c r="V49" s="18"/>
      <c r="W49" s="114"/>
      <c r="X49" s="18" t="s">
        <v>9839</v>
      </c>
      <c r="Y49" s="18">
        <v>4</v>
      </c>
      <c r="Z49" s="18" t="s">
        <v>7110</v>
      </c>
      <c r="AA49" s="114" t="s">
        <v>6</v>
      </c>
      <c r="AB49" s="15"/>
      <c r="AC49" s="17"/>
      <c r="AD49" s="18"/>
      <c r="AE49" s="310"/>
    </row>
    <row r="50" spans="1:31" ht="15.75" customHeight="1" x14ac:dyDescent="0.3">
      <c r="A50" s="107"/>
      <c r="B50" s="52"/>
      <c r="C50" s="1043"/>
      <c r="D50" s="20" t="s">
        <v>9532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</row>
    <row r="51" spans="1:31" ht="15.75" customHeight="1" x14ac:dyDescent="0.3">
      <c r="A51" s="107"/>
      <c r="B51" s="52"/>
      <c r="C51" s="1046" t="s">
        <v>1</v>
      </c>
      <c r="D51" s="25" t="s">
        <v>9532</v>
      </c>
      <c r="E51" s="26"/>
      <c r="F51" s="26"/>
      <c r="G51" s="111"/>
      <c r="H51" s="25" t="s">
        <v>9532</v>
      </c>
      <c r="I51" s="27"/>
      <c r="J51" s="28"/>
      <c r="K51" s="110"/>
      <c r="L51" s="25" t="s">
        <v>9745</v>
      </c>
      <c r="M51" s="28">
        <v>4</v>
      </c>
      <c r="N51" s="28" t="s">
        <v>8314</v>
      </c>
      <c r="O51" s="110" t="s">
        <v>4573</v>
      </c>
      <c r="P51" s="25" t="s">
        <v>9771</v>
      </c>
      <c r="Q51" s="27">
        <v>4</v>
      </c>
      <c r="R51" s="508" t="s">
        <v>410</v>
      </c>
      <c r="S51" s="110" t="s">
        <v>685</v>
      </c>
      <c r="T51" s="25" t="s">
        <v>9771</v>
      </c>
      <c r="U51" s="28">
        <v>4</v>
      </c>
      <c r="V51" s="508" t="s">
        <v>410</v>
      </c>
      <c r="W51" s="110" t="s">
        <v>685</v>
      </c>
      <c r="X51" s="25" t="s">
        <v>9839</v>
      </c>
      <c r="Y51" s="28">
        <v>4</v>
      </c>
      <c r="Z51" s="28" t="s">
        <v>7110</v>
      </c>
      <c r="AA51" s="110" t="s">
        <v>6</v>
      </c>
      <c r="AB51" s="25"/>
      <c r="AC51" s="27"/>
      <c r="AD51" s="28"/>
      <c r="AE51" s="312"/>
    </row>
    <row r="52" spans="1:31" ht="15.75" customHeight="1" x14ac:dyDescent="0.3">
      <c r="A52" s="107"/>
      <c r="B52" s="52"/>
      <c r="C52" s="1046"/>
      <c r="D52" s="40"/>
      <c r="E52" s="41"/>
      <c r="F52" s="42"/>
      <c r="G52" s="108"/>
      <c r="H52" s="40"/>
      <c r="I52" s="42"/>
      <c r="J52" s="42"/>
      <c r="K52" s="108"/>
      <c r="L52" s="40" t="s">
        <v>9746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</row>
    <row r="53" spans="1:31" ht="15.75" customHeight="1" x14ac:dyDescent="0.3">
      <c r="A53" s="105">
        <v>9</v>
      </c>
      <c r="B53" s="51" t="s">
        <v>7333</v>
      </c>
      <c r="C53" s="1042" t="s">
        <v>0</v>
      </c>
      <c r="D53" s="15" t="s">
        <v>9533</v>
      </c>
      <c r="E53" s="16"/>
      <c r="F53" s="16"/>
      <c r="G53" s="115"/>
      <c r="H53" s="15" t="s">
        <v>9534</v>
      </c>
      <c r="I53" s="17"/>
      <c r="J53" s="18"/>
      <c r="K53" s="114"/>
      <c r="L53" s="18" t="s">
        <v>9534</v>
      </c>
      <c r="M53" s="18"/>
      <c r="N53" s="18"/>
      <c r="O53" s="114"/>
      <c r="P53" s="15" t="s">
        <v>9534</v>
      </c>
      <c r="Q53" s="17"/>
      <c r="R53" s="18"/>
      <c r="S53" s="114"/>
      <c r="T53" s="15" t="s">
        <v>9534</v>
      </c>
      <c r="U53" s="18"/>
      <c r="V53" s="18"/>
      <c r="W53" s="114"/>
      <c r="X53" s="15" t="s">
        <v>9747</v>
      </c>
      <c r="Y53" s="18">
        <v>4</v>
      </c>
      <c r="Z53" s="18" t="s">
        <v>5608</v>
      </c>
      <c r="AA53" s="114" t="s">
        <v>597</v>
      </c>
      <c r="AB53" s="15" t="s">
        <v>9857</v>
      </c>
      <c r="AC53" s="17">
        <v>4</v>
      </c>
      <c r="AD53" s="18" t="s">
        <v>5608</v>
      </c>
      <c r="AE53" s="310" t="s">
        <v>19</v>
      </c>
    </row>
    <row r="54" spans="1:31" ht="15.75" customHeight="1" x14ac:dyDescent="0.3">
      <c r="A54" s="107"/>
      <c r="B54" s="52"/>
      <c r="C54" s="1043"/>
      <c r="D54" s="20" t="s">
        <v>9534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</row>
    <row r="55" spans="1:31" ht="15.75" customHeight="1" x14ac:dyDescent="0.3">
      <c r="A55" s="107"/>
      <c r="B55" s="52"/>
      <c r="C55" s="1046" t="s">
        <v>1</v>
      </c>
      <c r="D55" s="25" t="s">
        <v>9534</v>
      </c>
      <c r="E55" s="26"/>
      <c r="F55" s="26"/>
      <c r="G55" s="111"/>
      <c r="H55" s="25" t="s">
        <v>9534</v>
      </c>
      <c r="I55" s="27"/>
      <c r="J55" s="28"/>
      <c r="K55" s="110"/>
      <c r="L55" s="25" t="s">
        <v>9747</v>
      </c>
      <c r="M55" s="28">
        <v>4</v>
      </c>
      <c r="N55" s="28" t="s">
        <v>5608</v>
      </c>
      <c r="O55" s="110" t="s">
        <v>597</v>
      </c>
      <c r="P55" s="30" t="s">
        <v>9747</v>
      </c>
      <c r="Q55" s="31">
        <v>4</v>
      </c>
      <c r="R55" s="28" t="s">
        <v>5608</v>
      </c>
      <c r="S55" s="110" t="s">
        <v>597</v>
      </c>
      <c r="T55" s="25" t="s">
        <v>9802</v>
      </c>
      <c r="U55" s="28">
        <v>4</v>
      </c>
      <c r="V55" s="28" t="s">
        <v>7239</v>
      </c>
      <c r="W55" s="110" t="s">
        <v>19</v>
      </c>
      <c r="X55" s="25" t="s">
        <v>9747</v>
      </c>
      <c r="Y55" s="28">
        <v>4</v>
      </c>
      <c r="Z55" s="28" t="s">
        <v>5608</v>
      </c>
      <c r="AA55" s="110" t="s">
        <v>597</v>
      </c>
      <c r="AB55" s="25" t="s">
        <v>9857</v>
      </c>
      <c r="AC55" s="27">
        <v>4</v>
      </c>
      <c r="AD55" s="28" t="s">
        <v>5608</v>
      </c>
      <c r="AE55" s="312" t="s">
        <v>19</v>
      </c>
    </row>
    <row r="56" spans="1:31" ht="15.75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</row>
    <row r="57" spans="1:31" ht="15.75" customHeight="1" x14ac:dyDescent="0.3">
      <c r="A57" s="105">
        <v>10</v>
      </c>
      <c r="B57" s="51" t="s">
        <v>8411</v>
      </c>
      <c r="C57" s="1042" t="s">
        <v>0</v>
      </c>
      <c r="D57" s="15" t="s">
        <v>9535</v>
      </c>
      <c r="E57" s="16"/>
      <c r="F57" s="16"/>
      <c r="G57" s="115"/>
      <c r="H57" s="15" t="s">
        <v>9536</v>
      </c>
      <c r="I57" s="17">
        <v>4</v>
      </c>
      <c r="J57" s="18" t="s">
        <v>5608</v>
      </c>
      <c r="K57" s="114" t="s">
        <v>19</v>
      </c>
      <c r="L57" s="15" t="s">
        <v>9536</v>
      </c>
      <c r="M57" s="18">
        <v>4</v>
      </c>
      <c r="N57" s="18" t="s">
        <v>5608</v>
      </c>
      <c r="O57" s="114" t="s">
        <v>19</v>
      </c>
      <c r="P57" s="34" t="s">
        <v>9536</v>
      </c>
      <c r="Q57" s="35">
        <v>4</v>
      </c>
      <c r="R57" s="36" t="s">
        <v>5608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</row>
    <row r="58" spans="1:31" ht="15.75" customHeight="1" x14ac:dyDescent="0.3">
      <c r="A58" s="107"/>
      <c r="B58" s="52"/>
      <c r="C58" s="1043"/>
      <c r="D58" s="20" t="s">
        <v>9536</v>
      </c>
      <c r="E58" s="21">
        <v>3</v>
      </c>
      <c r="F58" s="21" t="s">
        <v>5608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</row>
    <row r="59" spans="1:31" ht="15.75" customHeight="1" x14ac:dyDescent="0.3">
      <c r="A59" s="107"/>
      <c r="B59" s="52"/>
      <c r="C59" s="104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9803</v>
      </c>
      <c r="U59" s="28">
        <v>3</v>
      </c>
      <c r="V59" s="508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12"/>
    </row>
    <row r="60" spans="1:31" ht="15.75" customHeight="1" x14ac:dyDescent="0.3">
      <c r="A60" s="107"/>
      <c r="B60" s="52"/>
      <c r="C60" s="104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</row>
    <row r="61" spans="1:31" ht="15.75" customHeight="1" x14ac:dyDescent="0.3">
      <c r="A61" s="105">
        <v>11</v>
      </c>
      <c r="B61" s="51" t="s">
        <v>8412</v>
      </c>
      <c r="C61" s="1042" t="s">
        <v>0</v>
      </c>
      <c r="D61" s="15" t="s">
        <v>9537</v>
      </c>
      <c r="E61" s="16"/>
      <c r="F61" s="16"/>
      <c r="G61" s="115"/>
      <c r="H61" s="15" t="s">
        <v>9538</v>
      </c>
      <c r="I61" s="17"/>
      <c r="J61" s="18"/>
      <c r="K61" s="114"/>
      <c r="L61" s="15" t="s">
        <v>9538</v>
      </c>
      <c r="M61" s="18"/>
      <c r="N61" s="18"/>
      <c r="O61" s="114"/>
      <c r="P61" s="34" t="s">
        <v>9538</v>
      </c>
      <c r="Q61" s="35"/>
      <c r="R61" s="36"/>
      <c r="S61" s="114"/>
      <c r="T61" s="15" t="s">
        <v>9538</v>
      </c>
      <c r="U61" s="18"/>
      <c r="V61" s="18"/>
      <c r="W61" s="114"/>
      <c r="X61" s="18" t="s">
        <v>9748</v>
      </c>
      <c r="Y61" s="18">
        <v>4</v>
      </c>
      <c r="Z61" s="18" t="s">
        <v>7239</v>
      </c>
      <c r="AA61" s="114" t="s">
        <v>19</v>
      </c>
      <c r="AB61" s="15"/>
      <c r="AC61" s="17"/>
      <c r="AD61" s="18"/>
      <c r="AE61" s="310"/>
    </row>
    <row r="62" spans="1:31" ht="15.75" customHeight="1" x14ac:dyDescent="0.3">
      <c r="A62" s="107"/>
      <c r="B62" s="52"/>
      <c r="C62" s="1043"/>
      <c r="D62" s="20" t="s">
        <v>9538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</row>
    <row r="63" spans="1:31" ht="15.75" customHeight="1" x14ac:dyDescent="0.3">
      <c r="A63" s="107"/>
      <c r="B63" s="52"/>
      <c r="C63" s="1046" t="s">
        <v>1</v>
      </c>
      <c r="D63" s="25" t="s">
        <v>9538</v>
      </c>
      <c r="E63" s="26"/>
      <c r="F63" s="26"/>
      <c r="G63" s="111"/>
      <c r="H63" s="25" t="s">
        <v>9538</v>
      </c>
      <c r="I63" s="27">
        <v>4</v>
      </c>
      <c r="J63" s="28" t="s">
        <v>7239</v>
      </c>
      <c r="K63" s="110" t="s">
        <v>19</v>
      </c>
      <c r="L63" s="25" t="s">
        <v>9748</v>
      </c>
      <c r="M63" s="28">
        <v>4</v>
      </c>
      <c r="N63" s="28" t="s">
        <v>7239</v>
      </c>
      <c r="O63" s="110" t="s">
        <v>19</v>
      </c>
      <c r="P63" s="25" t="s">
        <v>9748</v>
      </c>
      <c r="Q63" s="27">
        <v>4</v>
      </c>
      <c r="R63" s="28" t="s">
        <v>7239</v>
      </c>
      <c r="S63" s="110" t="s">
        <v>19</v>
      </c>
      <c r="T63" s="25" t="s">
        <v>9804</v>
      </c>
      <c r="U63" s="28">
        <v>3</v>
      </c>
      <c r="V63" s="508" t="s">
        <v>405</v>
      </c>
      <c r="W63" s="110" t="s">
        <v>603</v>
      </c>
      <c r="X63" s="25" t="s">
        <v>9748</v>
      </c>
      <c r="Y63" s="28">
        <v>4</v>
      </c>
      <c r="Z63" s="28" t="s">
        <v>7239</v>
      </c>
      <c r="AA63" s="110" t="s">
        <v>19</v>
      </c>
      <c r="AB63" s="25"/>
      <c r="AC63" s="27"/>
      <c r="AD63" s="28"/>
      <c r="AE63" s="312"/>
    </row>
    <row r="64" spans="1:31" ht="15.75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</row>
    <row r="65" spans="1:31" ht="15.75" customHeight="1" x14ac:dyDescent="0.3">
      <c r="A65" s="105">
        <v>12</v>
      </c>
      <c r="B65" s="51" t="s">
        <v>8407</v>
      </c>
      <c r="C65" s="1042" t="s">
        <v>0</v>
      </c>
      <c r="D65" s="15" t="s">
        <v>9539</v>
      </c>
      <c r="E65" s="16"/>
      <c r="F65" s="16"/>
      <c r="G65" s="115"/>
      <c r="H65" s="15" t="s">
        <v>9718</v>
      </c>
      <c r="I65" s="17">
        <v>4</v>
      </c>
      <c r="J65" s="509" t="s">
        <v>403</v>
      </c>
      <c r="K65" s="114" t="s">
        <v>14</v>
      </c>
      <c r="L65" s="18" t="s">
        <v>9749</v>
      </c>
      <c r="M65" s="18">
        <v>4</v>
      </c>
      <c r="N65" s="18" t="s">
        <v>6569</v>
      </c>
      <c r="O65" s="114" t="s">
        <v>10</v>
      </c>
      <c r="P65" s="15" t="s">
        <v>9749</v>
      </c>
      <c r="Q65" s="17">
        <v>4</v>
      </c>
      <c r="R65" s="18" t="s">
        <v>6569</v>
      </c>
      <c r="S65" s="114" t="s">
        <v>10</v>
      </c>
      <c r="T65" s="15" t="s">
        <v>9718</v>
      </c>
      <c r="U65" s="18">
        <v>2</v>
      </c>
      <c r="V65" s="509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10"/>
    </row>
    <row r="66" spans="1:31" ht="15.75" customHeight="1" x14ac:dyDescent="0.3">
      <c r="A66" s="107"/>
      <c r="B66" s="52"/>
      <c r="C66" s="1043"/>
      <c r="D66" s="20" t="s">
        <v>9540</v>
      </c>
      <c r="E66" s="21">
        <v>3</v>
      </c>
      <c r="F66" s="749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9805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</row>
    <row r="67" spans="1:31" ht="15.75" customHeight="1" x14ac:dyDescent="0.3">
      <c r="A67" s="107"/>
      <c r="B67" s="52"/>
      <c r="C67" s="1046" t="s">
        <v>1</v>
      </c>
      <c r="D67" s="25" t="s">
        <v>9541</v>
      </c>
      <c r="E67" s="26">
        <v>2</v>
      </c>
      <c r="F67" s="537" t="s">
        <v>443</v>
      </c>
      <c r="G67" s="111" t="s">
        <v>8304</v>
      </c>
      <c r="H67" s="25" t="s">
        <v>9540</v>
      </c>
      <c r="I67" s="27">
        <v>3</v>
      </c>
      <c r="J67" s="508" t="s">
        <v>400</v>
      </c>
      <c r="K67" s="110" t="s">
        <v>198</v>
      </c>
      <c r="L67" s="25" t="s">
        <v>9750</v>
      </c>
      <c r="M67" s="28">
        <v>4</v>
      </c>
      <c r="N67" s="28" t="s">
        <v>7110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</row>
    <row r="68" spans="1:31" ht="15.75" customHeight="1" x14ac:dyDescent="0.3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</row>
    <row r="69" spans="1:31" ht="15.75" customHeight="1" x14ac:dyDescent="0.3">
      <c r="A69" s="105">
        <v>13</v>
      </c>
      <c r="B69" s="51" t="s">
        <v>8406</v>
      </c>
      <c r="C69" s="1042" t="s">
        <v>0</v>
      </c>
      <c r="D69" s="15" t="s">
        <v>9542</v>
      </c>
      <c r="E69" s="16"/>
      <c r="F69" s="16"/>
      <c r="G69" s="115"/>
      <c r="H69" s="15" t="s">
        <v>9719</v>
      </c>
      <c r="I69" s="17">
        <v>4</v>
      </c>
      <c r="J69" s="509" t="s">
        <v>403</v>
      </c>
      <c r="K69" s="114" t="s">
        <v>14</v>
      </c>
      <c r="L69" s="18" t="s">
        <v>9751</v>
      </c>
      <c r="M69" s="18">
        <v>4</v>
      </c>
      <c r="N69" s="18" t="s">
        <v>7110</v>
      </c>
      <c r="O69" s="114" t="s">
        <v>6</v>
      </c>
      <c r="P69" s="15"/>
      <c r="Q69" s="17"/>
      <c r="R69" s="18"/>
      <c r="S69" s="114"/>
      <c r="T69" s="15" t="s">
        <v>9719</v>
      </c>
      <c r="U69" s="17">
        <v>2</v>
      </c>
      <c r="V69" s="509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10"/>
    </row>
    <row r="70" spans="1:31" ht="15.75" customHeight="1" x14ac:dyDescent="0.3">
      <c r="A70" s="107"/>
      <c r="B70" s="52"/>
      <c r="C70" s="1043"/>
      <c r="D70" s="20" t="s">
        <v>9543</v>
      </c>
      <c r="E70" s="21">
        <v>3</v>
      </c>
      <c r="F70" s="749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9806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</row>
    <row r="71" spans="1:31" ht="15.75" customHeight="1" x14ac:dyDescent="0.3">
      <c r="A71" s="107"/>
      <c r="B71" s="52"/>
      <c r="C71" s="1046" t="s">
        <v>1</v>
      </c>
      <c r="D71" s="25" t="s">
        <v>9544</v>
      </c>
      <c r="E71" s="26">
        <v>2</v>
      </c>
      <c r="F71" s="537" t="s">
        <v>443</v>
      </c>
      <c r="G71" s="111" t="s">
        <v>8304</v>
      </c>
      <c r="H71" s="25" t="s">
        <v>9543</v>
      </c>
      <c r="I71" s="27">
        <v>3</v>
      </c>
      <c r="J71" s="508" t="s">
        <v>400</v>
      </c>
      <c r="K71" s="110" t="s">
        <v>198</v>
      </c>
      <c r="L71" s="25" t="s">
        <v>9752</v>
      </c>
      <c r="M71" s="28">
        <v>4</v>
      </c>
      <c r="N71" s="28" t="s">
        <v>6569</v>
      </c>
      <c r="O71" s="110" t="s">
        <v>10</v>
      </c>
      <c r="P71" s="30" t="s">
        <v>9752</v>
      </c>
      <c r="Q71" s="31">
        <v>4</v>
      </c>
      <c r="R71" s="28" t="s">
        <v>6569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</row>
    <row r="72" spans="1:31" ht="15.75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</row>
    <row r="73" spans="1:31" ht="15.75" customHeight="1" x14ac:dyDescent="0.3">
      <c r="A73" s="105">
        <v>15</v>
      </c>
      <c r="B73" s="51" t="s">
        <v>8419</v>
      </c>
      <c r="C73" s="1042" t="s">
        <v>0</v>
      </c>
      <c r="D73" s="15" t="s">
        <v>9545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9547</v>
      </c>
      <c r="Y73" s="18">
        <v>4</v>
      </c>
      <c r="Z73" s="509" t="s">
        <v>405</v>
      </c>
      <c r="AA73" s="114" t="s">
        <v>338</v>
      </c>
      <c r="AB73" s="15" t="s">
        <v>9547</v>
      </c>
      <c r="AC73" s="17">
        <v>4</v>
      </c>
      <c r="AD73" s="509" t="s">
        <v>405</v>
      </c>
      <c r="AE73" s="310" t="s">
        <v>338</v>
      </c>
    </row>
    <row r="74" spans="1:31" ht="15.75" customHeight="1" x14ac:dyDescent="0.3">
      <c r="A74" s="107"/>
      <c r="B74" s="52"/>
      <c r="C74" s="1043"/>
      <c r="D74" s="20" t="s">
        <v>9546</v>
      </c>
      <c r="E74" s="21">
        <v>2</v>
      </c>
      <c r="F74" s="749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</row>
    <row r="75" spans="1:31" ht="15.75" customHeight="1" x14ac:dyDescent="0.3">
      <c r="A75" s="107"/>
      <c r="B75" s="52"/>
      <c r="C75" s="1046" t="s">
        <v>1</v>
      </c>
      <c r="D75" s="25" t="s">
        <v>9547</v>
      </c>
      <c r="E75" s="26">
        <v>4</v>
      </c>
      <c r="F75" s="537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9547</v>
      </c>
      <c r="Y75" s="28">
        <v>4</v>
      </c>
      <c r="Z75" s="508" t="s">
        <v>405</v>
      </c>
      <c r="AA75" s="110" t="s">
        <v>338</v>
      </c>
      <c r="AB75" s="25" t="s">
        <v>9547</v>
      </c>
      <c r="AC75" s="27">
        <v>4</v>
      </c>
      <c r="AD75" s="508" t="s">
        <v>405</v>
      </c>
      <c r="AE75" s="312" t="s">
        <v>338</v>
      </c>
    </row>
    <row r="76" spans="1:31" ht="15.75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</row>
    <row r="77" spans="1:31" ht="15.75" customHeight="1" x14ac:dyDescent="0.3">
      <c r="A77" s="105">
        <v>1</v>
      </c>
      <c r="B77" s="51" t="s">
        <v>8416</v>
      </c>
      <c r="C77" s="1042" t="s">
        <v>0</v>
      </c>
      <c r="D77" s="15" t="s">
        <v>9548</v>
      </c>
      <c r="E77" s="16"/>
      <c r="F77" s="16"/>
      <c r="G77" s="115"/>
      <c r="H77" s="15" t="s">
        <v>9548</v>
      </c>
      <c r="I77" s="17"/>
      <c r="J77" s="18"/>
      <c r="K77" s="114"/>
      <c r="L77" s="15" t="s">
        <v>9548</v>
      </c>
      <c r="M77" s="18"/>
      <c r="N77" s="18"/>
      <c r="O77" s="114"/>
      <c r="P77" s="34" t="s">
        <v>9548</v>
      </c>
      <c r="Q77" s="35"/>
      <c r="R77" s="36"/>
      <c r="S77" s="114"/>
      <c r="T77" s="15" t="s">
        <v>9548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</row>
    <row r="78" spans="1:31" ht="15.75" customHeight="1" x14ac:dyDescent="0.3">
      <c r="A78" s="107"/>
      <c r="B78" s="52" t="s">
        <v>412</v>
      </c>
      <c r="C78" s="104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</row>
    <row r="79" spans="1:31" ht="15.75" customHeight="1" x14ac:dyDescent="0.3">
      <c r="A79" s="107"/>
      <c r="B79" s="52"/>
      <c r="C79" s="104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</row>
    <row r="80" spans="1:31" ht="15.75" customHeight="1" x14ac:dyDescent="0.3">
      <c r="A80" s="107"/>
      <c r="B80" s="52"/>
      <c r="C80" s="104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</row>
    <row r="81" spans="1:31" ht="15.75" customHeight="1" x14ac:dyDescent="0.3">
      <c r="A81" s="105">
        <v>2</v>
      </c>
      <c r="B81" s="51" t="s">
        <v>7107</v>
      </c>
      <c r="C81" s="1042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</row>
    <row r="82" spans="1:31" ht="15.75" customHeight="1" x14ac:dyDescent="0.3">
      <c r="A82" s="107"/>
      <c r="B82" s="52" t="s">
        <v>412</v>
      </c>
      <c r="C82" s="104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</row>
    <row r="83" spans="1:31" ht="15.75" customHeight="1" x14ac:dyDescent="0.3">
      <c r="A83" s="107"/>
      <c r="B83" s="52"/>
      <c r="C83" s="1046" t="s">
        <v>1</v>
      </c>
      <c r="D83" s="25" t="s">
        <v>9549</v>
      </c>
      <c r="E83" s="26">
        <v>4</v>
      </c>
      <c r="F83" s="26"/>
      <c r="G83" s="111" t="s">
        <v>829</v>
      </c>
      <c r="H83" s="25" t="s">
        <v>9549</v>
      </c>
      <c r="I83" s="27">
        <v>4</v>
      </c>
      <c r="J83" s="28"/>
      <c r="K83" s="110" t="s">
        <v>829</v>
      </c>
      <c r="L83" s="25" t="s">
        <v>9549</v>
      </c>
      <c r="M83" s="28">
        <v>4</v>
      </c>
      <c r="N83" s="28"/>
      <c r="O83" s="110" t="s">
        <v>829</v>
      </c>
      <c r="P83" s="25" t="s">
        <v>9549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</row>
    <row r="84" spans="1:31" ht="15.75" customHeight="1" x14ac:dyDescent="0.3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</row>
    <row r="85" spans="1:31" ht="15.75" customHeight="1" x14ac:dyDescent="0.3">
      <c r="A85" s="105">
        <v>3</v>
      </c>
      <c r="B85" s="51" t="s">
        <v>8403</v>
      </c>
      <c r="C85" s="1042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9772</v>
      </c>
      <c r="Q85" s="17">
        <v>4</v>
      </c>
      <c r="R85" s="18"/>
      <c r="S85" s="114" t="s">
        <v>53</v>
      </c>
      <c r="T85" s="15" t="s">
        <v>9772</v>
      </c>
      <c r="U85" s="18">
        <v>4</v>
      </c>
      <c r="V85" s="18"/>
      <c r="W85" s="114" t="s">
        <v>53</v>
      </c>
      <c r="X85" s="15" t="s">
        <v>9772</v>
      </c>
      <c r="Y85" s="18">
        <v>4</v>
      </c>
      <c r="Z85" s="18"/>
      <c r="AA85" s="114" t="s">
        <v>53</v>
      </c>
      <c r="AB85" s="15" t="s">
        <v>9772</v>
      </c>
      <c r="AC85" s="17">
        <v>4</v>
      </c>
      <c r="AD85" s="18"/>
      <c r="AE85" s="310" t="s">
        <v>53</v>
      </c>
    </row>
    <row r="86" spans="1:31" ht="15.75" customHeight="1" x14ac:dyDescent="0.3">
      <c r="A86" s="107"/>
      <c r="B86" s="52" t="s">
        <v>412</v>
      </c>
      <c r="C86" s="104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</row>
    <row r="87" spans="1:31" ht="15.75" customHeight="1" x14ac:dyDescent="0.3">
      <c r="A87" s="107"/>
      <c r="B87" s="52"/>
      <c r="C87" s="1046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9772</v>
      </c>
      <c r="Q87" s="31">
        <v>4</v>
      </c>
      <c r="R87" s="28"/>
      <c r="S87" s="110" t="s">
        <v>53</v>
      </c>
      <c r="T87" s="25" t="s">
        <v>9772</v>
      </c>
      <c r="U87" s="28">
        <v>4</v>
      </c>
      <c r="V87" s="28"/>
      <c r="W87" s="110" t="s">
        <v>53</v>
      </c>
      <c r="X87" s="25" t="s">
        <v>9772</v>
      </c>
      <c r="Y87" s="28">
        <v>4</v>
      </c>
      <c r="Z87" s="28"/>
      <c r="AA87" s="110" t="s">
        <v>53</v>
      </c>
      <c r="AB87" s="25"/>
      <c r="AC87" s="27"/>
      <c r="AD87" s="28"/>
      <c r="AE87" s="312"/>
    </row>
    <row r="88" spans="1:31" ht="15.75" customHeight="1" x14ac:dyDescent="0.3">
      <c r="A88" s="107"/>
      <c r="B88" s="52"/>
      <c r="C88" s="1046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</row>
    <row r="89" spans="1:31" ht="15.75" customHeight="1" x14ac:dyDescent="0.3">
      <c r="A89" s="105">
        <v>4</v>
      </c>
      <c r="B89" s="51" t="s">
        <v>8414</v>
      </c>
      <c r="C89" s="1042" t="s">
        <v>0</v>
      </c>
      <c r="D89" s="15" t="s">
        <v>9550</v>
      </c>
      <c r="E89" s="16">
        <v>4</v>
      </c>
      <c r="F89" s="16"/>
      <c r="G89" s="115" t="s">
        <v>5653</v>
      </c>
      <c r="H89" s="15" t="s">
        <v>9550</v>
      </c>
      <c r="I89" s="17">
        <v>4</v>
      </c>
      <c r="J89" s="18"/>
      <c r="K89" s="114" t="s">
        <v>5653</v>
      </c>
      <c r="L89" s="15" t="s">
        <v>9550</v>
      </c>
      <c r="M89" s="18">
        <v>4</v>
      </c>
      <c r="N89" s="18"/>
      <c r="O89" s="114" t="s">
        <v>5653</v>
      </c>
      <c r="P89" s="34" t="s">
        <v>9773</v>
      </c>
      <c r="Q89" s="35">
        <v>4</v>
      </c>
      <c r="R89" s="36"/>
      <c r="S89" s="114" t="s">
        <v>9</v>
      </c>
      <c r="T89" s="15" t="s">
        <v>9773</v>
      </c>
      <c r="U89" s="18">
        <v>4</v>
      </c>
      <c r="V89" s="18"/>
      <c r="W89" s="114" t="s">
        <v>9</v>
      </c>
      <c r="X89" s="18" t="s">
        <v>9773</v>
      </c>
      <c r="Y89" s="18">
        <v>4</v>
      </c>
      <c r="Z89" s="18"/>
      <c r="AA89" s="114" t="s">
        <v>9</v>
      </c>
      <c r="AB89" s="15"/>
      <c r="AC89" s="17"/>
      <c r="AD89" s="18"/>
      <c r="AE89" s="310"/>
    </row>
    <row r="90" spans="1:31" ht="15.75" customHeight="1" x14ac:dyDescent="0.3">
      <c r="A90" s="107"/>
      <c r="B90" s="52" t="s">
        <v>412</v>
      </c>
      <c r="C90" s="104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</row>
    <row r="91" spans="1:31" ht="15.75" customHeight="1" x14ac:dyDescent="0.3">
      <c r="A91" s="107"/>
      <c r="B91" s="52"/>
      <c r="C91" s="1046" t="s">
        <v>1</v>
      </c>
      <c r="D91" s="25" t="s">
        <v>9550</v>
      </c>
      <c r="E91" s="26">
        <v>4</v>
      </c>
      <c r="F91" s="26"/>
      <c r="G91" s="111" t="s">
        <v>5653</v>
      </c>
      <c r="H91" s="25" t="s">
        <v>9550</v>
      </c>
      <c r="I91" s="27">
        <v>4</v>
      </c>
      <c r="J91" s="28"/>
      <c r="K91" s="110" t="s">
        <v>5653</v>
      </c>
      <c r="L91" s="25"/>
      <c r="M91" s="28"/>
      <c r="N91" s="28"/>
      <c r="O91" s="110"/>
      <c r="P91" s="25" t="s">
        <v>9773</v>
      </c>
      <c r="Q91" s="27">
        <v>4</v>
      </c>
      <c r="R91" s="28"/>
      <c r="S91" s="110" t="s">
        <v>9</v>
      </c>
      <c r="T91" s="25" t="s">
        <v>9773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12"/>
    </row>
    <row r="92" spans="1:31" ht="15.75" customHeight="1" x14ac:dyDescent="0.3">
      <c r="A92" s="107"/>
      <c r="B92" s="52"/>
      <c r="C92" s="1046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</row>
    <row r="93" spans="1:31" ht="15.75" customHeight="1" x14ac:dyDescent="0.3">
      <c r="A93" s="105">
        <v>5</v>
      </c>
      <c r="B93" s="51" t="s">
        <v>8418</v>
      </c>
      <c r="C93" s="1042" t="s">
        <v>0</v>
      </c>
      <c r="D93" s="15" t="s">
        <v>9551</v>
      </c>
      <c r="E93" s="16"/>
      <c r="F93" s="16"/>
      <c r="G93" s="115"/>
      <c r="H93" s="15" t="s">
        <v>9551</v>
      </c>
      <c r="I93" s="17"/>
      <c r="J93" s="18"/>
      <c r="K93" s="114"/>
      <c r="L93" s="15" t="s">
        <v>9551</v>
      </c>
      <c r="M93" s="18"/>
      <c r="N93" s="18"/>
      <c r="O93" s="114"/>
      <c r="P93" s="34" t="s">
        <v>9551</v>
      </c>
      <c r="Q93" s="35"/>
      <c r="R93" s="36"/>
      <c r="S93" s="114"/>
      <c r="T93" s="15" t="s">
        <v>9551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</row>
    <row r="94" spans="1:31" ht="15.75" customHeight="1" x14ac:dyDescent="0.3">
      <c r="A94" s="107"/>
      <c r="B94" s="52" t="s">
        <v>412</v>
      </c>
      <c r="C94" s="104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</row>
    <row r="95" spans="1:31" ht="15.75" customHeight="1" x14ac:dyDescent="0.3">
      <c r="A95" s="107"/>
      <c r="B95" s="52"/>
      <c r="C95" s="1046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</row>
    <row r="96" spans="1:31" ht="15.75" customHeight="1" x14ac:dyDescent="0.3">
      <c r="A96" s="107"/>
      <c r="B96" s="52"/>
      <c r="C96" s="104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</row>
    <row r="97" spans="1:31" ht="15.75" customHeight="1" x14ac:dyDescent="0.3">
      <c r="A97" s="105">
        <v>6</v>
      </c>
      <c r="B97" s="51" t="s">
        <v>7281</v>
      </c>
      <c r="C97" s="1042" t="s">
        <v>0</v>
      </c>
      <c r="D97" s="15" t="s">
        <v>9552</v>
      </c>
      <c r="E97" s="16">
        <v>4</v>
      </c>
      <c r="F97" s="16"/>
      <c r="G97" s="115" t="s">
        <v>53</v>
      </c>
      <c r="H97" s="15" t="s">
        <v>9552</v>
      </c>
      <c r="I97" s="17">
        <v>4</v>
      </c>
      <c r="J97" s="18"/>
      <c r="K97" s="114" t="s">
        <v>53</v>
      </c>
      <c r="L97" s="18" t="s">
        <v>9552</v>
      </c>
      <c r="M97" s="18">
        <v>4</v>
      </c>
      <c r="N97" s="18"/>
      <c r="O97" s="114" t="s">
        <v>53</v>
      </c>
      <c r="P97" s="15" t="s">
        <v>9774</v>
      </c>
      <c r="Q97" s="17">
        <v>4</v>
      </c>
      <c r="R97" s="18"/>
      <c r="S97" s="114" t="s">
        <v>8</v>
      </c>
      <c r="T97" s="15" t="s">
        <v>9774</v>
      </c>
      <c r="U97" s="18">
        <v>4</v>
      </c>
      <c r="V97" s="18"/>
      <c r="W97" s="114" t="s">
        <v>8</v>
      </c>
      <c r="X97" s="15" t="s">
        <v>9774</v>
      </c>
      <c r="Y97" s="18">
        <v>4</v>
      </c>
      <c r="Z97" s="18"/>
      <c r="AA97" s="114" t="s">
        <v>8</v>
      </c>
      <c r="AB97" s="15"/>
      <c r="AC97" s="17"/>
      <c r="AD97" s="18"/>
      <c r="AE97" s="310"/>
    </row>
    <row r="98" spans="1:31" ht="15.75" customHeight="1" x14ac:dyDescent="0.3">
      <c r="A98" s="107"/>
      <c r="B98" s="52" t="s">
        <v>412</v>
      </c>
      <c r="C98" s="104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</row>
    <row r="99" spans="1:31" ht="15.75" customHeight="1" x14ac:dyDescent="0.3">
      <c r="A99" s="107"/>
      <c r="B99" s="52"/>
      <c r="C99" s="1046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</row>
    <row r="100" spans="1:31" ht="15.75" customHeight="1" x14ac:dyDescent="0.3">
      <c r="A100" s="107"/>
      <c r="B100" s="52"/>
      <c r="C100" s="1046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</row>
    <row r="101" spans="1:31" ht="15.75" customHeight="1" x14ac:dyDescent="0.3">
      <c r="A101" s="105">
        <v>7</v>
      </c>
      <c r="B101" s="51" t="s">
        <v>7282</v>
      </c>
      <c r="C101" s="1042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</row>
    <row r="102" spans="1:31" ht="15.75" customHeight="1" x14ac:dyDescent="0.3">
      <c r="A102" s="107"/>
      <c r="B102" s="52" t="s">
        <v>412</v>
      </c>
      <c r="C102" s="104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</row>
    <row r="103" spans="1:31" ht="15.75" customHeight="1" x14ac:dyDescent="0.3">
      <c r="A103" s="107"/>
      <c r="B103" s="52"/>
      <c r="C103" s="1046" t="s">
        <v>1</v>
      </c>
      <c r="D103" s="25" t="s">
        <v>9553</v>
      </c>
      <c r="E103" s="26">
        <v>4</v>
      </c>
      <c r="F103" s="26"/>
      <c r="G103" s="111" t="s">
        <v>53</v>
      </c>
      <c r="H103" s="25" t="s">
        <v>9553</v>
      </c>
      <c r="I103" s="27">
        <v>4</v>
      </c>
      <c r="J103" s="28"/>
      <c r="K103" s="110" t="s">
        <v>53</v>
      </c>
      <c r="L103" s="25" t="s">
        <v>9553</v>
      </c>
      <c r="M103" s="28">
        <v>4</v>
      </c>
      <c r="N103" s="28"/>
      <c r="O103" s="110" t="s">
        <v>53</v>
      </c>
      <c r="P103" s="30" t="s">
        <v>9775</v>
      </c>
      <c r="Q103" s="31">
        <v>4</v>
      </c>
      <c r="R103" s="28"/>
      <c r="S103" s="110" t="s">
        <v>8</v>
      </c>
      <c r="T103" s="25" t="s">
        <v>9775</v>
      </c>
      <c r="U103" s="28">
        <v>4</v>
      </c>
      <c r="V103" s="28"/>
      <c r="W103" s="110" t="s">
        <v>8</v>
      </c>
      <c r="X103" s="25" t="s">
        <v>9775</v>
      </c>
      <c r="Y103" s="28">
        <v>4</v>
      </c>
      <c r="Z103" s="28"/>
      <c r="AA103" s="110" t="s">
        <v>8</v>
      </c>
      <c r="AB103" s="25"/>
      <c r="AC103" s="27"/>
      <c r="AD103" s="28"/>
      <c r="AE103" s="312"/>
    </row>
    <row r="104" spans="1:31" ht="15.75" customHeight="1" x14ac:dyDescent="0.3">
      <c r="A104" s="107"/>
      <c r="B104" s="52"/>
      <c r="C104" s="104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</row>
    <row r="105" spans="1:31" ht="15.75" customHeight="1" x14ac:dyDescent="0.3">
      <c r="A105" s="105">
        <v>7</v>
      </c>
      <c r="B105" s="51" t="s">
        <v>8341</v>
      </c>
      <c r="C105" s="104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9753</v>
      </c>
      <c r="Q105" s="35">
        <v>4</v>
      </c>
      <c r="R105" s="36"/>
      <c r="S105" s="114" t="s">
        <v>5653</v>
      </c>
      <c r="T105" s="15" t="s">
        <v>9753</v>
      </c>
      <c r="U105" s="18">
        <v>4</v>
      </c>
      <c r="V105" s="18"/>
      <c r="W105" s="114" t="s">
        <v>5653</v>
      </c>
      <c r="X105" s="18" t="s">
        <v>9753</v>
      </c>
      <c r="Y105" s="18">
        <v>4</v>
      </c>
      <c r="Z105" s="18"/>
      <c r="AA105" s="114" t="s">
        <v>5653</v>
      </c>
      <c r="AB105" s="15"/>
      <c r="AC105" s="17"/>
      <c r="AD105" s="18"/>
      <c r="AE105" s="310"/>
    </row>
    <row r="106" spans="1:31" ht="15.75" customHeight="1" x14ac:dyDescent="0.3">
      <c r="A106" s="107"/>
      <c r="B106" s="52" t="s">
        <v>412</v>
      </c>
      <c r="C106" s="104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</row>
    <row r="107" spans="1:31" ht="15.75" customHeight="1" x14ac:dyDescent="0.3">
      <c r="A107" s="107"/>
      <c r="B107" s="52"/>
      <c r="C107" s="1046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9753</v>
      </c>
      <c r="M107" s="28">
        <v>4</v>
      </c>
      <c r="N107" s="28"/>
      <c r="O107" s="110" t="s">
        <v>5653</v>
      </c>
      <c r="P107" s="25" t="s">
        <v>9753</v>
      </c>
      <c r="Q107" s="27">
        <v>4</v>
      </c>
      <c r="R107" s="28"/>
      <c r="S107" s="110" t="s">
        <v>5653</v>
      </c>
      <c r="T107" s="25" t="s">
        <v>9753</v>
      </c>
      <c r="U107" s="28">
        <v>4</v>
      </c>
      <c r="V107" s="28"/>
      <c r="W107" s="110" t="s">
        <v>5653</v>
      </c>
      <c r="X107" s="25"/>
      <c r="Y107" s="28"/>
      <c r="Z107" s="28"/>
      <c r="AA107" s="110"/>
      <c r="AB107" s="25"/>
      <c r="AC107" s="27"/>
      <c r="AD107" s="28"/>
      <c r="AE107" s="312"/>
    </row>
    <row r="108" spans="1:31" ht="15.75" customHeight="1" x14ac:dyDescent="0.3">
      <c r="A108" s="106"/>
      <c r="B108" s="52"/>
      <c r="C108" s="104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</row>
    <row r="109" spans="1:31" ht="15.75" customHeight="1" x14ac:dyDescent="0.3">
      <c r="A109" s="105">
        <v>8</v>
      </c>
      <c r="B109" s="51" t="s">
        <v>8288</v>
      </c>
      <c r="C109" s="1042" t="s">
        <v>0</v>
      </c>
      <c r="D109" s="15" t="s">
        <v>9554</v>
      </c>
      <c r="E109" s="16">
        <v>4</v>
      </c>
      <c r="F109" s="16"/>
      <c r="G109" s="115" t="s">
        <v>8</v>
      </c>
      <c r="H109" s="15" t="s">
        <v>9554</v>
      </c>
      <c r="I109" s="17">
        <v>4</v>
      </c>
      <c r="J109" s="18"/>
      <c r="K109" s="114" t="s">
        <v>8</v>
      </c>
      <c r="L109" s="18" t="s">
        <v>9554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</row>
    <row r="110" spans="1:31" ht="15.75" customHeight="1" x14ac:dyDescent="0.3">
      <c r="A110" s="107"/>
      <c r="B110" s="52" t="s">
        <v>412</v>
      </c>
      <c r="C110" s="104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</row>
    <row r="111" spans="1:31" ht="15.75" customHeight="1" x14ac:dyDescent="0.3">
      <c r="A111" s="107"/>
      <c r="B111" s="52"/>
      <c r="C111" s="1046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</row>
    <row r="112" spans="1:31" ht="15.75" customHeight="1" x14ac:dyDescent="0.3">
      <c r="A112" s="107"/>
      <c r="B112" s="52"/>
      <c r="C112" s="104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</row>
    <row r="113" spans="1:31" ht="15.75" customHeight="1" x14ac:dyDescent="0.3">
      <c r="A113" s="105">
        <v>8</v>
      </c>
      <c r="B113" s="51" t="s">
        <v>8292</v>
      </c>
      <c r="C113" s="104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</row>
    <row r="114" spans="1:31" ht="15.75" customHeight="1" x14ac:dyDescent="0.3">
      <c r="A114" s="107"/>
      <c r="B114" s="52" t="s">
        <v>412</v>
      </c>
      <c r="C114" s="104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</row>
    <row r="115" spans="1:31" ht="15.75" customHeight="1" x14ac:dyDescent="0.3">
      <c r="A115" s="107"/>
      <c r="B115" s="52"/>
      <c r="C115" s="1046" t="s">
        <v>1</v>
      </c>
      <c r="D115" s="25" t="s">
        <v>9555</v>
      </c>
      <c r="E115" s="26">
        <v>4</v>
      </c>
      <c r="F115" s="26"/>
      <c r="G115" s="111" t="s">
        <v>8</v>
      </c>
      <c r="H115" s="25" t="s">
        <v>9555</v>
      </c>
      <c r="I115" s="27">
        <v>4</v>
      </c>
      <c r="J115" s="28"/>
      <c r="K115" s="110" t="s">
        <v>8</v>
      </c>
      <c r="L115" s="28" t="s">
        <v>9555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</row>
    <row r="116" spans="1:31" ht="15.75" customHeight="1" x14ac:dyDescent="0.3">
      <c r="A116" s="106"/>
      <c r="B116" s="52"/>
      <c r="C116" s="104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</row>
    <row r="117" spans="1:31" ht="15.75" customHeight="1" x14ac:dyDescent="0.3">
      <c r="A117" s="105">
        <v>9</v>
      </c>
      <c r="B117" s="51" t="s">
        <v>8326</v>
      </c>
      <c r="C117" s="1042" t="s">
        <v>0</v>
      </c>
      <c r="D117" s="15" t="s">
        <v>9556</v>
      </c>
      <c r="E117" s="16">
        <v>4</v>
      </c>
      <c r="F117" s="16"/>
      <c r="G117" s="115" t="s">
        <v>84</v>
      </c>
      <c r="H117" s="15" t="s">
        <v>9556</v>
      </c>
      <c r="I117" s="17">
        <v>4</v>
      </c>
      <c r="J117" s="18"/>
      <c r="K117" s="114" t="s">
        <v>84</v>
      </c>
      <c r="L117" s="15" t="s">
        <v>9556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</row>
    <row r="118" spans="1:31" ht="15.75" customHeight="1" x14ac:dyDescent="0.3">
      <c r="A118" s="107"/>
      <c r="B118" s="52" t="s">
        <v>412</v>
      </c>
      <c r="C118" s="104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</row>
    <row r="119" spans="1:31" ht="15.75" customHeight="1" x14ac:dyDescent="0.3">
      <c r="A119" s="107"/>
      <c r="B119" s="52"/>
      <c r="C119" s="1046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</row>
    <row r="120" spans="1:31" ht="15.75" customHeight="1" x14ac:dyDescent="0.3">
      <c r="A120" s="107"/>
      <c r="B120" s="54"/>
      <c r="C120" s="1046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</row>
    <row r="121" spans="1:31" ht="15.75" customHeight="1" x14ac:dyDescent="0.3">
      <c r="A121" s="105">
        <v>9</v>
      </c>
      <c r="B121" s="51" t="s">
        <v>8327</v>
      </c>
      <c r="C121" s="1042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</row>
    <row r="122" spans="1:31" ht="15.75" customHeight="1" x14ac:dyDescent="0.3">
      <c r="A122" s="107"/>
      <c r="B122" s="52" t="s">
        <v>412</v>
      </c>
      <c r="C122" s="104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</row>
    <row r="123" spans="1:31" ht="15.75" customHeight="1" x14ac:dyDescent="0.3">
      <c r="A123" s="107"/>
      <c r="B123" s="52"/>
      <c r="C123" s="1046" t="s">
        <v>1</v>
      </c>
      <c r="D123" s="25" t="s">
        <v>9557</v>
      </c>
      <c r="E123" s="26">
        <v>4</v>
      </c>
      <c r="F123" s="26"/>
      <c r="G123" s="111" t="s">
        <v>84</v>
      </c>
      <c r="H123" s="25" t="s">
        <v>9557</v>
      </c>
      <c r="I123" s="27">
        <v>4</v>
      </c>
      <c r="J123" s="28"/>
      <c r="K123" s="110" t="s">
        <v>84</v>
      </c>
      <c r="L123" s="25" t="s">
        <v>9557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</row>
    <row r="124" spans="1:31" ht="15.75" customHeight="1" x14ac:dyDescent="0.3">
      <c r="A124" s="107"/>
      <c r="B124" s="52"/>
      <c r="C124" s="1046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</row>
    <row r="125" spans="1:31" ht="15.75" customHeight="1" x14ac:dyDescent="0.3">
      <c r="A125" s="105">
        <v>10</v>
      </c>
      <c r="B125" s="51" t="s">
        <v>8328</v>
      </c>
      <c r="C125" s="1042" t="s">
        <v>0</v>
      </c>
      <c r="D125" s="15" t="s">
        <v>9558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9558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9558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10"/>
    </row>
    <row r="126" spans="1:31" ht="15.75" customHeight="1" x14ac:dyDescent="0.3">
      <c r="A126" s="107"/>
      <c r="B126" s="52" t="s">
        <v>412</v>
      </c>
      <c r="C126" s="104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</row>
    <row r="127" spans="1:31" ht="15.75" customHeight="1" x14ac:dyDescent="0.3">
      <c r="A127" s="107"/>
      <c r="B127" s="52"/>
      <c r="C127" s="104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</row>
    <row r="128" spans="1:31" ht="15.75" customHeight="1" x14ac:dyDescent="0.3">
      <c r="A128" s="107"/>
      <c r="B128" s="54"/>
      <c r="C128" s="1046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</row>
    <row r="129" spans="1:31" ht="15.75" customHeight="1" x14ac:dyDescent="0.3">
      <c r="A129" s="105">
        <v>10</v>
      </c>
      <c r="B129" s="51" t="s">
        <v>8329</v>
      </c>
      <c r="C129" s="1042" t="s">
        <v>0</v>
      </c>
      <c r="D129" s="15"/>
      <c r="E129" s="16"/>
      <c r="F129" s="16"/>
      <c r="G129" s="115"/>
      <c r="H129" s="15" t="s">
        <v>9720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9720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</row>
    <row r="130" spans="1:31" ht="15.75" customHeight="1" x14ac:dyDescent="0.3">
      <c r="A130" s="107"/>
      <c r="B130" s="52" t="s">
        <v>412</v>
      </c>
      <c r="C130" s="104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</row>
    <row r="131" spans="1:31" ht="15.75" customHeight="1" x14ac:dyDescent="0.3">
      <c r="A131" s="107"/>
      <c r="B131" s="52"/>
      <c r="C131" s="1046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9720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12"/>
    </row>
    <row r="132" spans="1:31" ht="15.75" customHeight="1" x14ac:dyDescent="0.3">
      <c r="A132" s="107"/>
      <c r="B132" s="52"/>
      <c r="C132" s="1046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</row>
    <row r="133" spans="1:31" ht="15.75" customHeight="1" x14ac:dyDescent="0.3">
      <c r="A133" s="105">
        <v>11</v>
      </c>
      <c r="B133" s="51" t="s">
        <v>8289</v>
      </c>
      <c r="C133" s="1042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9776</v>
      </c>
      <c r="Q133" s="35">
        <v>4</v>
      </c>
      <c r="R133" s="36"/>
      <c r="S133" s="114" t="s">
        <v>84</v>
      </c>
      <c r="T133" s="15" t="s">
        <v>9776</v>
      </c>
      <c r="U133" s="18">
        <v>4</v>
      </c>
      <c r="V133" s="18"/>
      <c r="W133" s="114" t="s">
        <v>84</v>
      </c>
      <c r="X133" s="18" t="s">
        <v>9776</v>
      </c>
      <c r="Y133" s="18">
        <v>4</v>
      </c>
      <c r="Z133" s="18"/>
      <c r="AA133" s="114" t="s">
        <v>84</v>
      </c>
      <c r="AB133" s="15"/>
      <c r="AC133" s="17"/>
      <c r="AD133" s="18"/>
      <c r="AE133" s="310"/>
    </row>
    <row r="134" spans="1:31" ht="15.75" customHeight="1" x14ac:dyDescent="0.3">
      <c r="A134" s="107"/>
      <c r="B134" s="52" t="s">
        <v>412</v>
      </c>
      <c r="C134" s="104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</row>
    <row r="135" spans="1:31" ht="15.75" customHeight="1" x14ac:dyDescent="0.3">
      <c r="A135" s="107"/>
      <c r="B135" s="52"/>
      <c r="C135" s="1046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</row>
    <row r="136" spans="1:31" ht="15.75" customHeight="1" x14ac:dyDescent="0.3">
      <c r="A136" s="107"/>
      <c r="B136" s="52"/>
      <c r="C136" s="1046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</row>
    <row r="137" spans="1:31" ht="15.75" customHeight="1" x14ac:dyDescent="0.3">
      <c r="A137" s="105">
        <v>11</v>
      </c>
      <c r="B137" s="51" t="s">
        <v>8290</v>
      </c>
      <c r="C137" s="104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</row>
    <row r="138" spans="1:31" ht="15.75" customHeight="1" x14ac:dyDescent="0.3">
      <c r="A138" s="107"/>
      <c r="B138" s="52" t="s">
        <v>412</v>
      </c>
      <c r="C138" s="104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</row>
    <row r="139" spans="1:31" ht="15.75" customHeight="1" x14ac:dyDescent="0.3">
      <c r="A139" s="107"/>
      <c r="B139" s="52"/>
      <c r="C139" s="1046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9777</v>
      </c>
      <c r="Q139" s="31">
        <v>4</v>
      </c>
      <c r="R139" s="28"/>
      <c r="S139" s="110" t="s">
        <v>84</v>
      </c>
      <c r="T139" s="25" t="s">
        <v>9777</v>
      </c>
      <c r="U139" s="28">
        <v>4</v>
      </c>
      <c r="V139" s="28"/>
      <c r="W139" s="110" t="s">
        <v>84</v>
      </c>
      <c r="X139" s="25" t="s">
        <v>9777</v>
      </c>
      <c r="Y139" s="28">
        <v>4</v>
      </c>
      <c r="Z139" s="28"/>
      <c r="AA139" s="110" t="s">
        <v>84</v>
      </c>
      <c r="AB139" s="25"/>
      <c r="AC139" s="27"/>
      <c r="AD139" s="28"/>
      <c r="AE139" s="312"/>
    </row>
    <row r="140" spans="1:31" ht="15.75" customHeight="1" x14ac:dyDescent="0.3">
      <c r="A140" s="107"/>
      <c r="B140" s="52"/>
      <c r="C140" s="104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</row>
    <row r="141" spans="1:31" ht="15.75" customHeight="1" x14ac:dyDescent="0.3">
      <c r="A141" s="105">
        <v>12</v>
      </c>
      <c r="B141" s="51" t="s">
        <v>7330</v>
      </c>
      <c r="C141" s="1042" t="s">
        <v>0</v>
      </c>
      <c r="D141" s="15" t="s">
        <v>9559</v>
      </c>
      <c r="E141" s="16"/>
      <c r="F141" s="16"/>
      <c r="G141" s="115"/>
      <c r="H141" s="15" t="s">
        <v>9559</v>
      </c>
      <c r="I141" s="17"/>
      <c r="J141" s="18"/>
      <c r="K141" s="114"/>
      <c r="L141" s="18" t="s">
        <v>9559</v>
      </c>
      <c r="M141" s="18"/>
      <c r="N141" s="18"/>
      <c r="O141" s="114"/>
      <c r="P141" s="15" t="s">
        <v>9559</v>
      </c>
      <c r="Q141" s="17"/>
      <c r="R141" s="18"/>
      <c r="S141" s="114"/>
      <c r="T141" s="15" t="s">
        <v>9559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</row>
    <row r="142" spans="1:31" ht="15.75" customHeight="1" x14ac:dyDescent="0.3">
      <c r="A142" s="107"/>
      <c r="B142" s="52" t="s">
        <v>412</v>
      </c>
      <c r="C142" s="104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</row>
    <row r="143" spans="1:31" ht="15.75" customHeight="1" x14ac:dyDescent="0.3">
      <c r="A143" s="107"/>
      <c r="B143" s="52"/>
      <c r="C143" s="1046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</row>
    <row r="144" spans="1:31" ht="15.75" customHeight="1" x14ac:dyDescent="0.3">
      <c r="A144" s="107"/>
      <c r="B144" s="52"/>
      <c r="C144" s="1046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</row>
    <row r="145" spans="1:31" ht="15.75" customHeight="1" x14ac:dyDescent="0.3">
      <c r="A145" s="105">
        <v>1</v>
      </c>
      <c r="B145" s="51" t="s">
        <v>5645</v>
      </c>
      <c r="C145" s="1042" t="s">
        <v>0</v>
      </c>
      <c r="D145" s="15" t="s">
        <v>9560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</row>
    <row r="146" spans="1:31" ht="15.75" customHeight="1" x14ac:dyDescent="0.3">
      <c r="A146" s="107"/>
      <c r="B146" s="52"/>
      <c r="C146" s="104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</row>
    <row r="147" spans="1:31" ht="15.75" customHeight="1" x14ac:dyDescent="0.3">
      <c r="A147" s="107"/>
      <c r="B147" s="52"/>
      <c r="C147" s="1046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</row>
    <row r="148" spans="1:31" ht="15.75" customHeight="1" x14ac:dyDescent="0.3">
      <c r="A148" s="107"/>
      <c r="B148" s="52"/>
      <c r="C148" s="104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</row>
    <row r="149" spans="1:31" ht="15.75" customHeight="1" x14ac:dyDescent="0.3">
      <c r="A149" s="105">
        <v>2</v>
      </c>
      <c r="B149" s="51" t="s">
        <v>6560</v>
      </c>
      <c r="C149" s="1042" t="s">
        <v>0</v>
      </c>
      <c r="D149" s="15" t="s">
        <v>9561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</row>
    <row r="150" spans="1:31" ht="15.75" customHeight="1" x14ac:dyDescent="0.3">
      <c r="A150" s="107"/>
      <c r="B150" s="52"/>
      <c r="C150" s="104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</row>
    <row r="151" spans="1:31" ht="15.75" customHeight="1" x14ac:dyDescent="0.3">
      <c r="A151" s="107"/>
      <c r="B151" s="52"/>
      <c r="C151" s="1046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</row>
    <row r="152" spans="1:31" ht="15.75" customHeight="1" x14ac:dyDescent="0.3">
      <c r="A152" s="107"/>
      <c r="B152" s="52"/>
      <c r="C152" s="1046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</row>
    <row r="153" spans="1:31" ht="15.75" customHeight="1" x14ac:dyDescent="0.3">
      <c r="A153" s="105">
        <v>3</v>
      </c>
      <c r="B153" s="51" t="s">
        <v>6561</v>
      </c>
      <c r="C153" s="1042" t="s">
        <v>0</v>
      </c>
      <c r="D153" s="15" t="s">
        <v>9562</v>
      </c>
      <c r="E153" s="16"/>
      <c r="F153" s="16"/>
      <c r="G153" s="115"/>
      <c r="H153" s="15" t="s">
        <v>9563</v>
      </c>
      <c r="I153" s="17"/>
      <c r="J153" s="18"/>
      <c r="K153" s="114"/>
      <c r="L153" s="18" t="s">
        <v>9563</v>
      </c>
      <c r="M153" s="18"/>
      <c r="N153" s="18"/>
      <c r="O153" s="114"/>
      <c r="P153" s="15" t="s">
        <v>9563</v>
      </c>
      <c r="Q153" s="17"/>
      <c r="R153" s="18"/>
      <c r="S153" s="114"/>
      <c r="T153" s="15" t="s">
        <v>9778</v>
      </c>
      <c r="U153" s="18">
        <v>4</v>
      </c>
      <c r="V153" s="18" t="s">
        <v>8343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10"/>
    </row>
    <row r="154" spans="1:31" ht="15.75" customHeight="1" x14ac:dyDescent="0.3">
      <c r="A154" s="107"/>
      <c r="B154" s="52"/>
      <c r="C154" s="1043"/>
      <c r="D154" s="20" t="s">
        <v>9563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</row>
    <row r="155" spans="1:31" ht="15.75" customHeight="1" x14ac:dyDescent="0.3">
      <c r="A155" s="107"/>
      <c r="B155" s="52"/>
      <c r="C155" s="1046" t="s">
        <v>1</v>
      </c>
      <c r="D155" s="25"/>
      <c r="E155" s="26"/>
      <c r="F155" s="26"/>
      <c r="G155" s="111"/>
      <c r="H155" s="25" t="s">
        <v>9563</v>
      </c>
      <c r="I155" s="27"/>
      <c r="J155" s="28"/>
      <c r="K155" s="110"/>
      <c r="L155" s="25" t="s">
        <v>9563</v>
      </c>
      <c r="M155" s="28"/>
      <c r="N155" s="28"/>
      <c r="O155" s="110"/>
      <c r="P155" s="30" t="s">
        <v>9778</v>
      </c>
      <c r="Q155" s="31">
        <v>4</v>
      </c>
      <c r="R155" s="28" t="s">
        <v>8343</v>
      </c>
      <c r="S155" s="110" t="s">
        <v>812</v>
      </c>
      <c r="T155" s="25" t="s">
        <v>9778</v>
      </c>
      <c r="U155" s="28">
        <v>4</v>
      </c>
      <c r="V155" s="28" t="s">
        <v>8343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12"/>
    </row>
    <row r="156" spans="1:31" ht="15.75" customHeight="1" x14ac:dyDescent="0.3">
      <c r="A156" s="107"/>
      <c r="B156" s="52"/>
      <c r="C156" s="1046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</row>
    <row r="157" spans="1:31" ht="15.75" customHeight="1" x14ac:dyDescent="0.3">
      <c r="A157" s="105">
        <v>4</v>
      </c>
      <c r="B157" s="51" t="s">
        <v>7112</v>
      </c>
      <c r="C157" s="1042" t="s">
        <v>0</v>
      </c>
      <c r="D157" s="15" t="s">
        <v>9564</v>
      </c>
      <c r="E157" s="16"/>
      <c r="F157" s="16"/>
      <c r="G157" s="115"/>
      <c r="H157" s="15" t="s">
        <v>9565</v>
      </c>
      <c r="I157" s="17"/>
      <c r="J157" s="18"/>
      <c r="K157" s="114"/>
      <c r="L157" s="15" t="s">
        <v>9565</v>
      </c>
      <c r="M157" s="18"/>
      <c r="N157" s="18"/>
      <c r="O157" s="114"/>
      <c r="P157" s="34" t="s">
        <v>9565</v>
      </c>
      <c r="Q157" s="35"/>
      <c r="R157" s="36"/>
      <c r="S157" s="114"/>
      <c r="T157" s="15" t="s">
        <v>9566</v>
      </c>
      <c r="U157" s="18">
        <v>4</v>
      </c>
      <c r="V157" s="18" t="s">
        <v>419</v>
      </c>
      <c r="W157" s="114" t="s">
        <v>823</v>
      </c>
      <c r="X157" s="18" t="s">
        <v>9566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10"/>
    </row>
    <row r="158" spans="1:31" ht="15.75" customHeight="1" x14ac:dyDescent="0.3">
      <c r="A158" s="107"/>
      <c r="B158" s="52"/>
      <c r="C158" s="1043"/>
      <c r="D158" s="20" t="s">
        <v>9565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</row>
    <row r="159" spans="1:31" ht="15.75" customHeight="1" x14ac:dyDescent="0.3">
      <c r="A159" s="107"/>
      <c r="B159" s="52"/>
      <c r="C159" s="1046" t="s">
        <v>1</v>
      </c>
      <c r="D159" s="25" t="s">
        <v>9566</v>
      </c>
      <c r="E159" s="26">
        <v>4</v>
      </c>
      <c r="F159" s="26" t="s">
        <v>419</v>
      </c>
      <c r="G159" s="111" t="s">
        <v>823</v>
      </c>
      <c r="H159" s="25" t="s">
        <v>9565</v>
      </c>
      <c r="I159" s="27"/>
      <c r="J159" s="28"/>
      <c r="K159" s="110"/>
      <c r="L159" s="25" t="s">
        <v>9565</v>
      </c>
      <c r="M159" s="28"/>
      <c r="N159" s="28"/>
      <c r="O159" s="110"/>
      <c r="P159" s="25" t="s">
        <v>9566</v>
      </c>
      <c r="Q159" s="27">
        <v>4</v>
      </c>
      <c r="R159" s="28" t="s">
        <v>419</v>
      </c>
      <c r="S159" s="110" t="s">
        <v>823</v>
      </c>
      <c r="T159" s="25" t="s">
        <v>9566</v>
      </c>
      <c r="U159" s="28">
        <v>4</v>
      </c>
      <c r="V159" s="28" t="s">
        <v>419</v>
      </c>
      <c r="W159" s="110" t="s">
        <v>823</v>
      </c>
      <c r="X159" s="25" t="s">
        <v>9566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12"/>
    </row>
    <row r="160" spans="1:31" ht="15.75" customHeight="1" x14ac:dyDescent="0.3">
      <c r="A160" s="107"/>
      <c r="B160" s="52"/>
      <c r="C160" s="104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</row>
    <row r="161" spans="1:31" ht="15.75" customHeight="1" x14ac:dyDescent="0.3">
      <c r="A161" s="105">
        <v>5</v>
      </c>
      <c r="B161" s="51" t="s">
        <v>7113</v>
      </c>
      <c r="C161" s="1042" t="s">
        <v>0</v>
      </c>
      <c r="D161" s="15" t="s">
        <v>9567</v>
      </c>
      <c r="E161" s="16"/>
      <c r="F161" s="16"/>
      <c r="G161" s="115"/>
      <c r="H161" s="15" t="s">
        <v>9568</v>
      </c>
      <c r="I161" s="17"/>
      <c r="J161" s="18"/>
      <c r="K161" s="114"/>
      <c r="L161" s="15" t="s">
        <v>9568</v>
      </c>
      <c r="M161" s="18"/>
      <c r="N161" s="18"/>
      <c r="O161" s="114"/>
      <c r="P161" s="34" t="s">
        <v>9568</v>
      </c>
      <c r="Q161" s="35"/>
      <c r="R161" s="36"/>
      <c r="S161" s="114"/>
      <c r="T161" s="15" t="s">
        <v>9569</v>
      </c>
      <c r="U161" s="18">
        <v>4</v>
      </c>
      <c r="V161" s="18" t="s">
        <v>515</v>
      </c>
      <c r="W161" s="114" t="s">
        <v>804</v>
      </c>
      <c r="X161" s="18" t="s">
        <v>9569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10"/>
    </row>
    <row r="162" spans="1:31" ht="15.75" customHeight="1" x14ac:dyDescent="0.3">
      <c r="A162" s="107"/>
      <c r="B162" s="52"/>
      <c r="C162" s="1043"/>
      <c r="D162" s="20" t="s">
        <v>9568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</row>
    <row r="163" spans="1:31" ht="15.75" customHeight="1" x14ac:dyDescent="0.3">
      <c r="A163" s="107"/>
      <c r="B163" s="52"/>
      <c r="C163" s="1046" t="s">
        <v>1</v>
      </c>
      <c r="D163" s="25" t="s">
        <v>9569</v>
      </c>
      <c r="E163" s="26">
        <v>4</v>
      </c>
      <c r="F163" s="26" t="s">
        <v>427</v>
      </c>
      <c r="G163" s="111" t="s">
        <v>804</v>
      </c>
      <c r="H163" s="25" t="s">
        <v>9568</v>
      </c>
      <c r="I163" s="27"/>
      <c r="J163" s="28"/>
      <c r="K163" s="110"/>
      <c r="L163" s="25" t="s">
        <v>9568</v>
      </c>
      <c r="M163" s="28"/>
      <c r="N163" s="28"/>
      <c r="O163" s="110"/>
      <c r="P163" s="25" t="s">
        <v>9569</v>
      </c>
      <c r="Q163" s="27">
        <v>4</v>
      </c>
      <c r="R163" s="28" t="s">
        <v>427</v>
      </c>
      <c r="S163" s="110" t="s">
        <v>804</v>
      </c>
      <c r="T163" s="25" t="s">
        <v>9569</v>
      </c>
      <c r="U163" s="28">
        <v>4</v>
      </c>
      <c r="V163" s="28" t="s">
        <v>427</v>
      </c>
      <c r="W163" s="110" t="s">
        <v>804</v>
      </c>
      <c r="X163" s="25" t="s">
        <v>9569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12"/>
    </row>
    <row r="164" spans="1:31" ht="15.75" customHeight="1" x14ac:dyDescent="0.3">
      <c r="A164" s="107"/>
      <c r="B164" s="52"/>
      <c r="C164" s="1046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</row>
    <row r="165" spans="1:31" ht="15.75" customHeight="1" x14ac:dyDescent="0.3">
      <c r="A165" s="105">
        <v>5</v>
      </c>
      <c r="B165" s="51" t="s">
        <v>7227</v>
      </c>
      <c r="C165" s="1042" t="s">
        <v>0</v>
      </c>
      <c r="D165" s="15" t="s">
        <v>9570</v>
      </c>
      <c r="E165" s="16"/>
      <c r="F165" s="16"/>
      <c r="G165" s="115"/>
      <c r="H165" s="15" t="s">
        <v>9571</v>
      </c>
      <c r="I165" s="17">
        <v>4</v>
      </c>
      <c r="J165" s="18" t="s">
        <v>418</v>
      </c>
      <c r="K165" s="114" t="s">
        <v>795</v>
      </c>
      <c r="L165" s="18" t="s">
        <v>9571</v>
      </c>
      <c r="M165" s="18">
        <v>4</v>
      </c>
      <c r="N165" s="18" t="s">
        <v>418</v>
      </c>
      <c r="O165" s="114" t="s">
        <v>795</v>
      </c>
      <c r="P165" s="15" t="s">
        <v>9571</v>
      </c>
      <c r="Q165" s="17">
        <v>4</v>
      </c>
      <c r="R165" s="18" t="s">
        <v>418</v>
      </c>
      <c r="S165" s="114" t="s">
        <v>795</v>
      </c>
      <c r="T165" s="15" t="s">
        <v>9571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10"/>
    </row>
    <row r="166" spans="1:31" ht="15.75" customHeight="1" x14ac:dyDescent="0.3">
      <c r="A166" s="107"/>
      <c r="B166" s="52"/>
      <c r="C166" s="1043"/>
      <c r="D166" s="20" t="s">
        <v>9571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</row>
    <row r="167" spans="1:31" ht="15.75" customHeight="1" x14ac:dyDescent="0.3">
      <c r="A167" s="107"/>
      <c r="B167" s="52"/>
      <c r="C167" s="1046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</row>
    <row r="168" spans="1:31" ht="15.75" customHeight="1" x14ac:dyDescent="0.3">
      <c r="A168" s="107"/>
      <c r="B168" s="52"/>
      <c r="C168" s="1046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</row>
    <row r="169" spans="1:31" ht="15.75" customHeight="1" x14ac:dyDescent="0.3">
      <c r="A169" s="105">
        <v>6</v>
      </c>
      <c r="B169" s="51" t="s">
        <v>7228</v>
      </c>
      <c r="C169" s="1042" t="s">
        <v>0</v>
      </c>
      <c r="D169" s="15" t="s">
        <v>9572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</row>
    <row r="170" spans="1:31" ht="15.75" customHeight="1" x14ac:dyDescent="0.3">
      <c r="A170" s="107"/>
      <c r="B170" s="52"/>
      <c r="C170" s="104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</row>
    <row r="171" spans="1:31" ht="15.75" customHeight="1" x14ac:dyDescent="0.3">
      <c r="A171" s="107"/>
      <c r="B171" s="52"/>
      <c r="C171" s="1046" t="s">
        <v>1</v>
      </c>
      <c r="D171" s="25" t="s">
        <v>9573</v>
      </c>
      <c r="E171" s="26">
        <v>4</v>
      </c>
      <c r="F171" s="26" t="s">
        <v>418</v>
      </c>
      <c r="G171" s="111" t="s">
        <v>795</v>
      </c>
      <c r="H171" s="25" t="s">
        <v>9573</v>
      </c>
      <c r="I171" s="27">
        <v>4</v>
      </c>
      <c r="J171" s="28" t="s">
        <v>418</v>
      </c>
      <c r="K171" s="110" t="s">
        <v>795</v>
      </c>
      <c r="L171" s="25" t="s">
        <v>9573</v>
      </c>
      <c r="M171" s="28">
        <v>4</v>
      </c>
      <c r="N171" s="28" t="s">
        <v>418</v>
      </c>
      <c r="O171" s="110" t="s">
        <v>795</v>
      </c>
      <c r="P171" s="30" t="s">
        <v>9573</v>
      </c>
      <c r="Q171" s="31">
        <v>4</v>
      </c>
      <c r="R171" s="28" t="s">
        <v>418</v>
      </c>
      <c r="S171" s="110" t="s">
        <v>795</v>
      </c>
      <c r="T171" s="25" t="s">
        <v>9573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12"/>
    </row>
    <row r="172" spans="1:31" ht="15.75" customHeight="1" x14ac:dyDescent="0.3">
      <c r="A172" s="107"/>
      <c r="B172" s="52"/>
      <c r="C172" s="1046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</row>
    <row r="173" spans="1:31" ht="15.75" customHeight="1" x14ac:dyDescent="0.3">
      <c r="A173" s="105">
        <v>6</v>
      </c>
      <c r="B173" s="51" t="s">
        <v>6595</v>
      </c>
      <c r="C173" s="1042" t="s">
        <v>0</v>
      </c>
      <c r="D173" s="15" t="s">
        <v>9574</v>
      </c>
      <c r="E173" s="16"/>
      <c r="F173" s="16"/>
      <c r="G173" s="115"/>
      <c r="H173" s="15" t="s">
        <v>9575</v>
      </c>
      <c r="I173" s="17">
        <v>4</v>
      </c>
      <c r="J173" s="18" t="s">
        <v>7291</v>
      </c>
      <c r="K173" s="114" t="s">
        <v>800</v>
      </c>
      <c r="L173" s="15" t="s">
        <v>9575</v>
      </c>
      <c r="M173" s="18">
        <v>4</v>
      </c>
      <c r="N173" s="18" t="s">
        <v>7291</v>
      </c>
      <c r="O173" s="114" t="s">
        <v>800</v>
      </c>
      <c r="P173" s="34" t="s">
        <v>9575</v>
      </c>
      <c r="Q173" s="35">
        <v>4</v>
      </c>
      <c r="R173" s="36" t="s">
        <v>7291</v>
      </c>
      <c r="S173" s="114" t="s">
        <v>800</v>
      </c>
      <c r="T173" s="15" t="s">
        <v>9575</v>
      </c>
      <c r="U173" s="18">
        <v>4</v>
      </c>
      <c r="V173" s="18" t="s">
        <v>7291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10"/>
    </row>
    <row r="174" spans="1:31" ht="15.75" customHeight="1" x14ac:dyDescent="0.3">
      <c r="A174" s="107"/>
      <c r="B174" s="52"/>
      <c r="C174" s="1043"/>
      <c r="D174" s="20" t="s">
        <v>9575</v>
      </c>
      <c r="E174" s="21">
        <v>3</v>
      </c>
      <c r="F174" s="21" t="s">
        <v>7291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</row>
    <row r="175" spans="1:31" ht="15.75" customHeight="1" x14ac:dyDescent="0.3">
      <c r="A175" s="107"/>
      <c r="B175" s="52"/>
      <c r="C175" s="1046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</row>
    <row r="176" spans="1:31" ht="15.75" customHeight="1" x14ac:dyDescent="0.3">
      <c r="A176" s="106"/>
      <c r="B176" s="52"/>
      <c r="C176" s="1047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</row>
    <row r="177" spans="1:31" ht="15.75" customHeight="1" x14ac:dyDescent="0.3">
      <c r="A177" s="105">
        <v>7</v>
      </c>
      <c r="B177" s="51" t="s">
        <v>7331</v>
      </c>
      <c r="C177" s="1042" t="s">
        <v>0</v>
      </c>
      <c r="D177" s="15" t="s">
        <v>9576</v>
      </c>
      <c r="E177" s="16"/>
      <c r="F177" s="16"/>
      <c r="G177" s="115"/>
      <c r="H177" s="15" t="s">
        <v>9577</v>
      </c>
      <c r="I177" s="17">
        <v>4</v>
      </c>
      <c r="J177" s="18" t="s">
        <v>414</v>
      </c>
      <c r="K177" s="114" t="s">
        <v>818</v>
      </c>
      <c r="L177" s="18" t="s">
        <v>9577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9577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10"/>
    </row>
    <row r="178" spans="1:31" ht="15.75" customHeight="1" x14ac:dyDescent="0.3">
      <c r="A178" s="107"/>
      <c r="B178" s="52"/>
      <c r="C178" s="1043"/>
      <c r="D178" s="20" t="s">
        <v>9577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</row>
    <row r="179" spans="1:31" ht="15.75" customHeight="1" x14ac:dyDescent="0.3">
      <c r="A179" s="107"/>
      <c r="B179" s="52"/>
      <c r="C179" s="1046" t="s">
        <v>1</v>
      </c>
      <c r="D179" s="25"/>
      <c r="E179" s="26"/>
      <c r="F179" s="26"/>
      <c r="G179" s="111"/>
      <c r="H179" s="25" t="s">
        <v>9577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9577</v>
      </c>
      <c r="Q179" s="28">
        <v>4</v>
      </c>
      <c r="R179" s="28" t="s">
        <v>414</v>
      </c>
      <c r="S179" s="110" t="s">
        <v>818</v>
      </c>
      <c r="T179" s="25" t="s">
        <v>9577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12"/>
    </row>
    <row r="180" spans="1:31" ht="15.75" customHeight="1" x14ac:dyDescent="0.3">
      <c r="A180" s="107"/>
      <c r="B180" s="52"/>
      <c r="C180" s="1046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14"/>
    </row>
    <row r="181" spans="1:31" ht="15.75" customHeight="1" x14ac:dyDescent="0.3">
      <c r="A181" s="105">
        <v>8</v>
      </c>
      <c r="B181" s="51" t="s">
        <v>8282</v>
      </c>
      <c r="C181" s="1042" t="s">
        <v>0</v>
      </c>
      <c r="D181" s="15" t="s">
        <v>9578</v>
      </c>
      <c r="E181" s="16"/>
      <c r="F181" s="16"/>
      <c r="G181" s="115"/>
      <c r="H181" s="15" t="s">
        <v>9579</v>
      </c>
      <c r="I181" s="17"/>
      <c r="J181" s="18"/>
      <c r="K181" s="114"/>
      <c r="L181" s="15" t="s">
        <v>9579</v>
      </c>
      <c r="M181" s="18"/>
      <c r="N181" s="18"/>
      <c r="O181" s="114"/>
      <c r="P181" s="15" t="s">
        <v>9579</v>
      </c>
      <c r="Q181" s="18"/>
      <c r="R181" s="18"/>
      <c r="S181" s="114"/>
      <c r="T181" s="18" t="s">
        <v>9579</v>
      </c>
      <c r="U181" s="18"/>
      <c r="V181" s="18"/>
      <c r="W181" s="114"/>
      <c r="X181" s="15" t="s">
        <v>9807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10"/>
    </row>
    <row r="182" spans="1:31" ht="15.75" customHeight="1" x14ac:dyDescent="0.3">
      <c r="A182" s="107"/>
      <c r="B182" s="52"/>
      <c r="C182" s="1043"/>
      <c r="D182" s="20" t="s">
        <v>9579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</row>
    <row r="183" spans="1:31" ht="15.75" customHeight="1" x14ac:dyDescent="0.3">
      <c r="A183" s="107"/>
      <c r="B183" s="52"/>
      <c r="C183" s="1046" t="s">
        <v>1</v>
      </c>
      <c r="D183" s="25" t="s">
        <v>9579</v>
      </c>
      <c r="E183" s="26"/>
      <c r="F183" s="26"/>
      <c r="G183" s="111"/>
      <c r="H183" s="25" t="s">
        <v>9579</v>
      </c>
      <c r="I183" s="27"/>
      <c r="J183" s="28"/>
      <c r="K183" s="110"/>
      <c r="L183" s="28"/>
      <c r="M183" s="28"/>
      <c r="N183" s="28"/>
      <c r="O183" s="110"/>
      <c r="P183" s="25" t="s">
        <v>9779</v>
      </c>
      <c r="Q183" s="27">
        <v>3</v>
      </c>
      <c r="R183" s="508" t="s">
        <v>406</v>
      </c>
      <c r="S183" s="110" t="s">
        <v>337</v>
      </c>
      <c r="T183" s="25" t="s">
        <v>9807</v>
      </c>
      <c r="U183" s="28">
        <v>4</v>
      </c>
      <c r="V183" s="28" t="s">
        <v>506</v>
      </c>
      <c r="W183" s="110" t="s">
        <v>820</v>
      </c>
      <c r="X183" s="25" t="s">
        <v>9807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12"/>
    </row>
    <row r="184" spans="1:31" ht="15.75" customHeight="1" x14ac:dyDescent="0.3">
      <c r="A184" s="106"/>
      <c r="B184" s="52"/>
      <c r="C184" s="1047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14"/>
    </row>
    <row r="185" spans="1:31" ht="15.75" customHeight="1" x14ac:dyDescent="0.3">
      <c r="A185" s="105">
        <v>9</v>
      </c>
      <c r="B185" s="51" t="s">
        <v>8410</v>
      </c>
      <c r="C185" s="1042" t="s">
        <v>0</v>
      </c>
      <c r="D185" s="15" t="s">
        <v>9580</v>
      </c>
      <c r="E185" s="16"/>
      <c r="F185" s="16"/>
      <c r="G185" s="115"/>
      <c r="H185" s="15" t="s">
        <v>9581</v>
      </c>
      <c r="I185" s="17"/>
      <c r="J185" s="18"/>
      <c r="K185" s="114"/>
      <c r="L185" s="15" t="s">
        <v>9581</v>
      </c>
      <c r="M185" s="18"/>
      <c r="N185" s="18"/>
      <c r="O185" s="114"/>
      <c r="P185" s="34" t="s">
        <v>9581</v>
      </c>
      <c r="Q185" s="35"/>
      <c r="R185" s="36"/>
      <c r="S185" s="114"/>
      <c r="T185" s="15" t="s">
        <v>9581</v>
      </c>
      <c r="U185" s="18"/>
      <c r="V185" s="18"/>
      <c r="W185" s="114"/>
      <c r="X185" s="18" t="s">
        <v>9754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10"/>
    </row>
    <row r="186" spans="1:31" ht="15.75" customHeight="1" x14ac:dyDescent="0.3">
      <c r="A186" s="107"/>
      <c r="B186" s="52"/>
      <c r="C186" s="1043"/>
      <c r="D186" s="20" t="s">
        <v>9581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</row>
    <row r="187" spans="1:31" ht="15.75" customHeight="1" x14ac:dyDescent="0.3">
      <c r="A187" s="107"/>
      <c r="B187" s="52"/>
      <c r="C187" s="1046" t="s">
        <v>1</v>
      </c>
      <c r="D187" s="25" t="s">
        <v>9581</v>
      </c>
      <c r="E187" s="26"/>
      <c r="F187" s="26"/>
      <c r="G187" s="111"/>
      <c r="H187" s="25" t="s">
        <v>9581</v>
      </c>
      <c r="I187" s="27"/>
      <c r="J187" s="28"/>
      <c r="K187" s="110"/>
      <c r="L187" s="25" t="s">
        <v>9754</v>
      </c>
      <c r="M187" s="28">
        <v>4</v>
      </c>
      <c r="N187" s="28" t="s">
        <v>415</v>
      </c>
      <c r="O187" s="110" t="s">
        <v>803</v>
      </c>
      <c r="P187" s="25" t="s">
        <v>9754</v>
      </c>
      <c r="Q187" s="27">
        <v>4</v>
      </c>
      <c r="R187" s="28" t="s">
        <v>415</v>
      </c>
      <c r="S187" s="110" t="s">
        <v>803</v>
      </c>
      <c r="T187" s="25" t="s">
        <v>9754</v>
      </c>
      <c r="U187" s="28">
        <v>4</v>
      </c>
      <c r="V187" s="28" t="s">
        <v>415</v>
      </c>
      <c r="W187" s="110" t="s">
        <v>803</v>
      </c>
      <c r="X187" s="25" t="s">
        <v>9754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12"/>
    </row>
    <row r="188" spans="1:31" ht="15.75" customHeight="1" x14ac:dyDescent="0.3">
      <c r="A188" s="107"/>
      <c r="B188" s="54"/>
      <c r="C188" s="104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</row>
    <row r="189" spans="1:31" ht="15.75" customHeight="1" x14ac:dyDescent="0.3">
      <c r="A189" s="105">
        <v>10</v>
      </c>
      <c r="B189" s="51" t="s">
        <v>8466</v>
      </c>
      <c r="C189" s="1042" t="s">
        <v>0</v>
      </c>
      <c r="D189" s="15" t="s">
        <v>9582</v>
      </c>
      <c r="E189" s="16"/>
      <c r="F189" s="16"/>
      <c r="G189" s="115"/>
      <c r="H189" s="15" t="s">
        <v>9583</v>
      </c>
      <c r="I189" s="17"/>
      <c r="J189" s="18"/>
      <c r="K189" s="114"/>
      <c r="L189" s="15" t="s">
        <v>9583</v>
      </c>
      <c r="M189" s="18"/>
      <c r="N189" s="18"/>
      <c r="O189" s="114"/>
      <c r="P189" s="34" t="s">
        <v>9583</v>
      </c>
      <c r="Q189" s="35"/>
      <c r="R189" s="36"/>
      <c r="S189" s="114"/>
      <c r="T189" s="15" t="s">
        <v>9583</v>
      </c>
      <c r="U189" s="18"/>
      <c r="V189" s="18"/>
      <c r="W189" s="114"/>
      <c r="X189" s="18" t="s">
        <v>9808</v>
      </c>
      <c r="Y189" s="18">
        <v>4</v>
      </c>
      <c r="Z189" s="18" t="s">
        <v>8361</v>
      </c>
      <c r="AA189" s="114" t="s">
        <v>801</v>
      </c>
      <c r="AB189" s="15"/>
      <c r="AC189" s="17"/>
      <c r="AD189" s="18"/>
      <c r="AE189" s="310"/>
    </row>
    <row r="190" spans="1:31" ht="15.75" customHeight="1" x14ac:dyDescent="0.3">
      <c r="A190" s="107"/>
      <c r="B190" s="52"/>
      <c r="C190" s="1043"/>
      <c r="D190" s="20" t="s">
        <v>9583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</row>
    <row r="191" spans="1:31" ht="15.75" customHeight="1" x14ac:dyDescent="0.3">
      <c r="A191" s="107"/>
      <c r="B191" s="52"/>
      <c r="C191" s="1046" t="s">
        <v>1</v>
      </c>
      <c r="D191" s="25" t="s">
        <v>9583</v>
      </c>
      <c r="E191" s="26"/>
      <c r="F191" s="26"/>
      <c r="G191" s="111"/>
      <c r="H191" s="25" t="s">
        <v>9583</v>
      </c>
      <c r="I191" s="27"/>
      <c r="J191" s="28"/>
      <c r="K191" s="110"/>
      <c r="L191" s="25" t="s">
        <v>9860</v>
      </c>
      <c r="M191" s="28">
        <v>4</v>
      </c>
      <c r="N191" s="508" t="s">
        <v>400</v>
      </c>
      <c r="O191" s="110" t="s">
        <v>198</v>
      </c>
      <c r="P191" s="25" t="s">
        <v>9861</v>
      </c>
      <c r="Q191" s="27">
        <v>3</v>
      </c>
      <c r="R191" s="508" t="s">
        <v>405</v>
      </c>
      <c r="S191" s="110" t="s">
        <v>603</v>
      </c>
      <c r="T191" s="25" t="s">
        <v>9808</v>
      </c>
      <c r="U191" s="28">
        <v>4</v>
      </c>
      <c r="V191" s="28" t="s">
        <v>8361</v>
      </c>
      <c r="W191" s="110" t="s">
        <v>801</v>
      </c>
      <c r="X191" s="25" t="s">
        <v>9808</v>
      </c>
      <c r="Y191" s="28">
        <v>4</v>
      </c>
      <c r="Z191" s="28" t="s">
        <v>8361</v>
      </c>
      <c r="AA191" s="110" t="s">
        <v>801</v>
      </c>
      <c r="AB191" s="25"/>
      <c r="AC191" s="27"/>
      <c r="AD191" s="28"/>
      <c r="AE191" s="312"/>
    </row>
    <row r="192" spans="1:31" ht="15.75" customHeight="1" x14ac:dyDescent="0.3">
      <c r="A192" s="107"/>
      <c r="B192" s="52"/>
      <c r="C192" s="1046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</row>
    <row r="193" spans="1:31" ht="15.75" customHeight="1" x14ac:dyDescent="0.3">
      <c r="A193" s="105">
        <v>11</v>
      </c>
      <c r="B193" s="51" t="s">
        <v>8467</v>
      </c>
      <c r="C193" s="1042" t="s">
        <v>0</v>
      </c>
      <c r="D193" s="15" t="s">
        <v>9584</v>
      </c>
      <c r="E193" s="16"/>
      <c r="F193" s="16"/>
      <c r="G193" s="115"/>
      <c r="H193" s="15" t="s">
        <v>9585</v>
      </c>
      <c r="I193" s="17"/>
      <c r="J193" s="18"/>
      <c r="K193" s="114"/>
      <c r="L193" s="18" t="s">
        <v>9585</v>
      </c>
      <c r="M193" s="18"/>
      <c r="N193" s="18"/>
      <c r="O193" s="114"/>
      <c r="P193" s="15" t="s">
        <v>9585</v>
      </c>
      <c r="Q193" s="17"/>
      <c r="R193" s="18"/>
      <c r="S193" s="114"/>
      <c r="T193" s="15" t="s">
        <v>9585</v>
      </c>
      <c r="U193" s="18"/>
      <c r="V193" s="18"/>
      <c r="W193" s="114"/>
      <c r="X193" s="15" t="s">
        <v>9809</v>
      </c>
      <c r="Y193" s="18">
        <v>4</v>
      </c>
      <c r="Z193" s="18" t="s">
        <v>7140</v>
      </c>
      <c r="AA193" s="114" t="s">
        <v>796</v>
      </c>
      <c r="AB193" s="15"/>
      <c r="AC193" s="17"/>
      <c r="AD193" s="18"/>
      <c r="AE193" s="310"/>
    </row>
    <row r="194" spans="1:31" ht="15.75" customHeight="1" x14ac:dyDescent="0.3">
      <c r="A194" s="107"/>
      <c r="B194" s="52"/>
      <c r="C194" s="1043"/>
      <c r="D194" s="20" t="s">
        <v>9585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</row>
    <row r="195" spans="1:31" ht="15.75" customHeight="1" x14ac:dyDescent="0.3">
      <c r="A195" s="107"/>
      <c r="B195" s="52"/>
      <c r="C195" s="1046" t="s">
        <v>1</v>
      </c>
      <c r="D195" s="25" t="s">
        <v>9585</v>
      </c>
      <c r="E195" s="26"/>
      <c r="F195" s="26"/>
      <c r="G195" s="111"/>
      <c r="H195" s="25" t="s">
        <v>9585</v>
      </c>
      <c r="I195" s="27"/>
      <c r="J195" s="28"/>
      <c r="K195" s="110"/>
      <c r="L195" s="25"/>
      <c r="M195" s="28">
        <v>0</v>
      </c>
      <c r="N195" s="508"/>
      <c r="O195" s="110"/>
      <c r="P195" s="30"/>
      <c r="Q195" s="31">
        <v>0</v>
      </c>
      <c r="R195" s="508"/>
      <c r="S195" s="110"/>
      <c r="T195" s="25" t="s">
        <v>9809</v>
      </c>
      <c r="U195" s="28">
        <v>4</v>
      </c>
      <c r="V195" s="28" t="s">
        <v>7140</v>
      </c>
      <c r="W195" s="110" t="s">
        <v>796</v>
      </c>
      <c r="X195" s="25" t="s">
        <v>9809</v>
      </c>
      <c r="Y195" s="28">
        <v>4</v>
      </c>
      <c r="Z195" s="28" t="s">
        <v>7140</v>
      </c>
      <c r="AA195" s="110" t="s">
        <v>796</v>
      </c>
      <c r="AB195" s="25"/>
      <c r="AC195" s="27"/>
      <c r="AD195" s="28"/>
      <c r="AE195" s="312"/>
    </row>
    <row r="196" spans="1:31" ht="15.75" customHeight="1" x14ac:dyDescent="0.3">
      <c r="A196" s="107"/>
      <c r="B196" s="54"/>
      <c r="C196" s="1046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</row>
    <row r="197" spans="1:31" ht="15.75" customHeight="1" x14ac:dyDescent="0.3">
      <c r="A197" s="105">
        <v>11</v>
      </c>
      <c r="B197" s="51" t="s">
        <v>7332</v>
      </c>
      <c r="C197" s="1042" t="s">
        <v>0</v>
      </c>
      <c r="D197" s="15" t="s">
        <v>9586</v>
      </c>
      <c r="E197" s="16"/>
      <c r="F197" s="16"/>
      <c r="G197" s="115"/>
      <c r="H197" s="15" t="s">
        <v>9587</v>
      </c>
      <c r="I197" s="17"/>
      <c r="J197" s="18"/>
      <c r="K197" s="114"/>
      <c r="L197" s="15" t="s">
        <v>9587</v>
      </c>
      <c r="M197" s="18"/>
      <c r="N197" s="18"/>
      <c r="O197" s="114"/>
      <c r="P197" s="34" t="s">
        <v>9587</v>
      </c>
      <c r="Q197" s="35"/>
      <c r="R197" s="36"/>
      <c r="S197" s="114"/>
      <c r="T197" s="15" t="s">
        <v>9587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10"/>
    </row>
    <row r="198" spans="1:31" ht="15.75" customHeight="1" x14ac:dyDescent="0.3">
      <c r="A198" s="107"/>
      <c r="B198" s="52"/>
      <c r="C198" s="1043"/>
      <c r="D198" s="20" t="s">
        <v>9587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</row>
    <row r="199" spans="1:31" ht="15.75" customHeight="1" x14ac:dyDescent="0.3">
      <c r="A199" s="107"/>
      <c r="B199" s="52"/>
      <c r="C199" s="1046" t="s">
        <v>1</v>
      </c>
      <c r="D199" s="25" t="s">
        <v>9587</v>
      </c>
      <c r="E199" s="26"/>
      <c r="F199" s="26"/>
      <c r="G199" s="111"/>
      <c r="H199" s="25" t="s">
        <v>9587</v>
      </c>
      <c r="I199" s="27"/>
      <c r="J199" s="28"/>
      <c r="K199" s="110"/>
      <c r="L199" s="25" t="s">
        <v>9862</v>
      </c>
      <c r="M199" s="28">
        <v>4</v>
      </c>
      <c r="N199" s="28" t="s">
        <v>417</v>
      </c>
      <c r="O199" s="110" t="s">
        <v>824</v>
      </c>
      <c r="P199" s="25" t="s">
        <v>9862</v>
      </c>
      <c r="Q199" s="27">
        <v>4</v>
      </c>
      <c r="R199" s="28" t="s">
        <v>417</v>
      </c>
      <c r="S199" s="110" t="s">
        <v>824</v>
      </c>
      <c r="T199" s="25" t="s">
        <v>9862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12"/>
    </row>
    <row r="200" spans="1:31" ht="15.75" customHeight="1" x14ac:dyDescent="0.3">
      <c r="A200" s="107"/>
      <c r="B200" s="52"/>
      <c r="C200" s="1046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8311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</row>
    <row r="201" spans="1:31" ht="15.75" customHeight="1" x14ac:dyDescent="0.3">
      <c r="A201" s="105">
        <v>12</v>
      </c>
      <c r="B201" s="51" t="s">
        <v>8331</v>
      </c>
      <c r="C201" s="1042" t="s">
        <v>0</v>
      </c>
      <c r="D201" s="15" t="s">
        <v>9588</v>
      </c>
      <c r="E201" s="16"/>
      <c r="F201" s="16"/>
      <c r="G201" s="115"/>
      <c r="H201" s="15" t="s">
        <v>9589</v>
      </c>
      <c r="I201" s="17"/>
      <c r="J201" s="18"/>
      <c r="K201" s="114"/>
      <c r="L201" s="15" t="s">
        <v>9589</v>
      </c>
      <c r="M201" s="18"/>
      <c r="N201" s="18"/>
      <c r="O201" s="114"/>
      <c r="P201" s="34" t="s">
        <v>9589</v>
      </c>
      <c r="Q201" s="35"/>
      <c r="R201" s="36"/>
      <c r="S201" s="114"/>
      <c r="T201" s="15" t="s">
        <v>9589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</row>
    <row r="202" spans="1:31" ht="15.75" customHeight="1" x14ac:dyDescent="0.3">
      <c r="A202" s="107"/>
      <c r="B202" s="52"/>
      <c r="C202" s="1043"/>
      <c r="D202" s="20" t="s">
        <v>9589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</row>
    <row r="203" spans="1:31" ht="15.75" customHeight="1" x14ac:dyDescent="0.3">
      <c r="A203" s="107"/>
      <c r="B203" s="52"/>
      <c r="C203" s="1046" t="s">
        <v>1</v>
      </c>
      <c r="D203" s="25" t="s">
        <v>9589</v>
      </c>
      <c r="E203" s="26"/>
      <c r="F203" s="26"/>
      <c r="G203" s="111"/>
      <c r="H203" s="25" t="s">
        <v>9589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</row>
    <row r="204" spans="1:31" ht="15.75" customHeight="1" x14ac:dyDescent="0.3">
      <c r="A204" s="107"/>
      <c r="B204" s="52"/>
      <c r="C204" s="1046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9810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</row>
    <row r="205" spans="1:31" ht="15.75" customHeight="1" x14ac:dyDescent="0.3">
      <c r="A205" s="105">
        <v>13</v>
      </c>
      <c r="B205" s="51" t="s">
        <v>8325</v>
      </c>
      <c r="C205" s="1042" t="s">
        <v>0</v>
      </c>
      <c r="D205" s="15" t="s">
        <v>9590</v>
      </c>
      <c r="E205" s="16"/>
      <c r="F205" s="16"/>
      <c r="G205" s="115"/>
      <c r="H205" s="15" t="s">
        <v>9721</v>
      </c>
      <c r="I205" s="17">
        <v>3</v>
      </c>
      <c r="J205" s="509" t="s">
        <v>443</v>
      </c>
      <c r="K205" s="114" t="s">
        <v>8304</v>
      </c>
      <c r="L205" s="18" t="s">
        <v>9591</v>
      </c>
      <c r="M205" s="18">
        <v>4</v>
      </c>
      <c r="N205" s="18" t="s">
        <v>414</v>
      </c>
      <c r="O205" s="114" t="s">
        <v>818</v>
      </c>
      <c r="P205" s="15" t="s">
        <v>9780</v>
      </c>
      <c r="Q205" s="17">
        <v>4</v>
      </c>
      <c r="R205" s="509" t="s">
        <v>400</v>
      </c>
      <c r="S205" s="114" t="s">
        <v>604</v>
      </c>
      <c r="T205" s="15" t="s">
        <v>9591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10"/>
    </row>
    <row r="206" spans="1:31" ht="15.75" customHeight="1" x14ac:dyDescent="0.3">
      <c r="A206" s="107"/>
      <c r="B206" s="52"/>
      <c r="C206" s="1043"/>
      <c r="D206" s="20" t="s">
        <v>9591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9781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</row>
    <row r="207" spans="1:31" ht="15.75" customHeight="1" x14ac:dyDescent="0.3">
      <c r="A207" s="107"/>
      <c r="B207" s="52"/>
      <c r="C207" s="1046" t="s">
        <v>1</v>
      </c>
      <c r="D207" s="25"/>
      <c r="E207" s="26"/>
      <c r="F207" s="26"/>
      <c r="G207" s="111"/>
      <c r="H207" s="25" t="s">
        <v>9591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9591</v>
      </c>
      <c r="Q207" s="31">
        <v>4</v>
      </c>
      <c r="R207" s="28" t="s">
        <v>414</v>
      </c>
      <c r="S207" s="110" t="s">
        <v>818</v>
      </c>
      <c r="T207" s="25" t="s">
        <v>9591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12"/>
    </row>
    <row r="208" spans="1:31" ht="15.75" customHeight="1" x14ac:dyDescent="0.3">
      <c r="A208" s="107"/>
      <c r="B208" s="52"/>
      <c r="C208" s="1046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</row>
    <row r="209" spans="1:31" ht="15.75" customHeight="1" x14ac:dyDescent="0.3">
      <c r="A209" s="105">
        <v>14</v>
      </c>
      <c r="B209" s="51" t="s">
        <v>8315</v>
      </c>
      <c r="C209" s="1042" t="s">
        <v>0</v>
      </c>
      <c r="D209" s="15" t="s">
        <v>9592</v>
      </c>
      <c r="E209" s="16"/>
      <c r="F209" s="16"/>
      <c r="G209" s="115"/>
      <c r="H209" s="15" t="s">
        <v>9722</v>
      </c>
      <c r="I209" s="17">
        <v>3</v>
      </c>
      <c r="J209" s="509" t="s">
        <v>443</v>
      </c>
      <c r="K209" s="114" t="s">
        <v>8304</v>
      </c>
      <c r="L209" s="18" t="s">
        <v>9723</v>
      </c>
      <c r="M209" s="18">
        <v>3</v>
      </c>
      <c r="N209" s="509" t="s">
        <v>400</v>
      </c>
      <c r="O209" s="114" t="s">
        <v>685</v>
      </c>
      <c r="P209" s="15" t="s">
        <v>9593</v>
      </c>
      <c r="Q209" s="17">
        <v>4</v>
      </c>
      <c r="R209" s="18" t="s">
        <v>7222</v>
      </c>
      <c r="S209" s="114" t="s">
        <v>794</v>
      </c>
      <c r="T209" s="15" t="s">
        <v>9593</v>
      </c>
      <c r="U209" s="17">
        <v>4</v>
      </c>
      <c r="V209" s="18" t="s">
        <v>7222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10"/>
    </row>
    <row r="210" spans="1:31" ht="15.75" customHeight="1" x14ac:dyDescent="0.3">
      <c r="A210" s="107"/>
      <c r="B210" s="52"/>
      <c r="C210" s="1043"/>
      <c r="D210" s="20" t="s">
        <v>9593</v>
      </c>
      <c r="E210" s="21">
        <v>3</v>
      </c>
      <c r="F210" s="21" t="s">
        <v>7222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</row>
    <row r="211" spans="1:31" ht="15.75" customHeight="1" x14ac:dyDescent="0.3">
      <c r="A211" s="107"/>
      <c r="B211" s="52"/>
      <c r="C211" s="1046" t="s">
        <v>1</v>
      </c>
      <c r="D211" s="25" t="s">
        <v>9594</v>
      </c>
      <c r="E211" s="26">
        <v>4</v>
      </c>
      <c r="F211" s="537" t="s">
        <v>506</v>
      </c>
      <c r="G211" s="111" t="s">
        <v>820</v>
      </c>
      <c r="H211" s="25" t="s">
        <v>9723</v>
      </c>
      <c r="I211" s="27">
        <v>3</v>
      </c>
      <c r="J211" s="508" t="s">
        <v>410</v>
      </c>
      <c r="K211" s="110" t="s">
        <v>685</v>
      </c>
      <c r="L211" s="25"/>
      <c r="M211" s="28"/>
      <c r="N211" s="28"/>
      <c r="O211" s="110"/>
      <c r="P211" s="30" t="s">
        <v>9593</v>
      </c>
      <c r="Q211" s="31">
        <v>4</v>
      </c>
      <c r="R211" s="28" t="s">
        <v>7222</v>
      </c>
      <c r="S211" s="110" t="s">
        <v>794</v>
      </c>
      <c r="T211" s="25" t="s">
        <v>9593</v>
      </c>
      <c r="U211" s="28">
        <v>4</v>
      </c>
      <c r="V211" s="28" t="s">
        <v>7222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12"/>
    </row>
    <row r="212" spans="1:31" ht="15.75" customHeight="1" x14ac:dyDescent="0.3">
      <c r="A212" s="107"/>
      <c r="B212" s="52"/>
      <c r="C212" s="1046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</row>
    <row r="213" spans="1:31" ht="15.75" customHeight="1" x14ac:dyDescent="0.3">
      <c r="A213" s="105">
        <v>15</v>
      </c>
      <c r="B213" s="51" t="s">
        <v>8342</v>
      </c>
      <c r="C213" s="1042" t="s">
        <v>0</v>
      </c>
      <c r="D213" s="15" t="s">
        <v>9595</v>
      </c>
      <c r="E213" s="16"/>
      <c r="F213" s="16"/>
      <c r="G213" s="115"/>
      <c r="H213" s="15" t="s">
        <v>9596</v>
      </c>
      <c r="I213" s="17">
        <v>3</v>
      </c>
      <c r="J213" s="509" t="s">
        <v>406</v>
      </c>
      <c r="K213" s="114" t="s">
        <v>337</v>
      </c>
      <c r="L213" s="15" t="s">
        <v>9597</v>
      </c>
      <c r="M213" s="18">
        <v>4</v>
      </c>
      <c r="N213" s="18" t="s">
        <v>504</v>
      </c>
      <c r="O213" s="114" t="s">
        <v>810</v>
      </c>
      <c r="P213" s="34" t="s">
        <v>9597</v>
      </c>
      <c r="Q213" s="35">
        <v>4</v>
      </c>
      <c r="R213" s="36" t="s">
        <v>504</v>
      </c>
      <c r="S213" s="114" t="s">
        <v>810</v>
      </c>
      <c r="T213" s="15" t="s">
        <v>9597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10"/>
    </row>
    <row r="214" spans="1:31" ht="15.75" customHeight="1" x14ac:dyDescent="0.3">
      <c r="A214" s="107"/>
      <c r="B214" s="52"/>
      <c r="C214" s="1043"/>
      <c r="D214" s="20" t="s">
        <v>9596</v>
      </c>
      <c r="E214" s="21">
        <v>3</v>
      </c>
      <c r="F214" s="749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</row>
    <row r="215" spans="1:31" ht="15.75" customHeight="1" x14ac:dyDescent="0.3">
      <c r="A215" s="107"/>
      <c r="B215" s="52"/>
      <c r="C215" s="1046" t="s">
        <v>1</v>
      </c>
      <c r="D215" s="25" t="s">
        <v>9597</v>
      </c>
      <c r="E215" s="26">
        <v>4</v>
      </c>
      <c r="F215" s="26" t="s">
        <v>504</v>
      </c>
      <c r="G215" s="111" t="s">
        <v>810</v>
      </c>
      <c r="H215" s="25" t="s">
        <v>9597</v>
      </c>
      <c r="I215" s="27">
        <v>4</v>
      </c>
      <c r="J215" s="28" t="s">
        <v>504</v>
      </c>
      <c r="K215" s="110" t="s">
        <v>810</v>
      </c>
      <c r="L215" s="25" t="s">
        <v>9597</v>
      </c>
      <c r="M215" s="28">
        <v>4</v>
      </c>
      <c r="N215" s="28" t="s">
        <v>504</v>
      </c>
      <c r="O215" s="110" t="s">
        <v>810</v>
      </c>
      <c r="P215" s="25" t="s">
        <v>9597</v>
      </c>
      <c r="Q215" s="27">
        <v>4</v>
      </c>
      <c r="R215" s="28" t="s">
        <v>504</v>
      </c>
      <c r="S215" s="110" t="s">
        <v>810</v>
      </c>
      <c r="T215" s="25" t="s">
        <v>9597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12"/>
    </row>
    <row r="216" spans="1:31" ht="15.75" customHeight="1" x14ac:dyDescent="0.3">
      <c r="A216" s="107"/>
      <c r="B216" s="52"/>
      <c r="C216" s="1047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</row>
    <row r="217" spans="1:31" ht="15.75" customHeight="1" x14ac:dyDescent="0.3">
      <c r="A217" s="105">
        <v>1</v>
      </c>
      <c r="B217" s="51" t="s">
        <v>7109</v>
      </c>
      <c r="C217" s="1042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</row>
    <row r="218" spans="1:31" ht="15.75" customHeight="1" x14ac:dyDescent="0.3">
      <c r="A218" s="107"/>
      <c r="B218" s="52" t="s">
        <v>844</v>
      </c>
      <c r="C218" s="1043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</row>
    <row r="219" spans="1:31" ht="15.75" customHeight="1" x14ac:dyDescent="0.3">
      <c r="A219" s="107"/>
      <c r="B219" s="52"/>
      <c r="C219" s="1046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</row>
    <row r="220" spans="1:31" ht="15.75" customHeight="1" x14ac:dyDescent="0.3">
      <c r="A220" s="107"/>
      <c r="B220" s="52"/>
      <c r="C220" s="1046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13"/>
    </row>
    <row r="221" spans="1:31" ht="15.75" customHeight="1" x14ac:dyDescent="0.3">
      <c r="A221" s="105">
        <v>2</v>
      </c>
      <c r="B221" s="51" t="s">
        <v>8404</v>
      </c>
      <c r="C221" s="1042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9811</v>
      </c>
      <c r="Y221" s="18">
        <v>4</v>
      </c>
      <c r="Z221" s="18"/>
      <c r="AA221" s="114" t="s">
        <v>352</v>
      </c>
      <c r="AB221" s="15"/>
      <c r="AC221" s="17"/>
      <c r="AD221" s="18"/>
      <c r="AE221" s="310"/>
    </row>
    <row r="222" spans="1:31" ht="15.75" customHeight="1" x14ac:dyDescent="0.3">
      <c r="A222" s="107"/>
      <c r="B222" s="52" t="s">
        <v>844</v>
      </c>
      <c r="C222" s="104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</row>
    <row r="223" spans="1:31" ht="15.75" customHeight="1" x14ac:dyDescent="0.3">
      <c r="A223" s="107"/>
      <c r="B223" s="52"/>
      <c r="C223" s="1046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9811</v>
      </c>
      <c r="U223" s="28">
        <v>4</v>
      </c>
      <c r="V223" s="28"/>
      <c r="W223" s="110" t="s">
        <v>352</v>
      </c>
      <c r="X223" s="25" t="s">
        <v>9811</v>
      </c>
      <c r="Y223" s="28">
        <v>4</v>
      </c>
      <c r="Z223" s="28"/>
      <c r="AA223" s="110" t="s">
        <v>352</v>
      </c>
      <c r="AB223" s="25"/>
      <c r="AC223" s="27"/>
      <c r="AD223" s="28"/>
      <c r="AE223" s="312"/>
    </row>
    <row r="224" spans="1:31" ht="15.75" customHeight="1" x14ac:dyDescent="0.3">
      <c r="A224" s="107"/>
      <c r="B224" s="52"/>
      <c r="C224" s="1046" t="s">
        <v>547</v>
      </c>
      <c r="D224" s="40" t="s">
        <v>9598</v>
      </c>
      <c r="E224" s="41">
        <v>3</v>
      </c>
      <c r="F224" s="42"/>
      <c r="G224" s="108" t="s">
        <v>8304</v>
      </c>
      <c r="H224" s="40" t="s">
        <v>9598</v>
      </c>
      <c r="I224" s="42">
        <v>3</v>
      </c>
      <c r="J224" s="42"/>
      <c r="K224" s="108" t="s">
        <v>8304</v>
      </c>
      <c r="L224" s="40"/>
      <c r="M224" s="42"/>
      <c r="N224" s="42"/>
      <c r="O224" s="108"/>
      <c r="P224" s="40" t="s">
        <v>9598</v>
      </c>
      <c r="Q224" s="41">
        <v>3</v>
      </c>
      <c r="R224" s="42"/>
      <c r="S224" s="108" t="s">
        <v>8304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</row>
    <row r="225" spans="1:31" ht="15.75" customHeight="1" x14ac:dyDescent="0.3">
      <c r="A225" s="105">
        <v>6</v>
      </c>
      <c r="B225" s="51" t="s">
        <v>7307</v>
      </c>
      <c r="C225" s="1042" t="s">
        <v>0</v>
      </c>
      <c r="D225" s="15" t="s">
        <v>9599</v>
      </c>
      <c r="E225" s="16">
        <v>5</v>
      </c>
      <c r="F225" s="16"/>
      <c r="G225" s="115" t="s">
        <v>807</v>
      </c>
      <c r="H225" s="15" t="s">
        <v>9599</v>
      </c>
      <c r="I225" s="17">
        <v>5</v>
      </c>
      <c r="J225" s="18"/>
      <c r="K225" s="114" t="s">
        <v>807</v>
      </c>
      <c r="L225" s="18" t="s">
        <v>9599</v>
      </c>
      <c r="M225" s="18">
        <v>5</v>
      </c>
      <c r="N225" s="18"/>
      <c r="O225" s="114" t="s">
        <v>807</v>
      </c>
      <c r="P225" s="15" t="s">
        <v>9599</v>
      </c>
      <c r="Q225" s="17">
        <v>5</v>
      </c>
      <c r="R225" s="18"/>
      <c r="S225" s="114" t="s">
        <v>807</v>
      </c>
      <c r="T225" s="15" t="s">
        <v>9599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10"/>
    </row>
    <row r="226" spans="1:31" ht="15.75" customHeight="1" x14ac:dyDescent="0.3">
      <c r="A226" s="107"/>
      <c r="B226" s="52" t="s">
        <v>412</v>
      </c>
      <c r="C226" s="1043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9812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</row>
    <row r="227" spans="1:31" ht="15.75" customHeight="1" x14ac:dyDescent="0.3">
      <c r="A227" s="107"/>
      <c r="B227" s="52"/>
      <c r="C227" s="1046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</row>
    <row r="228" spans="1:31" ht="15.75" customHeight="1" x14ac:dyDescent="0.3">
      <c r="A228" s="107"/>
      <c r="B228" s="52"/>
      <c r="C228" s="1046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12"/>
    </row>
    <row r="229" spans="1:31" ht="15.75" customHeight="1" x14ac:dyDescent="0.3">
      <c r="A229" s="105">
        <v>7</v>
      </c>
      <c r="B229" s="51" t="s">
        <v>7308</v>
      </c>
      <c r="C229" s="1042" t="s">
        <v>0</v>
      </c>
      <c r="D229" s="15" t="s">
        <v>9600</v>
      </c>
      <c r="E229" s="16">
        <v>5</v>
      </c>
      <c r="F229" s="16"/>
      <c r="G229" s="115" t="s">
        <v>807</v>
      </c>
      <c r="H229" s="15" t="s">
        <v>9600</v>
      </c>
      <c r="I229" s="17">
        <v>5</v>
      </c>
      <c r="J229" s="18"/>
      <c r="K229" s="114" t="s">
        <v>807</v>
      </c>
      <c r="L229" s="15" t="s">
        <v>9600</v>
      </c>
      <c r="M229" s="18">
        <v>5</v>
      </c>
      <c r="N229" s="18"/>
      <c r="O229" s="114" t="s">
        <v>807</v>
      </c>
      <c r="P229" s="34" t="s">
        <v>9600</v>
      </c>
      <c r="Q229" s="35">
        <v>5</v>
      </c>
      <c r="R229" s="36"/>
      <c r="S229" s="114" t="s">
        <v>807</v>
      </c>
      <c r="T229" s="15" t="s">
        <v>9600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10"/>
    </row>
    <row r="230" spans="1:31" ht="15.75" customHeight="1" x14ac:dyDescent="0.3">
      <c r="A230" s="107"/>
      <c r="B230" s="52" t="s">
        <v>412</v>
      </c>
      <c r="C230" s="104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9813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</row>
    <row r="231" spans="1:31" ht="15.75" customHeight="1" x14ac:dyDescent="0.3">
      <c r="A231" s="107"/>
      <c r="B231" s="52"/>
      <c r="C231" s="1046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</row>
    <row r="232" spans="1:31" ht="15.75" customHeight="1" x14ac:dyDescent="0.3">
      <c r="A232" s="107"/>
      <c r="B232" s="52"/>
      <c r="C232" s="1046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</row>
    <row r="233" spans="1:31" ht="15.75" customHeight="1" x14ac:dyDescent="0.3">
      <c r="A233" s="105">
        <v>3</v>
      </c>
      <c r="B233" s="51" t="s">
        <v>6546</v>
      </c>
      <c r="C233" s="1042" t="s">
        <v>0</v>
      </c>
      <c r="D233" s="15" t="s">
        <v>9601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</row>
    <row r="234" spans="1:31" ht="15.75" customHeight="1" x14ac:dyDescent="0.3">
      <c r="A234" s="107"/>
      <c r="B234" s="52" t="s">
        <v>412</v>
      </c>
      <c r="C234" s="1043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</row>
    <row r="235" spans="1:31" ht="15.75" customHeight="1" x14ac:dyDescent="0.3">
      <c r="A235" s="107"/>
      <c r="B235" s="52"/>
      <c r="C235" s="1046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</row>
    <row r="236" spans="1:31" ht="15.75" customHeight="1" x14ac:dyDescent="0.3">
      <c r="A236" s="107"/>
      <c r="B236" s="52"/>
      <c r="C236" s="1046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</row>
    <row r="237" spans="1:31" ht="15.75" customHeight="1" x14ac:dyDescent="0.3">
      <c r="A237" s="105">
        <v>3</v>
      </c>
      <c r="B237" s="51" t="s">
        <v>6533</v>
      </c>
      <c r="C237" s="1042" t="s">
        <v>0</v>
      </c>
      <c r="D237" s="15" t="s">
        <v>9602</v>
      </c>
      <c r="E237" s="16">
        <v>4</v>
      </c>
      <c r="F237" s="16"/>
      <c r="G237" s="115" t="s">
        <v>167</v>
      </c>
      <c r="H237" s="15" t="s">
        <v>9602</v>
      </c>
      <c r="I237" s="17">
        <v>4</v>
      </c>
      <c r="J237" s="18"/>
      <c r="K237" s="114" t="s">
        <v>167</v>
      </c>
      <c r="L237" s="18" t="s">
        <v>9755</v>
      </c>
      <c r="M237" s="18">
        <v>5</v>
      </c>
      <c r="N237" s="18"/>
      <c r="O237" s="114" t="s">
        <v>167</v>
      </c>
      <c r="P237" s="15" t="s">
        <v>9755</v>
      </c>
      <c r="Q237" s="17">
        <v>5</v>
      </c>
      <c r="R237" s="18"/>
      <c r="S237" s="114" t="s">
        <v>167</v>
      </c>
      <c r="T237" s="15" t="s">
        <v>9755</v>
      </c>
      <c r="U237" s="18">
        <v>5</v>
      </c>
      <c r="V237" s="18"/>
      <c r="W237" s="114" t="s">
        <v>167</v>
      </c>
      <c r="X237" s="15" t="s">
        <v>9755</v>
      </c>
      <c r="Y237" s="18">
        <v>5</v>
      </c>
      <c r="Z237" s="18"/>
      <c r="AA237" s="114" t="s">
        <v>167</v>
      </c>
      <c r="AB237" s="15"/>
      <c r="AC237" s="17"/>
      <c r="AD237" s="18"/>
      <c r="AE237" s="310"/>
    </row>
    <row r="238" spans="1:31" ht="15.75" customHeight="1" x14ac:dyDescent="0.3">
      <c r="A238" s="107"/>
      <c r="B238" s="52" t="s">
        <v>412</v>
      </c>
      <c r="C238" s="1043"/>
      <c r="D238" s="20"/>
      <c r="E238" s="21"/>
      <c r="F238" s="21"/>
      <c r="G238" s="113"/>
      <c r="H238" s="20" t="s">
        <v>9724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</row>
    <row r="239" spans="1:31" ht="15.75" customHeight="1" x14ac:dyDescent="0.3">
      <c r="A239" s="107"/>
      <c r="B239" s="52"/>
      <c r="C239" s="1046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9755</v>
      </c>
      <c r="U239" s="28">
        <v>5</v>
      </c>
      <c r="V239" s="28"/>
      <c r="W239" s="110" t="s">
        <v>167</v>
      </c>
      <c r="X239" s="25" t="s">
        <v>9755</v>
      </c>
      <c r="Y239" s="28">
        <v>5</v>
      </c>
      <c r="Z239" s="28"/>
      <c r="AA239" s="110" t="s">
        <v>167</v>
      </c>
      <c r="AB239" s="25"/>
      <c r="AC239" s="27"/>
      <c r="AD239" s="28"/>
      <c r="AE239" s="312"/>
    </row>
    <row r="240" spans="1:31" ht="15.75" customHeight="1" x14ac:dyDescent="0.3">
      <c r="A240" s="107"/>
      <c r="B240" s="52"/>
      <c r="C240" s="1046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9724</v>
      </c>
      <c r="Y240" s="33"/>
      <c r="Z240" s="33"/>
      <c r="AA240" s="116"/>
      <c r="AB240" s="25"/>
      <c r="AC240" s="27"/>
      <c r="AD240" s="28"/>
      <c r="AE240" s="312"/>
    </row>
    <row r="241" spans="1:31" ht="15.75" customHeight="1" x14ac:dyDescent="0.3">
      <c r="A241" s="105">
        <v>4</v>
      </c>
      <c r="B241" s="51" t="s">
        <v>8286</v>
      </c>
      <c r="C241" s="1042" t="s">
        <v>0</v>
      </c>
      <c r="D241" s="15" t="s">
        <v>9603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</row>
    <row r="242" spans="1:31" ht="15.75" customHeight="1" x14ac:dyDescent="0.3">
      <c r="A242" s="107"/>
      <c r="B242" s="52" t="s">
        <v>412</v>
      </c>
      <c r="C242" s="104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</row>
    <row r="243" spans="1:31" ht="15.75" customHeight="1" x14ac:dyDescent="0.3">
      <c r="A243" s="107"/>
      <c r="B243" s="52"/>
      <c r="C243" s="1046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</row>
    <row r="244" spans="1:31" ht="15.75" customHeight="1" x14ac:dyDescent="0.3">
      <c r="A244" s="107"/>
      <c r="B244" s="52"/>
      <c r="C244" s="1046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12"/>
    </row>
    <row r="245" spans="1:31" ht="15.75" customHeight="1" x14ac:dyDescent="0.3">
      <c r="A245" s="105">
        <v>4</v>
      </c>
      <c r="B245" s="51" t="s">
        <v>8287</v>
      </c>
      <c r="C245" s="1042" t="s">
        <v>0</v>
      </c>
      <c r="D245" s="15" t="s">
        <v>9604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</row>
    <row r="246" spans="1:31" ht="15.75" customHeight="1" x14ac:dyDescent="0.3">
      <c r="A246" s="107"/>
      <c r="B246" s="52" t="s">
        <v>412</v>
      </c>
      <c r="C246" s="1043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</row>
    <row r="247" spans="1:31" ht="15.75" customHeight="1" x14ac:dyDescent="0.3">
      <c r="A247" s="107"/>
      <c r="B247" s="52"/>
      <c r="C247" s="1046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</row>
    <row r="248" spans="1:31" ht="15.75" customHeight="1" x14ac:dyDescent="0.3">
      <c r="A248" s="106"/>
      <c r="B248" s="52"/>
      <c r="C248" s="1047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</row>
    <row r="249" spans="1:31" ht="15.75" customHeight="1" x14ac:dyDescent="0.3">
      <c r="A249" s="105">
        <v>5</v>
      </c>
      <c r="B249" s="51" t="s">
        <v>8283</v>
      </c>
      <c r="C249" s="1042" t="s">
        <v>0</v>
      </c>
      <c r="D249" s="15" t="s">
        <v>9605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10"/>
    </row>
    <row r="250" spans="1:31" ht="15.75" customHeight="1" x14ac:dyDescent="0.3">
      <c r="A250" s="107"/>
      <c r="B250" s="52" t="s">
        <v>412</v>
      </c>
      <c r="C250" s="104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</row>
    <row r="251" spans="1:31" ht="15.75" customHeight="1" x14ac:dyDescent="0.3">
      <c r="A251" s="107"/>
      <c r="B251" s="52"/>
      <c r="C251" s="1046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</row>
    <row r="252" spans="1:31" ht="15.75" customHeight="1" x14ac:dyDescent="0.3">
      <c r="A252" s="107"/>
      <c r="B252" s="52"/>
      <c r="C252" s="1046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14"/>
    </row>
    <row r="253" spans="1:31" ht="15.75" customHeight="1" x14ac:dyDescent="0.3">
      <c r="A253" s="105">
        <v>6</v>
      </c>
      <c r="B253" s="51" t="s">
        <v>8284</v>
      </c>
      <c r="C253" s="1042" t="s">
        <v>0</v>
      </c>
      <c r="D253" s="15" t="s">
        <v>9606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10"/>
    </row>
    <row r="254" spans="1:31" ht="15.75" customHeight="1" x14ac:dyDescent="0.3">
      <c r="A254" s="107"/>
      <c r="B254" s="52" t="s">
        <v>412</v>
      </c>
      <c r="C254" s="104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</row>
    <row r="255" spans="1:31" ht="15.75" customHeight="1" x14ac:dyDescent="0.3">
      <c r="A255" s="107"/>
      <c r="B255" s="52"/>
      <c r="C255" s="1046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</row>
    <row r="256" spans="1:31" ht="15.75" customHeight="1" x14ac:dyDescent="0.3">
      <c r="A256" s="106"/>
      <c r="B256" s="52"/>
      <c r="C256" s="1047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14"/>
    </row>
    <row r="257" spans="1:31" ht="15.75" customHeight="1" x14ac:dyDescent="0.3">
      <c r="A257" s="105">
        <v>7</v>
      </c>
      <c r="B257" s="51" t="s">
        <v>6527</v>
      </c>
      <c r="C257" s="1042" t="s">
        <v>0</v>
      </c>
      <c r="D257" s="15" t="s">
        <v>9607</v>
      </c>
      <c r="E257" s="16">
        <v>4</v>
      </c>
      <c r="F257" s="16"/>
      <c r="G257" s="115" t="s">
        <v>799</v>
      </c>
      <c r="H257" s="15" t="s">
        <v>9607</v>
      </c>
      <c r="I257" s="17">
        <v>4</v>
      </c>
      <c r="J257" s="18"/>
      <c r="K257" s="114" t="s">
        <v>799</v>
      </c>
      <c r="L257" s="15" t="s">
        <v>9607</v>
      </c>
      <c r="M257" s="18">
        <v>4</v>
      </c>
      <c r="N257" s="18"/>
      <c r="O257" s="114" t="s">
        <v>799</v>
      </c>
      <c r="P257" s="34" t="s">
        <v>9607</v>
      </c>
      <c r="Q257" s="35">
        <v>4</v>
      </c>
      <c r="R257" s="36"/>
      <c r="S257" s="114" t="s">
        <v>799</v>
      </c>
      <c r="T257" s="15" t="s">
        <v>9607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10"/>
    </row>
    <row r="258" spans="1:31" ht="15.75" customHeight="1" x14ac:dyDescent="0.3">
      <c r="A258" s="107"/>
      <c r="B258" s="52" t="s">
        <v>412</v>
      </c>
      <c r="C258" s="104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9814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</row>
    <row r="259" spans="1:31" ht="15.75" customHeight="1" x14ac:dyDescent="0.3">
      <c r="A259" s="107"/>
      <c r="B259" s="52"/>
      <c r="C259" s="1046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</row>
    <row r="260" spans="1:31" ht="15.75" customHeight="1" x14ac:dyDescent="0.3">
      <c r="A260" s="107"/>
      <c r="B260" s="54"/>
      <c r="C260" s="1046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</row>
    <row r="261" spans="1:31" ht="15.75" customHeight="1" x14ac:dyDescent="0.3">
      <c r="A261" s="105">
        <v>8</v>
      </c>
      <c r="B261" s="51" t="s">
        <v>7315</v>
      </c>
      <c r="C261" s="1042" t="s">
        <v>0</v>
      </c>
      <c r="D261" s="15" t="s">
        <v>9608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10"/>
    </row>
    <row r="262" spans="1:31" ht="15.75" customHeight="1" x14ac:dyDescent="0.3">
      <c r="A262" s="107"/>
      <c r="B262" s="52" t="s">
        <v>412</v>
      </c>
      <c r="C262" s="104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</row>
    <row r="263" spans="1:31" ht="15.75" customHeight="1" x14ac:dyDescent="0.3">
      <c r="A263" s="107"/>
      <c r="B263" s="52"/>
      <c r="C263" s="1046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</row>
    <row r="264" spans="1:31" ht="15.75" customHeight="1" x14ac:dyDescent="0.3">
      <c r="A264" s="107"/>
      <c r="B264" s="52"/>
      <c r="C264" s="1046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</row>
    <row r="265" spans="1:31" ht="15.75" customHeight="1" x14ac:dyDescent="0.3">
      <c r="A265" s="105">
        <v>9</v>
      </c>
      <c r="B265" s="51" t="s">
        <v>7316</v>
      </c>
      <c r="C265" s="1042" t="s">
        <v>0</v>
      </c>
      <c r="D265" s="15" t="s">
        <v>9609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</row>
    <row r="266" spans="1:31" ht="15.75" customHeight="1" x14ac:dyDescent="0.3">
      <c r="A266" s="107"/>
      <c r="B266" s="52" t="s">
        <v>412</v>
      </c>
      <c r="C266" s="104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</row>
    <row r="267" spans="1:31" ht="15.75" customHeight="1" x14ac:dyDescent="0.3">
      <c r="A267" s="107"/>
      <c r="B267" s="52"/>
      <c r="C267" s="1046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</row>
    <row r="268" spans="1:31" ht="15.75" customHeight="1" x14ac:dyDescent="0.3">
      <c r="A268" s="107"/>
      <c r="B268" s="54"/>
      <c r="C268" s="1046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</row>
    <row r="269" spans="1:31" ht="15.75" customHeight="1" x14ac:dyDescent="0.3">
      <c r="A269" s="105">
        <v>9</v>
      </c>
      <c r="B269" s="51" t="s">
        <v>7317</v>
      </c>
      <c r="C269" s="1042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</row>
    <row r="270" spans="1:31" ht="15.75" customHeight="1" x14ac:dyDescent="0.3">
      <c r="A270" s="107"/>
      <c r="B270" s="52" t="s">
        <v>412</v>
      </c>
      <c r="C270" s="104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</row>
    <row r="271" spans="1:31" ht="15.75" customHeight="1" x14ac:dyDescent="0.3">
      <c r="A271" s="107"/>
      <c r="B271" s="52"/>
      <c r="C271" s="1046" t="s">
        <v>1</v>
      </c>
      <c r="D271" s="25" t="s">
        <v>9610</v>
      </c>
      <c r="E271" s="26">
        <v>4</v>
      </c>
      <c r="F271" s="26"/>
      <c r="G271" s="111" t="s">
        <v>805</v>
      </c>
      <c r="H271" s="25" t="s">
        <v>9610</v>
      </c>
      <c r="I271" s="27">
        <v>4</v>
      </c>
      <c r="J271" s="28"/>
      <c r="K271" s="110" t="s">
        <v>805</v>
      </c>
      <c r="L271" s="25" t="s">
        <v>9610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</row>
    <row r="272" spans="1:31" ht="15.75" customHeight="1" x14ac:dyDescent="0.3">
      <c r="A272" s="107"/>
      <c r="B272" s="52"/>
      <c r="C272" s="1046"/>
      <c r="D272" s="40"/>
      <c r="E272" s="41"/>
      <c r="F272" s="42"/>
      <c r="G272" s="108"/>
      <c r="H272" s="40"/>
      <c r="I272" s="42"/>
      <c r="J272" s="42"/>
      <c r="K272" s="108"/>
      <c r="L272" s="40" t="s">
        <v>9756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</row>
    <row r="273" spans="1:31" ht="15.75" customHeight="1" x14ac:dyDescent="0.3">
      <c r="A273" s="105">
        <v>13</v>
      </c>
      <c r="B273" s="51" t="s">
        <v>7318</v>
      </c>
      <c r="C273" s="1042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</row>
    <row r="274" spans="1:31" ht="15.75" customHeight="1" x14ac:dyDescent="0.3">
      <c r="A274" s="107"/>
      <c r="B274" s="52" t="s">
        <v>412</v>
      </c>
      <c r="C274" s="104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</row>
    <row r="275" spans="1:31" ht="15.75" customHeight="1" x14ac:dyDescent="0.3">
      <c r="A275" s="107"/>
      <c r="B275" s="52"/>
      <c r="C275" s="1046" t="s">
        <v>1</v>
      </c>
      <c r="D275" s="25" t="s">
        <v>9611</v>
      </c>
      <c r="E275" s="26">
        <v>4</v>
      </c>
      <c r="F275" s="26"/>
      <c r="G275" s="111" t="s">
        <v>805</v>
      </c>
      <c r="H275" s="25" t="s">
        <v>9611</v>
      </c>
      <c r="I275" s="27">
        <v>4</v>
      </c>
      <c r="J275" s="28"/>
      <c r="K275" s="110" t="s">
        <v>805</v>
      </c>
      <c r="L275" s="25" t="s">
        <v>9611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</row>
    <row r="276" spans="1:31" ht="15.75" customHeight="1" x14ac:dyDescent="0.3">
      <c r="A276" s="107"/>
      <c r="B276" s="52"/>
      <c r="C276" s="1046"/>
      <c r="D276" s="40"/>
      <c r="E276" s="41"/>
      <c r="F276" s="42"/>
      <c r="G276" s="108"/>
      <c r="H276" s="40"/>
      <c r="I276" s="42"/>
      <c r="J276" s="42"/>
      <c r="K276" s="108"/>
      <c r="L276" s="40" t="s">
        <v>9757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</row>
    <row r="277" spans="1:31" ht="15.75" customHeight="1" x14ac:dyDescent="0.3">
      <c r="A277" s="105">
        <v>14</v>
      </c>
      <c r="B277" s="51" t="s">
        <v>7075</v>
      </c>
      <c r="C277" s="1042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</row>
    <row r="278" spans="1:31" ht="15.75" customHeight="1" x14ac:dyDescent="0.3">
      <c r="A278" s="107"/>
      <c r="B278" s="52" t="s">
        <v>412</v>
      </c>
      <c r="C278" s="104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</row>
    <row r="279" spans="1:31" ht="15.75" customHeight="1" x14ac:dyDescent="0.3">
      <c r="A279" s="107"/>
      <c r="B279" s="52"/>
      <c r="C279" s="1046" t="s">
        <v>1</v>
      </c>
      <c r="D279" s="25" t="s">
        <v>9612</v>
      </c>
      <c r="E279" s="26">
        <v>4</v>
      </c>
      <c r="F279" s="26"/>
      <c r="G279" s="111" t="s">
        <v>167</v>
      </c>
      <c r="H279" s="25" t="s">
        <v>9612</v>
      </c>
      <c r="I279" s="27">
        <v>4</v>
      </c>
      <c r="J279" s="28"/>
      <c r="K279" s="110" t="s">
        <v>167</v>
      </c>
      <c r="L279" s="25" t="s">
        <v>9612</v>
      </c>
      <c r="M279" s="28">
        <v>4</v>
      </c>
      <c r="N279" s="28"/>
      <c r="O279" s="110" t="s">
        <v>167</v>
      </c>
      <c r="P279" s="30" t="s">
        <v>9612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</row>
    <row r="280" spans="1:31" ht="15.75" customHeight="1" x14ac:dyDescent="0.3">
      <c r="A280" s="107"/>
      <c r="B280" s="52"/>
      <c r="C280" s="1046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</row>
    <row r="281" spans="1:31" ht="15.75" customHeight="1" x14ac:dyDescent="0.3">
      <c r="A281" s="105">
        <v>14</v>
      </c>
      <c r="B281" s="51" t="s">
        <v>7076</v>
      </c>
      <c r="C281" s="1042" t="s">
        <v>0</v>
      </c>
      <c r="D281" s="15" t="s">
        <v>9613</v>
      </c>
      <c r="E281" s="16">
        <v>4</v>
      </c>
      <c r="F281" s="16"/>
      <c r="G281" s="115" t="s">
        <v>798</v>
      </c>
      <c r="H281" s="15" t="s">
        <v>9613</v>
      </c>
      <c r="I281" s="17">
        <v>4</v>
      </c>
      <c r="J281" s="18"/>
      <c r="K281" s="114" t="s">
        <v>798</v>
      </c>
      <c r="L281" s="18" t="s">
        <v>9613</v>
      </c>
      <c r="M281" s="18">
        <v>4</v>
      </c>
      <c r="N281" s="18"/>
      <c r="O281" s="114" t="s">
        <v>798</v>
      </c>
      <c r="P281" s="15" t="s">
        <v>9613</v>
      </c>
      <c r="Q281" s="17">
        <v>4</v>
      </c>
      <c r="R281" s="18"/>
      <c r="S281" s="114" t="s">
        <v>798</v>
      </c>
      <c r="T281" s="15" t="s">
        <v>9613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10"/>
    </row>
    <row r="282" spans="1:31" ht="15.75" customHeight="1" x14ac:dyDescent="0.3">
      <c r="A282" s="107"/>
      <c r="B282" s="52" t="s">
        <v>412</v>
      </c>
      <c r="C282" s="104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</row>
    <row r="283" spans="1:31" ht="15.75" customHeight="1" x14ac:dyDescent="0.3">
      <c r="A283" s="107"/>
      <c r="B283" s="52"/>
      <c r="C283" s="1046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</row>
    <row r="284" spans="1:31" ht="15.75" customHeight="1" x14ac:dyDescent="0.3">
      <c r="A284" s="107"/>
      <c r="B284" s="52"/>
      <c r="C284" s="1046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</row>
    <row r="285" spans="1:31" ht="15.75" customHeight="1" x14ac:dyDescent="0.3">
      <c r="A285" s="105">
        <v>15</v>
      </c>
      <c r="B285" s="51" t="s">
        <v>8275</v>
      </c>
      <c r="C285" s="1042" t="s">
        <v>0</v>
      </c>
      <c r="D285" s="15" t="s">
        <v>9614</v>
      </c>
      <c r="E285" s="16">
        <v>4</v>
      </c>
      <c r="F285" s="16"/>
      <c r="G285" s="115" t="s">
        <v>805</v>
      </c>
      <c r="H285" s="15" t="s">
        <v>9614</v>
      </c>
      <c r="I285" s="17">
        <v>4</v>
      </c>
      <c r="J285" s="18"/>
      <c r="K285" s="114" t="s">
        <v>805</v>
      </c>
      <c r="L285" s="15" t="s">
        <v>9614</v>
      </c>
      <c r="M285" s="18">
        <v>4</v>
      </c>
      <c r="N285" s="18"/>
      <c r="O285" s="114" t="s">
        <v>805</v>
      </c>
      <c r="P285" s="34" t="s">
        <v>9614</v>
      </c>
      <c r="Q285" s="35">
        <v>4</v>
      </c>
      <c r="R285" s="36"/>
      <c r="S285" s="114" t="s">
        <v>805</v>
      </c>
      <c r="T285" s="15" t="s">
        <v>9614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10"/>
    </row>
    <row r="286" spans="1:31" ht="15.75" customHeight="1" x14ac:dyDescent="0.3">
      <c r="A286" s="107"/>
      <c r="B286" s="52" t="s">
        <v>412</v>
      </c>
      <c r="C286" s="104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</row>
    <row r="287" spans="1:31" ht="15.75" customHeight="1" x14ac:dyDescent="0.3">
      <c r="A287" s="107"/>
      <c r="B287" s="52"/>
      <c r="C287" s="1046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</row>
    <row r="288" spans="1:31" ht="15.75" customHeight="1" x14ac:dyDescent="0.3">
      <c r="A288" s="107"/>
      <c r="B288" s="52"/>
      <c r="C288" s="1047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</row>
    <row r="289" spans="1:31" ht="15.75" customHeight="1" x14ac:dyDescent="0.3">
      <c r="A289" s="105">
        <v>16</v>
      </c>
      <c r="B289" s="51" t="s">
        <v>8276</v>
      </c>
      <c r="C289" s="1042" t="s">
        <v>0</v>
      </c>
      <c r="D289" s="15" t="s">
        <v>9615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</row>
    <row r="290" spans="1:31" ht="15.75" customHeight="1" x14ac:dyDescent="0.3">
      <c r="A290" s="107"/>
      <c r="B290" s="52" t="s">
        <v>412</v>
      </c>
      <c r="C290" s="104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</row>
    <row r="291" spans="1:31" ht="15.75" customHeight="1" x14ac:dyDescent="0.3">
      <c r="A291" s="107"/>
      <c r="B291" s="52"/>
      <c r="C291" s="1046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</row>
    <row r="292" spans="1:31" ht="15.75" customHeight="1" x14ac:dyDescent="0.3">
      <c r="A292" s="107"/>
      <c r="B292" s="52"/>
      <c r="C292" s="1047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</row>
    <row r="293" spans="1:31" ht="15.75" customHeight="1" x14ac:dyDescent="0.3">
      <c r="A293" s="105">
        <v>16</v>
      </c>
      <c r="B293" s="51" t="s">
        <v>8277</v>
      </c>
      <c r="C293" s="1042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9840</v>
      </c>
      <c r="Y293" s="18">
        <v>4</v>
      </c>
      <c r="Z293" s="18"/>
      <c r="AA293" s="114" t="s">
        <v>799</v>
      </c>
      <c r="AB293" s="15" t="s">
        <v>9840</v>
      </c>
      <c r="AC293" s="17">
        <v>4</v>
      </c>
      <c r="AD293" s="18"/>
      <c r="AE293" s="310" t="s">
        <v>799</v>
      </c>
    </row>
    <row r="294" spans="1:31" ht="15.75" customHeight="1" x14ac:dyDescent="0.3">
      <c r="A294" s="107"/>
      <c r="B294" s="52" t="s">
        <v>412</v>
      </c>
      <c r="C294" s="104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</row>
    <row r="295" spans="1:31" ht="15.75" customHeight="1" x14ac:dyDescent="0.3">
      <c r="A295" s="107"/>
      <c r="B295" s="52"/>
      <c r="C295" s="1046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9840</v>
      </c>
      <c r="Y295" s="28">
        <v>4</v>
      </c>
      <c r="Z295" s="28"/>
      <c r="AA295" s="110" t="s">
        <v>799</v>
      </c>
      <c r="AB295" s="25" t="s">
        <v>9840</v>
      </c>
      <c r="AC295" s="27">
        <v>4</v>
      </c>
      <c r="AD295" s="28"/>
      <c r="AE295" s="312" t="s">
        <v>799</v>
      </c>
    </row>
    <row r="296" spans="1:31" ht="15.75" customHeight="1" x14ac:dyDescent="0.3">
      <c r="A296" s="107"/>
      <c r="B296" s="52"/>
      <c r="C296" s="1046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</row>
    <row r="297" spans="1:31" ht="15.75" customHeight="1" x14ac:dyDescent="0.3">
      <c r="A297" s="105">
        <v>17</v>
      </c>
      <c r="B297" s="51" t="s">
        <v>8502</v>
      </c>
      <c r="C297" s="1042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</row>
    <row r="298" spans="1:31" ht="15.75" customHeight="1" x14ac:dyDescent="0.3">
      <c r="A298" s="107"/>
      <c r="B298" s="52" t="s">
        <v>412</v>
      </c>
      <c r="C298" s="104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</row>
    <row r="299" spans="1:31" ht="15.75" customHeight="1" x14ac:dyDescent="0.3">
      <c r="A299" s="107"/>
      <c r="B299" s="52"/>
      <c r="C299" s="1046" t="s">
        <v>1</v>
      </c>
      <c r="D299" s="25" t="s">
        <v>9616</v>
      </c>
      <c r="E299" s="26">
        <v>4</v>
      </c>
      <c r="F299" s="26"/>
      <c r="G299" s="111" t="s">
        <v>815</v>
      </c>
      <c r="H299" s="25" t="s">
        <v>9616</v>
      </c>
      <c r="I299" s="27">
        <v>4</v>
      </c>
      <c r="J299" s="28"/>
      <c r="K299" s="110" t="s">
        <v>815</v>
      </c>
      <c r="L299" s="25" t="s">
        <v>9616</v>
      </c>
      <c r="M299" s="28">
        <v>4</v>
      </c>
      <c r="N299" s="28"/>
      <c r="O299" s="110" t="s">
        <v>815</v>
      </c>
      <c r="P299" s="25" t="s">
        <v>9616</v>
      </c>
      <c r="Q299" s="27">
        <v>4</v>
      </c>
      <c r="R299" s="28"/>
      <c r="S299" s="110" t="s">
        <v>815</v>
      </c>
      <c r="T299" s="25" t="s">
        <v>9616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</row>
    <row r="300" spans="1:31" ht="15.75" customHeight="1" x14ac:dyDescent="0.3">
      <c r="A300" s="107"/>
      <c r="B300" s="54"/>
      <c r="C300" s="1046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9815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</row>
    <row r="301" spans="1:31" ht="15.75" customHeight="1" x14ac:dyDescent="0.3">
      <c r="A301" s="105">
        <v>17</v>
      </c>
      <c r="B301" s="51" t="s">
        <v>8503</v>
      </c>
      <c r="C301" s="1042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10"/>
    </row>
    <row r="302" spans="1:31" ht="15.75" customHeight="1" x14ac:dyDescent="0.3">
      <c r="A302" s="107"/>
      <c r="B302" s="52" t="s">
        <v>412</v>
      </c>
      <c r="C302" s="104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</row>
    <row r="303" spans="1:31" ht="15.75" customHeight="1" x14ac:dyDescent="0.3">
      <c r="A303" s="107"/>
      <c r="B303" s="52"/>
      <c r="C303" s="1046" t="s">
        <v>1</v>
      </c>
      <c r="D303" s="25" t="s">
        <v>9617</v>
      </c>
      <c r="E303" s="26">
        <v>4</v>
      </c>
      <c r="F303" s="26"/>
      <c r="G303" s="111" t="s">
        <v>815</v>
      </c>
      <c r="H303" s="25" t="s">
        <v>9617</v>
      </c>
      <c r="I303" s="27">
        <v>4</v>
      </c>
      <c r="J303" s="28"/>
      <c r="K303" s="110" t="s">
        <v>815</v>
      </c>
      <c r="L303" s="25" t="s">
        <v>9617</v>
      </c>
      <c r="M303" s="28">
        <v>4</v>
      </c>
      <c r="N303" s="28"/>
      <c r="O303" s="110" t="s">
        <v>815</v>
      </c>
      <c r="P303" s="30" t="s">
        <v>9617</v>
      </c>
      <c r="Q303" s="31">
        <v>4</v>
      </c>
      <c r="R303" s="28"/>
      <c r="S303" s="110" t="s">
        <v>815</v>
      </c>
      <c r="T303" s="25" t="s">
        <v>9617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12"/>
    </row>
    <row r="304" spans="1:31" ht="15.75" customHeight="1" x14ac:dyDescent="0.3">
      <c r="A304" s="107"/>
      <c r="B304" s="54"/>
      <c r="C304" s="1046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9816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</row>
    <row r="305" spans="1:31" ht="15.75" customHeight="1" x14ac:dyDescent="0.3">
      <c r="A305" s="105">
        <v>18</v>
      </c>
      <c r="B305" s="51" t="s">
        <v>8504</v>
      </c>
      <c r="C305" s="1042" t="s">
        <v>0</v>
      </c>
      <c r="D305" s="15" t="s">
        <v>9618</v>
      </c>
      <c r="E305" s="16">
        <v>4</v>
      </c>
      <c r="F305" s="16"/>
      <c r="G305" s="115" t="s">
        <v>802</v>
      </c>
      <c r="H305" s="15" t="s">
        <v>9618</v>
      </c>
      <c r="I305" s="17">
        <v>4</v>
      </c>
      <c r="J305" s="18"/>
      <c r="K305" s="114" t="s">
        <v>802</v>
      </c>
      <c r="L305" s="15" t="s">
        <v>9618</v>
      </c>
      <c r="M305" s="18">
        <v>4</v>
      </c>
      <c r="N305" s="18"/>
      <c r="O305" s="114" t="s">
        <v>802</v>
      </c>
      <c r="P305" s="34" t="s">
        <v>9618</v>
      </c>
      <c r="Q305" s="35">
        <v>4</v>
      </c>
      <c r="R305" s="36"/>
      <c r="S305" s="114" t="s">
        <v>802</v>
      </c>
      <c r="T305" s="15" t="s">
        <v>9618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10"/>
    </row>
    <row r="306" spans="1:31" ht="15.75" customHeight="1" x14ac:dyDescent="0.3">
      <c r="A306" s="107"/>
      <c r="B306" s="52" t="s">
        <v>412</v>
      </c>
      <c r="C306" s="104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</row>
    <row r="307" spans="1:31" ht="15.75" customHeight="1" x14ac:dyDescent="0.3">
      <c r="A307" s="107"/>
      <c r="B307" s="52"/>
      <c r="C307" s="1046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</row>
    <row r="308" spans="1:31" ht="15.75" customHeight="1" x14ac:dyDescent="0.3">
      <c r="A308" s="107"/>
      <c r="B308" s="52"/>
      <c r="C308" s="1046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</row>
    <row r="309" spans="1:31" ht="15.75" customHeight="1" x14ac:dyDescent="0.3">
      <c r="A309" s="105">
        <v>19</v>
      </c>
      <c r="B309" s="51" t="s">
        <v>8505</v>
      </c>
      <c r="C309" s="1042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</row>
    <row r="310" spans="1:31" ht="15.75" customHeight="1" x14ac:dyDescent="0.3">
      <c r="A310" s="107"/>
      <c r="B310" s="52" t="s">
        <v>412</v>
      </c>
      <c r="C310" s="104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</row>
    <row r="311" spans="1:31" ht="15.75" customHeight="1" x14ac:dyDescent="0.3">
      <c r="A311" s="107"/>
      <c r="B311" s="52"/>
      <c r="C311" s="1046" t="s">
        <v>1</v>
      </c>
      <c r="D311" s="25" t="s">
        <v>9619</v>
      </c>
      <c r="E311" s="26">
        <v>4</v>
      </c>
      <c r="F311" s="26"/>
      <c r="G311" s="111" t="s">
        <v>802</v>
      </c>
      <c r="H311" s="25" t="s">
        <v>9619</v>
      </c>
      <c r="I311" s="27">
        <v>4</v>
      </c>
      <c r="J311" s="28"/>
      <c r="K311" s="110" t="s">
        <v>802</v>
      </c>
      <c r="L311" s="25" t="s">
        <v>9619</v>
      </c>
      <c r="M311" s="28">
        <v>4</v>
      </c>
      <c r="N311" s="28"/>
      <c r="O311" s="110" t="s">
        <v>802</v>
      </c>
      <c r="P311" s="25" t="s">
        <v>9619</v>
      </c>
      <c r="Q311" s="27">
        <v>4</v>
      </c>
      <c r="R311" s="28"/>
      <c r="S311" s="110" t="s">
        <v>802</v>
      </c>
      <c r="T311" s="25" t="s">
        <v>9619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12"/>
    </row>
    <row r="312" spans="1:31" ht="15.75" customHeight="1" x14ac:dyDescent="0.3">
      <c r="A312" s="107"/>
      <c r="B312" s="52"/>
      <c r="C312" s="1046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</row>
    <row r="313" spans="1:31" ht="15.75" customHeight="1" x14ac:dyDescent="0.3">
      <c r="A313" s="105">
        <v>20</v>
      </c>
      <c r="B313" s="51" t="s">
        <v>8506</v>
      </c>
      <c r="C313" s="1042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</row>
    <row r="314" spans="1:31" ht="15.75" customHeight="1" x14ac:dyDescent="0.3">
      <c r="A314" s="107"/>
      <c r="B314" s="52" t="s">
        <v>412</v>
      </c>
      <c r="C314" s="104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</row>
    <row r="315" spans="1:31" ht="15.75" customHeight="1" x14ac:dyDescent="0.3">
      <c r="A315" s="107"/>
      <c r="B315" s="52"/>
      <c r="C315" s="1046" t="s">
        <v>1</v>
      </c>
      <c r="D315" s="25" t="s">
        <v>9620</v>
      </c>
      <c r="E315" s="26">
        <v>4</v>
      </c>
      <c r="F315" s="26"/>
      <c r="G315" s="111" t="s">
        <v>799</v>
      </c>
      <c r="H315" s="25" t="s">
        <v>9620</v>
      </c>
      <c r="I315" s="27">
        <v>4</v>
      </c>
      <c r="J315" s="28"/>
      <c r="K315" s="110" t="s">
        <v>799</v>
      </c>
      <c r="L315" s="25" t="s">
        <v>9620</v>
      </c>
      <c r="M315" s="28">
        <v>4</v>
      </c>
      <c r="N315" s="28"/>
      <c r="O315" s="110" t="s">
        <v>799</v>
      </c>
      <c r="P315" s="30" t="s">
        <v>9620</v>
      </c>
      <c r="Q315" s="31">
        <v>4</v>
      </c>
      <c r="R315" s="28"/>
      <c r="S315" s="110" t="s">
        <v>799</v>
      </c>
      <c r="T315" s="25" t="s">
        <v>9620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12"/>
    </row>
    <row r="316" spans="1:31" ht="15.75" customHeight="1" x14ac:dyDescent="0.3">
      <c r="A316" s="107"/>
      <c r="B316" s="52"/>
      <c r="C316" s="1046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</row>
    <row r="317" spans="1:31" ht="15.75" customHeight="1" x14ac:dyDescent="0.3">
      <c r="A317" s="105">
        <v>21</v>
      </c>
      <c r="B317" s="51" t="s">
        <v>8507</v>
      </c>
      <c r="C317" s="1042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</row>
    <row r="318" spans="1:31" ht="15.75" customHeight="1" x14ac:dyDescent="0.3">
      <c r="A318" s="107"/>
      <c r="B318" s="52" t="s">
        <v>412</v>
      </c>
      <c r="C318" s="104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</row>
    <row r="319" spans="1:31" ht="15.75" customHeight="1" x14ac:dyDescent="0.3">
      <c r="A319" s="107"/>
      <c r="B319" s="52"/>
      <c r="C319" s="1046" t="s">
        <v>1</v>
      </c>
      <c r="D319" s="25" t="s">
        <v>9621</v>
      </c>
      <c r="E319" s="26">
        <v>4</v>
      </c>
      <c r="F319" s="26"/>
      <c r="G319" s="111" t="s">
        <v>799</v>
      </c>
      <c r="H319" s="25" t="s">
        <v>9621</v>
      </c>
      <c r="I319" s="27">
        <v>4</v>
      </c>
      <c r="J319" s="28"/>
      <c r="K319" s="110" t="s">
        <v>799</v>
      </c>
      <c r="L319" s="25" t="s">
        <v>9621</v>
      </c>
      <c r="M319" s="28">
        <v>4</v>
      </c>
      <c r="N319" s="28"/>
      <c r="O319" s="110" t="s">
        <v>799</v>
      </c>
      <c r="P319" s="30" t="s">
        <v>9621</v>
      </c>
      <c r="Q319" s="31">
        <v>4</v>
      </c>
      <c r="R319" s="28"/>
      <c r="S319" s="110" t="s">
        <v>799</v>
      </c>
      <c r="T319" s="25" t="s">
        <v>9621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12"/>
    </row>
    <row r="320" spans="1:31" ht="15.75" customHeight="1" x14ac:dyDescent="0.3">
      <c r="A320" s="107"/>
      <c r="B320" s="52"/>
      <c r="C320" s="1046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</row>
    <row r="321" spans="1:31" ht="15.75" customHeight="1" x14ac:dyDescent="0.3">
      <c r="A321" s="105">
        <v>21</v>
      </c>
      <c r="B321" s="51" t="s">
        <v>8508</v>
      </c>
      <c r="C321" s="1042" t="s">
        <v>0</v>
      </c>
      <c r="D321" s="15" t="s">
        <v>9622</v>
      </c>
      <c r="E321" s="16">
        <v>4</v>
      </c>
      <c r="F321" s="16"/>
      <c r="G321" s="115" t="s">
        <v>806</v>
      </c>
      <c r="H321" s="15" t="s">
        <v>9622</v>
      </c>
      <c r="I321" s="17">
        <v>4</v>
      </c>
      <c r="J321" s="18"/>
      <c r="K321" s="114" t="s">
        <v>806</v>
      </c>
      <c r="L321" s="15" t="s">
        <v>9622</v>
      </c>
      <c r="M321" s="18">
        <v>4</v>
      </c>
      <c r="N321" s="18"/>
      <c r="O321" s="114" t="s">
        <v>806</v>
      </c>
      <c r="P321" s="34" t="s">
        <v>9622</v>
      </c>
      <c r="Q321" s="35">
        <v>4</v>
      </c>
      <c r="R321" s="36"/>
      <c r="S321" s="114" t="s">
        <v>806</v>
      </c>
      <c r="T321" s="15" t="s">
        <v>9622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10"/>
    </row>
    <row r="322" spans="1:31" ht="15.75" customHeight="1" x14ac:dyDescent="0.3">
      <c r="A322" s="107"/>
      <c r="B322" s="52" t="s">
        <v>412</v>
      </c>
      <c r="C322" s="104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</row>
    <row r="323" spans="1:31" ht="15.75" customHeight="1" x14ac:dyDescent="0.3">
      <c r="A323" s="107"/>
      <c r="B323" s="52"/>
      <c r="C323" s="1046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</row>
    <row r="324" spans="1:31" ht="15.75" customHeight="1" x14ac:dyDescent="0.3">
      <c r="A324" s="107"/>
      <c r="B324" s="52"/>
      <c r="C324" s="1046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</row>
    <row r="325" spans="1:31" ht="15.75" customHeight="1" x14ac:dyDescent="0.3">
      <c r="A325" s="105">
        <v>21</v>
      </c>
      <c r="B325" s="51" t="s">
        <v>8509</v>
      </c>
      <c r="C325" s="1042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10"/>
    </row>
    <row r="326" spans="1:31" ht="15.75" customHeight="1" x14ac:dyDescent="0.3">
      <c r="A326" s="107"/>
      <c r="B326" s="52" t="s">
        <v>412</v>
      </c>
      <c r="C326" s="104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</row>
    <row r="327" spans="1:31" ht="15.75" customHeight="1" x14ac:dyDescent="0.3">
      <c r="A327" s="107"/>
      <c r="B327" s="52"/>
      <c r="C327" s="1046" t="s">
        <v>1</v>
      </c>
      <c r="D327" s="25" t="s">
        <v>9623</v>
      </c>
      <c r="E327" s="26">
        <v>4</v>
      </c>
      <c r="F327" s="26"/>
      <c r="G327" s="111" t="s">
        <v>806</v>
      </c>
      <c r="H327" s="25" t="s">
        <v>9623</v>
      </c>
      <c r="I327" s="27">
        <v>4</v>
      </c>
      <c r="J327" s="28"/>
      <c r="K327" s="110" t="s">
        <v>806</v>
      </c>
      <c r="L327" s="25" t="s">
        <v>9623</v>
      </c>
      <c r="M327" s="28">
        <v>4</v>
      </c>
      <c r="N327" s="28"/>
      <c r="O327" s="110" t="s">
        <v>806</v>
      </c>
      <c r="P327" s="25" t="s">
        <v>9623</v>
      </c>
      <c r="Q327" s="28">
        <v>4</v>
      </c>
      <c r="R327" s="28"/>
      <c r="S327" s="110" t="s">
        <v>806</v>
      </c>
      <c r="T327" s="25" t="s">
        <v>9623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12"/>
    </row>
    <row r="328" spans="1:31" ht="15.75" customHeight="1" x14ac:dyDescent="0.3">
      <c r="A328" s="107"/>
      <c r="B328" s="54"/>
      <c r="C328" s="1047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14"/>
    </row>
    <row r="329" spans="1:31" ht="15.75" customHeight="1" x14ac:dyDescent="0.3">
      <c r="A329" s="105">
        <v>22</v>
      </c>
      <c r="B329" s="51" t="s">
        <v>8510</v>
      </c>
      <c r="C329" s="1042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10"/>
    </row>
    <row r="330" spans="1:31" ht="15.75" customHeight="1" x14ac:dyDescent="0.3">
      <c r="A330" s="107"/>
      <c r="B330" s="52" t="s">
        <v>412</v>
      </c>
      <c r="C330" s="104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</row>
    <row r="331" spans="1:31" ht="15.75" customHeight="1" x14ac:dyDescent="0.3">
      <c r="A331" s="107"/>
      <c r="B331" s="52"/>
      <c r="C331" s="1046" t="s">
        <v>1</v>
      </c>
      <c r="D331" s="25" t="s">
        <v>9624</v>
      </c>
      <c r="E331" s="26">
        <v>5</v>
      </c>
      <c r="F331" s="26"/>
      <c r="G331" s="111" t="s">
        <v>807</v>
      </c>
      <c r="H331" s="25" t="s">
        <v>9725</v>
      </c>
      <c r="I331" s="27">
        <v>4</v>
      </c>
      <c r="J331" s="28"/>
      <c r="K331" s="110" t="s">
        <v>807</v>
      </c>
      <c r="L331" s="28" t="s">
        <v>9725</v>
      </c>
      <c r="M331" s="28">
        <v>4</v>
      </c>
      <c r="N331" s="28"/>
      <c r="O331" s="110" t="s">
        <v>807</v>
      </c>
      <c r="P331" s="25" t="s">
        <v>9725</v>
      </c>
      <c r="Q331" s="27">
        <v>4</v>
      </c>
      <c r="R331" s="28"/>
      <c r="S331" s="110" t="s">
        <v>807</v>
      </c>
      <c r="T331" s="25" t="s">
        <v>9725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12"/>
    </row>
    <row r="332" spans="1:31" ht="15.75" customHeight="1" x14ac:dyDescent="0.3">
      <c r="A332" s="107"/>
      <c r="B332" s="54"/>
      <c r="C332" s="1047"/>
      <c r="D332" s="25" t="s">
        <v>9625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14"/>
    </row>
    <row r="333" spans="1:31" ht="15.75" customHeight="1" x14ac:dyDescent="0.3">
      <c r="A333" s="105">
        <v>23</v>
      </c>
      <c r="B333" s="51" t="s">
        <v>8511</v>
      </c>
      <c r="C333" s="104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</row>
    <row r="334" spans="1:31" ht="15.75" customHeight="1" x14ac:dyDescent="0.3">
      <c r="A334" s="107"/>
      <c r="B334" s="52" t="s">
        <v>412</v>
      </c>
      <c r="C334" s="104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</row>
    <row r="335" spans="1:31" ht="15.75" customHeight="1" x14ac:dyDescent="0.3">
      <c r="A335" s="107"/>
      <c r="B335" s="52"/>
      <c r="C335" s="1046" t="s">
        <v>1</v>
      </c>
      <c r="D335" s="25" t="s">
        <v>9626</v>
      </c>
      <c r="E335" s="26">
        <v>5</v>
      </c>
      <c r="F335" s="26"/>
      <c r="G335" s="111" t="s">
        <v>807</v>
      </c>
      <c r="H335" s="25" t="s">
        <v>9726</v>
      </c>
      <c r="I335" s="27">
        <v>4</v>
      </c>
      <c r="J335" s="28"/>
      <c r="K335" s="110" t="s">
        <v>807</v>
      </c>
      <c r="L335" s="25" t="s">
        <v>9726</v>
      </c>
      <c r="M335" s="28">
        <v>4</v>
      </c>
      <c r="N335" s="28"/>
      <c r="O335" s="110" t="s">
        <v>807</v>
      </c>
      <c r="P335" s="30" t="s">
        <v>9726</v>
      </c>
      <c r="Q335" s="31">
        <v>4</v>
      </c>
      <c r="R335" s="28"/>
      <c r="S335" s="110" t="s">
        <v>807</v>
      </c>
      <c r="T335" s="25" t="s">
        <v>9726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12"/>
    </row>
    <row r="336" spans="1:31" ht="15.75" customHeight="1" x14ac:dyDescent="0.3">
      <c r="A336" s="107"/>
      <c r="B336" s="52"/>
      <c r="C336" s="1046"/>
      <c r="D336" s="25" t="s">
        <v>9627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</row>
    <row r="337" spans="1:31" ht="15.75" customHeight="1" x14ac:dyDescent="0.3">
      <c r="A337" s="105">
        <v>24</v>
      </c>
      <c r="B337" s="51" t="s">
        <v>8512</v>
      </c>
      <c r="C337" s="1042" t="s">
        <v>0</v>
      </c>
      <c r="D337" s="15" t="s">
        <v>9628</v>
      </c>
      <c r="E337" s="16">
        <v>4</v>
      </c>
      <c r="F337" s="16"/>
      <c r="G337" s="115" t="s">
        <v>813</v>
      </c>
      <c r="H337" s="15" t="s">
        <v>9628</v>
      </c>
      <c r="I337" s="17">
        <v>4</v>
      </c>
      <c r="J337" s="18"/>
      <c r="K337" s="114" t="s">
        <v>813</v>
      </c>
      <c r="L337" s="15" t="s">
        <v>9628</v>
      </c>
      <c r="M337" s="18">
        <v>4</v>
      </c>
      <c r="N337" s="18"/>
      <c r="O337" s="114" t="s">
        <v>813</v>
      </c>
      <c r="P337" s="34" t="s">
        <v>9628</v>
      </c>
      <c r="Q337" s="35">
        <v>4</v>
      </c>
      <c r="R337" s="36"/>
      <c r="S337" s="114" t="s">
        <v>813</v>
      </c>
      <c r="T337" s="15" t="s">
        <v>9628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10"/>
    </row>
    <row r="338" spans="1:31" ht="15.75" customHeight="1" x14ac:dyDescent="0.3">
      <c r="A338" s="107"/>
      <c r="B338" s="52" t="s">
        <v>8413</v>
      </c>
      <c r="C338" s="104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</row>
    <row r="339" spans="1:31" ht="15.75" customHeight="1" x14ac:dyDescent="0.3">
      <c r="A339" s="107"/>
      <c r="B339" s="52"/>
      <c r="C339" s="1046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</row>
    <row r="340" spans="1:31" ht="15.75" customHeight="1" x14ac:dyDescent="0.3">
      <c r="A340" s="107"/>
      <c r="B340" s="54"/>
      <c r="C340" s="1047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</row>
    <row r="341" spans="1:31" ht="15.75" customHeight="1" x14ac:dyDescent="0.3">
      <c r="A341" s="105">
        <v>25</v>
      </c>
      <c r="B341" s="51" t="s">
        <v>8513</v>
      </c>
      <c r="C341" s="1042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</row>
    <row r="342" spans="1:31" ht="15.75" customHeight="1" x14ac:dyDescent="0.3">
      <c r="A342" s="107"/>
      <c r="B342" s="52" t="s">
        <v>8413</v>
      </c>
      <c r="C342" s="104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</row>
    <row r="343" spans="1:31" ht="15.75" customHeight="1" x14ac:dyDescent="0.3">
      <c r="A343" s="107"/>
      <c r="B343" s="52"/>
      <c r="C343" s="1046" t="s">
        <v>1</v>
      </c>
      <c r="D343" s="25" t="s">
        <v>9629</v>
      </c>
      <c r="E343" s="26">
        <v>4</v>
      </c>
      <c r="F343" s="26"/>
      <c r="G343" s="111" t="s">
        <v>813</v>
      </c>
      <c r="H343" s="25" t="s">
        <v>9629</v>
      </c>
      <c r="I343" s="27">
        <v>4</v>
      </c>
      <c r="J343" s="28"/>
      <c r="K343" s="110" t="s">
        <v>813</v>
      </c>
      <c r="L343" s="25" t="s">
        <v>9629</v>
      </c>
      <c r="M343" s="28">
        <v>4</v>
      </c>
      <c r="N343" s="28"/>
      <c r="O343" s="110" t="s">
        <v>813</v>
      </c>
      <c r="P343" s="25" t="s">
        <v>9629</v>
      </c>
      <c r="Q343" s="27">
        <v>4</v>
      </c>
      <c r="R343" s="28"/>
      <c r="S343" s="110" t="s">
        <v>813</v>
      </c>
      <c r="T343" s="25" t="s">
        <v>9629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12"/>
    </row>
    <row r="344" spans="1:31" ht="15.75" customHeight="1" x14ac:dyDescent="0.3">
      <c r="A344" s="107"/>
      <c r="B344" s="54"/>
      <c r="C344" s="1047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</row>
    <row r="345" spans="1:31" ht="15.75" customHeight="1" x14ac:dyDescent="0.3">
      <c r="A345" s="105">
        <v>26</v>
      </c>
      <c r="B345" s="51" t="s">
        <v>8332</v>
      </c>
      <c r="C345" s="1042" t="s">
        <v>0</v>
      </c>
      <c r="D345" s="15" t="s">
        <v>9630</v>
      </c>
      <c r="E345" s="16">
        <v>4</v>
      </c>
      <c r="F345" s="16"/>
      <c r="G345" s="115" t="s">
        <v>815</v>
      </c>
      <c r="H345" s="15" t="s">
        <v>9630</v>
      </c>
      <c r="I345" s="17">
        <v>4</v>
      </c>
      <c r="J345" s="18"/>
      <c r="K345" s="114" t="s">
        <v>815</v>
      </c>
      <c r="L345" s="15" t="s">
        <v>9630</v>
      </c>
      <c r="M345" s="18">
        <v>4</v>
      </c>
      <c r="N345" s="18"/>
      <c r="O345" s="114" t="s">
        <v>815</v>
      </c>
      <c r="P345" s="34" t="s">
        <v>9630</v>
      </c>
      <c r="Q345" s="35">
        <v>4</v>
      </c>
      <c r="R345" s="36"/>
      <c r="S345" s="114" t="s">
        <v>815</v>
      </c>
      <c r="T345" s="15" t="s">
        <v>9630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</row>
    <row r="346" spans="1:31" ht="15.75" customHeight="1" x14ac:dyDescent="0.3">
      <c r="A346" s="107"/>
      <c r="B346" s="52" t="s">
        <v>412</v>
      </c>
      <c r="C346" s="104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</row>
    <row r="347" spans="1:31" ht="15.75" customHeight="1" x14ac:dyDescent="0.3">
      <c r="A347" s="107"/>
      <c r="B347" s="52"/>
      <c r="C347" s="1046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</row>
    <row r="348" spans="1:31" ht="15.75" customHeight="1" x14ac:dyDescent="0.3">
      <c r="A348" s="107"/>
      <c r="B348" s="52"/>
      <c r="C348" s="1046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12"/>
    </row>
    <row r="349" spans="1:31" ht="15.75" customHeight="1" x14ac:dyDescent="0.3">
      <c r="A349" s="105">
        <v>27</v>
      </c>
      <c r="B349" s="51" t="s">
        <v>8333</v>
      </c>
      <c r="C349" s="1042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10"/>
    </row>
    <row r="350" spans="1:31" ht="15.75" customHeight="1" x14ac:dyDescent="0.3">
      <c r="A350" s="107"/>
      <c r="B350" s="52" t="s">
        <v>412</v>
      </c>
      <c r="C350" s="104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</row>
    <row r="351" spans="1:31" ht="15.75" customHeight="1" x14ac:dyDescent="0.3">
      <c r="A351" s="107"/>
      <c r="B351" s="52"/>
      <c r="C351" s="1046" t="s">
        <v>1</v>
      </c>
      <c r="D351" s="25" t="s">
        <v>9631</v>
      </c>
      <c r="E351" s="26">
        <v>4</v>
      </c>
      <c r="F351" s="26"/>
      <c r="G351" s="111" t="s">
        <v>798</v>
      </c>
      <c r="H351" s="25" t="s">
        <v>9631</v>
      </c>
      <c r="I351" s="27">
        <v>4</v>
      </c>
      <c r="J351" s="28"/>
      <c r="K351" s="110" t="s">
        <v>798</v>
      </c>
      <c r="L351" s="25" t="s">
        <v>9631</v>
      </c>
      <c r="M351" s="28">
        <v>2</v>
      </c>
      <c r="N351" s="28"/>
      <c r="O351" s="110" t="s">
        <v>798</v>
      </c>
      <c r="P351" s="25" t="s">
        <v>9782</v>
      </c>
      <c r="Q351" s="28">
        <v>4</v>
      </c>
      <c r="R351" s="28"/>
      <c r="S351" s="110" t="s">
        <v>798</v>
      </c>
      <c r="T351" s="25" t="s">
        <v>9782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12"/>
    </row>
    <row r="352" spans="1:31" ht="15.75" customHeight="1" x14ac:dyDescent="0.3">
      <c r="A352" s="107"/>
      <c r="B352" s="52"/>
      <c r="C352" s="1046"/>
      <c r="D352" s="25"/>
      <c r="E352" s="26"/>
      <c r="F352" s="26"/>
      <c r="G352" s="111"/>
      <c r="H352" s="25"/>
      <c r="I352" s="28"/>
      <c r="J352" s="28"/>
      <c r="K352" s="110"/>
      <c r="L352" s="25" t="s">
        <v>9758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14"/>
    </row>
    <row r="353" spans="1:31" ht="15.75" customHeight="1" x14ac:dyDescent="0.3">
      <c r="A353" s="105">
        <v>1</v>
      </c>
      <c r="B353" s="51" t="s">
        <v>6573</v>
      </c>
      <c r="C353" s="1042" t="s">
        <v>0</v>
      </c>
      <c r="D353" s="15" t="s">
        <v>9632</v>
      </c>
      <c r="E353" s="16"/>
      <c r="F353" s="16"/>
      <c r="G353" s="115"/>
      <c r="H353" s="15" t="s">
        <v>9633</v>
      </c>
      <c r="I353" s="17"/>
      <c r="J353" s="18"/>
      <c r="K353" s="114"/>
      <c r="L353" s="15" t="s">
        <v>9633</v>
      </c>
      <c r="M353" s="18"/>
      <c r="N353" s="18"/>
      <c r="O353" s="114"/>
      <c r="P353" s="34" t="s">
        <v>9633</v>
      </c>
      <c r="Q353" s="35"/>
      <c r="R353" s="36"/>
      <c r="S353" s="114"/>
      <c r="T353" s="15" t="s">
        <v>9634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10"/>
    </row>
    <row r="354" spans="1:31" ht="15.75" customHeight="1" x14ac:dyDescent="0.3">
      <c r="A354" s="107"/>
      <c r="B354" s="52"/>
      <c r="C354" s="1043"/>
      <c r="D354" s="20" t="s">
        <v>9633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</row>
    <row r="355" spans="1:31" ht="15.75" customHeight="1" x14ac:dyDescent="0.3">
      <c r="A355" s="107"/>
      <c r="B355" s="52"/>
      <c r="C355" s="1046" t="s">
        <v>1</v>
      </c>
      <c r="D355" s="25" t="s">
        <v>9634</v>
      </c>
      <c r="E355" s="26">
        <v>4</v>
      </c>
      <c r="F355" s="26" t="s">
        <v>503</v>
      </c>
      <c r="G355" s="111" t="s">
        <v>181</v>
      </c>
      <c r="H355" s="25" t="s">
        <v>9633</v>
      </c>
      <c r="I355" s="27"/>
      <c r="J355" s="28"/>
      <c r="K355" s="110"/>
      <c r="L355" s="25" t="s">
        <v>9633</v>
      </c>
      <c r="M355" s="28"/>
      <c r="N355" s="28"/>
      <c r="O355" s="110"/>
      <c r="P355" s="25" t="s">
        <v>9634</v>
      </c>
      <c r="Q355" s="27">
        <v>4</v>
      </c>
      <c r="R355" s="28" t="s">
        <v>503</v>
      </c>
      <c r="S355" s="110" t="s">
        <v>181</v>
      </c>
      <c r="T355" s="25" t="s">
        <v>9634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12"/>
    </row>
    <row r="356" spans="1:31" ht="15.75" customHeight="1" x14ac:dyDescent="0.3">
      <c r="A356" s="107"/>
      <c r="B356" s="52"/>
      <c r="C356" s="1046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</row>
    <row r="357" spans="1:31" ht="15.75" customHeight="1" x14ac:dyDescent="0.3">
      <c r="A357" s="105">
        <v>2</v>
      </c>
      <c r="B357" s="51" t="s">
        <v>6574</v>
      </c>
      <c r="C357" s="1042" t="s">
        <v>0</v>
      </c>
      <c r="D357" s="15" t="s">
        <v>9635</v>
      </c>
      <c r="E357" s="16"/>
      <c r="F357" s="16"/>
      <c r="G357" s="115"/>
      <c r="H357" s="15" t="s">
        <v>9635</v>
      </c>
      <c r="I357" s="17"/>
      <c r="J357" s="18"/>
      <c r="K357" s="114"/>
      <c r="L357" s="15" t="s">
        <v>9635</v>
      </c>
      <c r="M357" s="18"/>
      <c r="N357" s="18"/>
      <c r="O357" s="114"/>
      <c r="P357" s="34" t="s">
        <v>9635</v>
      </c>
      <c r="Q357" s="35"/>
      <c r="R357" s="36"/>
      <c r="S357" s="114"/>
      <c r="T357" s="15" t="s">
        <v>9635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</row>
    <row r="358" spans="1:31" ht="15.75" customHeight="1" x14ac:dyDescent="0.3">
      <c r="A358" s="107"/>
      <c r="B358" s="52"/>
      <c r="C358" s="104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</row>
    <row r="359" spans="1:31" ht="15.75" customHeight="1" x14ac:dyDescent="0.3">
      <c r="A359" s="107"/>
      <c r="B359" s="52"/>
      <c r="C359" s="1046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</row>
    <row r="360" spans="1:31" ht="15.75" customHeight="1" x14ac:dyDescent="0.3">
      <c r="A360" s="107"/>
      <c r="B360" s="52"/>
      <c r="C360" s="1046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13"/>
    </row>
    <row r="361" spans="1:31" ht="15.75" customHeight="1" x14ac:dyDescent="0.3">
      <c r="A361" s="105">
        <v>3</v>
      </c>
      <c r="B361" s="51" t="s">
        <v>7004</v>
      </c>
      <c r="C361" s="1042" t="s">
        <v>0</v>
      </c>
      <c r="D361" s="15" t="s">
        <v>9636</v>
      </c>
      <c r="E361" s="16"/>
      <c r="F361" s="16"/>
      <c r="G361" s="115"/>
      <c r="H361" s="15" t="s">
        <v>9727</v>
      </c>
      <c r="I361" s="17">
        <v>4</v>
      </c>
      <c r="J361" s="18" t="s">
        <v>503</v>
      </c>
      <c r="K361" s="114" t="s">
        <v>181</v>
      </c>
      <c r="L361" s="18" t="s">
        <v>9727</v>
      </c>
      <c r="M361" s="18">
        <v>4</v>
      </c>
      <c r="N361" s="18" t="s">
        <v>503</v>
      </c>
      <c r="O361" s="114" t="s">
        <v>181</v>
      </c>
      <c r="P361" s="15" t="s">
        <v>9727</v>
      </c>
      <c r="Q361" s="17">
        <v>4</v>
      </c>
      <c r="R361" s="18" t="s">
        <v>503</v>
      </c>
      <c r="S361" s="114" t="s">
        <v>181</v>
      </c>
      <c r="T361" s="15" t="s">
        <v>9637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10"/>
    </row>
    <row r="362" spans="1:31" ht="15.75" customHeight="1" x14ac:dyDescent="0.3">
      <c r="A362" s="107"/>
      <c r="B362" s="52"/>
      <c r="C362" s="104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</row>
    <row r="363" spans="1:31" ht="15.75" customHeight="1" x14ac:dyDescent="0.3">
      <c r="A363" s="107"/>
      <c r="B363" s="52"/>
      <c r="C363" s="1046" t="s">
        <v>1</v>
      </c>
      <c r="D363" s="25" t="s">
        <v>9637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9637</v>
      </c>
      <c r="Q363" s="31">
        <v>4</v>
      </c>
      <c r="R363" s="28" t="s">
        <v>503</v>
      </c>
      <c r="S363" s="110" t="s">
        <v>181</v>
      </c>
      <c r="T363" s="25" t="s">
        <v>9637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12"/>
    </row>
    <row r="364" spans="1:31" ht="15.75" customHeight="1" x14ac:dyDescent="0.3">
      <c r="A364" s="107"/>
      <c r="B364" s="52"/>
      <c r="C364" s="1046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12"/>
    </row>
    <row r="365" spans="1:31" ht="15.75" customHeight="1" x14ac:dyDescent="0.3">
      <c r="A365" s="105">
        <v>4</v>
      </c>
      <c r="B365" s="51" t="s">
        <v>8300</v>
      </c>
      <c r="C365" s="1042" t="s">
        <v>0</v>
      </c>
      <c r="D365" s="15" t="s">
        <v>9638</v>
      </c>
      <c r="E365" s="16"/>
      <c r="F365" s="16"/>
      <c r="G365" s="115"/>
      <c r="H365" s="15" t="s">
        <v>9639</v>
      </c>
      <c r="I365" s="17"/>
      <c r="J365" s="18"/>
      <c r="K365" s="114"/>
      <c r="L365" s="15" t="s">
        <v>9639</v>
      </c>
      <c r="M365" s="18"/>
      <c r="N365" s="18"/>
      <c r="O365" s="114"/>
      <c r="P365" s="34" t="s">
        <v>9639</v>
      </c>
      <c r="Q365" s="35"/>
      <c r="R365" s="36"/>
      <c r="S365" s="114"/>
      <c r="T365" s="15" t="s">
        <v>9639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</row>
    <row r="366" spans="1:31" ht="15.75" customHeight="1" x14ac:dyDescent="0.3">
      <c r="A366" s="107"/>
      <c r="B366" s="52"/>
      <c r="C366" s="1043"/>
      <c r="D366" s="20" t="s">
        <v>9639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</row>
    <row r="367" spans="1:31" ht="15.75" customHeight="1" x14ac:dyDescent="0.3">
      <c r="A367" s="107"/>
      <c r="B367" s="52"/>
      <c r="C367" s="1046" t="s">
        <v>1</v>
      </c>
      <c r="D367" s="25" t="s">
        <v>9639</v>
      </c>
      <c r="E367" s="26"/>
      <c r="F367" s="26"/>
      <c r="G367" s="111"/>
      <c r="H367" s="25" t="s">
        <v>9639</v>
      </c>
      <c r="I367" s="27"/>
      <c r="J367" s="28"/>
      <c r="K367" s="110"/>
      <c r="L367" s="25" t="s">
        <v>9759</v>
      </c>
      <c r="M367" s="28">
        <v>3</v>
      </c>
      <c r="N367" s="508" t="s">
        <v>406</v>
      </c>
      <c r="O367" s="110" t="s">
        <v>337</v>
      </c>
      <c r="P367" s="25" t="s">
        <v>9783</v>
      </c>
      <c r="Q367" s="27">
        <v>4</v>
      </c>
      <c r="R367" s="28" t="s">
        <v>7344</v>
      </c>
      <c r="S367" s="110" t="s">
        <v>170</v>
      </c>
      <c r="T367" s="25" t="s">
        <v>9783</v>
      </c>
      <c r="U367" s="28">
        <v>4</v>
      </c>
      <c r="V367" s="28" t="s">
        <v>7344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12"/>
    </row>
    <row r="368" spans="1:31" ht="15.75" customHeight="1" x14ac:dyDescent="0.3">
      <c r="A368" s="107"/>
      <c r="B368" s="52"/>
      <c r="C368" s="1046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</row>
    <row r="369" spans="1:31" ht="15.75" customHeight="1" x14ac:dyDescent="0.3">
      <c r="A369" s="105">
        <v>5</v>
      </c>
      <c r="B369" s="51" t="s">
        <v>8301</v>
      </c>
      <c r="C369" s="1042" t="s">
        <v>0</v>
      </c>
      <c r="D369" s="15" t="s">
        <v>9640</v>
      </c>
      <c r="E369" s="16"/>
      <c r="F369" s="16"/>
      <c r="G369" s="115"/>
      <c r="H369" s="15" t="s">
        <v>9641</v>
      </c>
      <c r="I369" s="17"/>
      <c r="J369" s="18"/>
      <c r="K369" s="114"/>
      <c r="L369" s="15" t="s">
        <v>9641</v>
      </c>
      <c r="M369" s="18"/>
      <c r="N369" s="18"/>
      <c r="O369" s="114"/>
      <c r="P369" s="34" t="s">
        <v>9641</v>
      </c>
      <c r="Q369" s="35"/>
      <c r="R369" s="36"/>
      <c r="S369" s="114"/>
      <c r="T369" s="15" t="s">
        <v>9641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10"/>
    </row>
    <row r="370" spans="1:31" ht="15.75" customHeight="1" x14ac:dyDescent="0.3">
      <c r="A370" s="107"/>
      <c r="B370" s="52"/>
      <c r="C370" s="1043"/>
      <c r="D370" s="20" t="s">
        <v>9641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</row>
    <row r="371" spans="1:31" ht="15.75" customHeight="1" x14ac:dyDescent="0.3">
      <c r="A371" s="107"/>
      <c r="B371" s="52"/>
      <c r="C371" s="1046" t="s">
        <v>1</v>
      </c>
      <c r="D371" s="25" t="s">
        <v>9641</v>
      </c>
      <c r="E371" s="26"/>
      <c r="F371" s="26"/>
      <c r="G371" s="111"/>
      <c r="H371" s="25" t="s">
        <v>9641</v>
      </c>
      <c r="I371" s="27"/>
      <c r="J371" s="28"/>
      <c r="K371" s="110"/>
      <c r="L371" s="25" t="s">
        <v>9760</v>
      </c>
      <c r="M371" s="28">
        <v>3</v>
      </c>
      <c r="N371" s="508" t="s">
        <v>406</v>
      </c>
      <c r="O371" s="110" t="s">
        <v>337</v>
      </c>
      <c r="P371" s="25" t="s">
        <v>9784</v>
      </c>
      <c r="Q371" s="27">
        <v>4</v>
      </c>
      <c r="R371" s="28" t="s">
        <v>234</v>
      </c>
      <c r="S371" s="110" t="s">
        <v>164</v>
      </c>
      <c r="T371" s="25" t="s">
        <v>9784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12"/>
    </row>
    <row r="372" spans="1:31" ht="15.75" customHeight="1" x14ac:dyDescent="0.3">
      <c r="A372" s="107"/>
      <c r="B372" s="52"/>
      <c r="C372" s="1046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9817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</row>
    <row r="373" spans="1:31" ht="15.75" customHeight="1" x14ac:dyDescent="0.3">
      <c r="A373" s="105">
        <v>6</v>
      </c>
      <c r="B373" s="51" t="s">
        <v>8322</v>
      </c>
      <c r="C373" s="1042" t="s">
        <v>0</v>
      </c>
      <c r="D373" s="15" t="s">
        <v>9642</v>
      </c>
      <c r="E373" s="16"/>
      <c r="F373" s="16"/>
      <c r="G373" s="115"/>
      <c r="H373" s="15" t="s">
        <v>9728</v>
      </c>
      <c r="I373" s="17">
        <v>3</v>
      </c>
      <c r="J373" s="509" t="s">
        <v>443</v>
      </c>
      <c r="K373" s="114" t="s">
        <v>8304</v>
      </c>
      <c r="L373" s="18" t="s">
        <v>9643</v>
      </c>
      <c r="M373" s="18">
        <v>4</v>
      </c>
      <c r="N373" s="509" t="s">
        <v>499</v>
      </c>
      <c r="O373" s="114" t="s">
        <v>170</v>
      </c>
      <c r="P373" s="15" t="s">
        <v>9785</v>
      </c>
      <c r="Q373" s="17">
        <v>4</v>
      </c>
      <c r="R373" s="509" t="s">
        <v>400</v>
      </c>
      <c r="S373" s="114" t="s">
        <v>604</v>
      </c>
      <c r="T373" s="15" t="s">
        <v>9643</v>
      </c>
      <c r="U373" s="18">
        <v>3</v>
      </c>
      <c r="V373" s="509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10"/>
    </row>
    <row r="374" spans="1:31" ht="15.75" customHeight="1" x14ac:dyDescent="0.3">
      <c r="A374" s="107"/>
      <c r="B374" s="52"/>
      <c r="C374" s="104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9786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</row>
    <row r="375" spans="1:31" ht="15.75" customHeight="1" x14ac:dyDescent="0.3">
      <c r="A375" s="107"/>
      <c r="B375" s="52"/>
      <c r="C375" s="1046" t="s">
        <v>1</v>
      </c>
      <c r="D375" s="25" t="s">
        <v>9643</v>
      </c>
      <c r="E375" s="26">
        <v>4</v>
      </c>
      <c r="F375" s="537" t="s">
        <v>499</v>
      </c>
      <c r="G375" s="111" t="s">
        <v>170</v>
      </c>
      <c r="H375" s="25" t="s">
        <v>9729</v>
      </c>
      <c r="I375" s="27">
        <v>4</v>
      </c>
      <c r="J375" s="28" t="s">
        <v>246</v>
      </c>
      <c r="K375" s="110" t="s">
        <v>181</v>
      </c>
      <c r="L375" s="25" t="s">
        <v>9729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12"/>
    </row>
    <row r="376" spans="1:31" ht="15.75" customHeight="1" x14ac:dyDescent="0.3">
      <c r="A376" s="107"/>
      <c r="B376" s="52"/>
      <c r="C376" s="1046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</row>
    <row r="377" spans="1:31" ht="15.75" customHeight="1" x14ac:dyDescent="0.3">
      <c r="A377" s="105">
        <v>1</v>
      </c>
      <c r="B377" s="51" t="s">
        <v>6532</v>
      </c>
      <c r="C377" s="1042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</row>
    <row r="378" spans="1:31" ht="15.75" customHeight="1" x14ac:dyDescent="0.3">
      <c r="A378" s="107"/>
      <c r="B378" s="52" t="s">
        <v>412</v>
      </c>
      <c r="C378" s="1043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</row>
    <row r="379" spans="1:31" ht="15.75" customHeight="1" x14ac:dyDescent="0.3">
      <c r="A379" s="107"/>
      <c r="B379" s="52"/>
      <c r="C379" s="1046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</row>
    <row r="380" spans="1:31" ht="15.75" customHeight="1" x14ac:dyDescent="0.3">
      <c r="A380" s="107"/>
      <c r="B380" s="52"/>
      <c r="C380" s="1046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</row>
    <row r="381" spans="1:31" ht="15.75" customHeight="1" x14ac:dyDescent="0.3">
      <c r="A381" s="105">
        <v>2</v>
      </c>
      <c r="B381" s="51" t="s">
        <v>7319</v>
      </c>
      <c r="C381" s="1042" t="s">
        <v>0</v>
      </c>
      <c r="D381" s="15" t="s">
        <v>9644</v>
      </c>
      <c r="E381" s="16"/>
      <c r="F381" s="16"/>
      <c r="G381" s="115"/>
      <c r="H381" s="15" t="s">
        <v>9644</v>
      </c>
      <c r="I381" s="17"/>
      <c r="J381" s="18"/>
      <c r="K381" s="114"/>
      <c r="L381" s="15" t="s">
        <v>9644</v>
      </c>
      <c r="M381" s="18"/>
      <c r="N381" s="18"/>
      <c r="O381" s="114"/>
      <c r="P381" s="34" t="s">
        <v>9644</v>
      </c>
      <c r="Q381" s="35"/>
      <c r="R381" s="36"/>
      <c r="S381" s="114"/>
      <c r="T381" s="15" t="s">
        <v>9644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</row>
    <row r="382" spans="1:31" ht="15.75" customHeight="1" x14ac:dyDescent="0.3">
      <c r="A382" s="107"/>
      <c r="B382" s="52" t="s">
        <v>412</v>
      </c>
      <c r="C382" s="104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</row>
    <row r="383" spans="1:31" ht="15.75" customHeight="1" x14ac:dyDescent="0.3">
      <c r="A383" s="107"/>
      <c r="B383" s="52"/>
      <c r="C383" s="1046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</row>
    <row r="384" spans="1:31" ht="15.75" customHeight="1" x14ac:dyDescent="0.3">
      <c r="A384" s="107"/>
      <c r="B384" s="52"/>
      <c r="C384" s="1046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</row>
    <row r="385" spans="1:31" ht="15.75" customHeight="1" x14ac:dyDescent="0.3">
      <c r="A385" s="105">
        <v>3</v>
      </c>
      <c r="B385" s="51" t="s">
        <v>7298</v>
      </c>
      <c r="C385" s="1042" t="s">
        <v>0</v>
      </c>
      <c r="D385" s="15" t="s">
        <v>9645</v>
      </c>
      <c r="E385" s="16"/>
      <c r="F385" s="16"/>
      <c r="G385" s="115"/>
      <c r="H385" s="15" t="s">
        <v>9645</v>
      </c>
      <c r="I385" s="17"/>
      <c r="J385" s="18"/>
      <c r="K385" s="114"/>
      <c r="L385" s="18" t="s">
        <v>9645</v>
      </c>
      <c r="M385" s="18"/>
      <c r="N385" s="18"/>
      <c r="O385" s="114"/>
      <c r="P385" s="15" t="s">
        <v>9645</v>
      </c>
      <c r="Q385" s="17"/>
      <c r="R385" s="18"/>
      <c r="S385" s="114"/>
      <c r="T385" s="15" t="s">
        <v>9645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10"/>
    </row>
    <row r="386" spans="1:31" ht="15.75" customHeight="1" x14ac:dyDescent="0.3">
      <c r="A386" s="107"/>
      <c r="B386" s="52" t="s">
        <v>412</v>
      </c>
      <c r="C386" s="104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</row>
    <row r="387" spans="1:31" ht="15.75" customHeight="1" x14ac:dyDescent="0.3">
      <c r="A387" s="107"/>
      <c r="B387" s="52"/>
      <c r="C387" s="1046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</row>
    <row r="388" spans="1:31" ht="15.75" customHeight="1" x14ac:dyDescent="0.3">
      <c r="A388" s="107"/>
      <c r="B388" s="52"/>
      <c r="C388" s="1046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12"/>
    </row>
    <row r="389" spans="1:31" ht="15.75" customHeight="1" x14ac:dyDescent="0.3">
      <c r="A389" s="105">
        <v>3</v>
      </c>
      <c r="B389" s="51" t="s">
        <v>7320</v>
      </c>
      <c r="C389" s="1042" t="s">
        <v>0</v>
      </c>
      <c r="D389" s="15" t="s">
        <v>9646</v>
      </c>
      <c r="E389" s="16">
        <v>4</v>
      </c>
      <c r="F389" s="16"/>
      <c r="G389" s="115" t="s">
        <v>173</v>
      </c>
      <c r="H389" s="15" t="s">
        <v>9646</v>
      </c>
      <c r="I389" s="17">
        <v>4</v>
      </c>
      <c r="J389" s="18"/>
      <c r="K389" s="114" t="s">
        <v>173</v>
      </c>
      <c r="L389" s="15" t="s">
        <v>9646</v>
      </c>
      <c r="M389" s="18">
        <v>4</v>
      </c>
      <c r="N389" s="18"/>
      <c r="O389" s="114" t="s">
        <v>173</v>
      </c>
      <c r="P389" s="34" t="s">
        <v>9646</v>
      </c>
      <c r="Q389" s="35">
        <v>4</v>
      </c>
      <c r="R389" s="36"/>
      <c r="S389" s="114" t="s">
        <v>173</v>
      </c>
      <c r="T389" s="15" t="s">
        <v>9646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10"/>
    </row>
    <row r="390" spans="1:31" ht="15.75" customHeight="1" x14ac:dyDescent="0.3">
      <c r="A390" s="107"/>
      <c r="B390" s="52" t="s">
        <v>412</v>
      </c>
      <c r="C390" s="104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</row>
    <row r="391" spans="1:31" ht="15.75" customHeight="1" x14ac:dyDescent="0.3">
      <c r="A391" s="107"/>
      <c r="B391" s="52"/>
      <c r="C391" s="1046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</row>
    <row r="392" spans="1:31" ht="15.75" customHeight="1" x14ac:dyDescent="0.3">
      <c r="A392" s="107"/>
      <c r="B392" s="52"/>
      <c r="C392" s="1046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</row>
    <row r="393" spans="1:31" ht="15.75" customHeight="1" x14ac:dyDescent="0.3">
      <c r="A393" s="105">
        <v>4</v>
      </c>
      <c r="B393" s="51" t="s">
        <v>7321</v>
      </c>
      <c r="C393" s="1042" t="s">
        <v>0</v>
      </c>
      <c r="D393" s="15" t="s">
        <v>9647</v>
      </c>
      <c r="E393" s="16">
        <v>4</v>
      </c>
      <c r="F393" s="16"/>
      <c r="G393" s="115" t="s">
        <v>173</v>
      </c>
      <c r="H393" s="15" t="s">
        <v>9647</v>
      </c>
      <c r="I393" s="17">
        <v>4</v>
      </c>
      <c r="J393" s="18"/>
      <c r="K393" s="114" t="s">
        <v>173</v>
      </c>
      <c r="L393" s="15" t="s">
        <v>9647</v>
      </c>
      <c r="M393" s="18">
        <v>4</v>
      </c>
      <c r="N393" s="18"/>
      <c r="O393" s="114" t="s">
        <v>173</v>
      </c>
      <c r="P393" s="34" t="s">
        <v>9647</v>
      </c>
      <c r="Q393" s="35">
        <v>4</v>
      </c>
      <c r="R393" s="36"/>
      <c r="S393" s="114" t="s">
        <v>173</v>
      </c>
      <c r="T393" s="15" t="s">
        <v>9647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10"/>
    </row>
    <row r="394" spans="1:31" ht="15.75" customHeight="1" x14ac:dyDescent="0.3">
      <c r="A394" s="107"/>
      <c r="B394" s="52" t="s">
        <v>412</v>
      </c>
      <c r="C394" s="104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</row>
    <row r="395" spans="1:31" ht="15.75" customHeight="1" x14ac:dyDescent="0.3">
      <c r="A395" s="107"/>
      <c r="B395" s="52"/>
      <c r="C395" s="1046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</row>
    <row r="396" spans="1:31" ht="15.75" customHeight="1" x14ac:dyDescent="0.3">
      <c r="A396" s="107"/>
      <c r="B396" s="52"/>
      <c r="C396" s="1046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</row>
    <row r="397" spans="1:31" ht="15.75" customHeight="1" x14ac:dyDescent="0.3">
      <c r="A397" s="105">
        <v>4</v>
      </c>
      <c r="B397" s="51" t="s">
        <v>8334</v>
      </c>
      <c r="C397" s="1042" t="s">
        <v>0</v>
      </c>
      <c r="D397" s="15" t="s">
        <v>9648</v>
      </c>
      <c r="E397" s="16">
        <v>4</v>
      </c>
      <c r="F397" s="16"/>
      <c r="G397" s="115" t="s">
        <v>8303</v>
      </c>
      <c r="H397" s="15" t="s">
        <v>9648</v>
      </c>
      <c r="I397" s="17">
        <v>4</v>
      </c>
      <c r="J397" s="18"/>
      <c r="K397" s="114" t="s">
        <v>8303</v>
      </c>
      <c r="L397" s="18" t="s">
        <v>9648</v>
      </c>
      <c r="M397" s="18">
        <v>4</v>
      </c>
      <c r="N397" s="18"/>
      <c r="O397" s="114" t="s">
        <v>8303</v>
      </c>
      <c r="P397" s="15" t="s">
        <v>9648</v>
      </c>
      <c r="Q397" s="17">
        <v>4</v>
      </c>
      <c r="R397" s="18"/>
      <c r="S397" s="114" t="s">
        <v>8303</v>
      </c>
      <c r="T397" s="15" t="s">
        <v>9648</v>
      </c>
      <c r="U397" s="18">
        <v>4</v>
      </c>
      <c r="V397" s="18"/>
      <c r="W397" s="114" t="s">
        <v>8303</v>
      </c>
      <c r="X397" s="15"/>
      <c r="Y397" s="18"/>
      <c r="Z397" s="18"/>
      <c r="AA397" s="114"/>
      <c r="AB397" s="15"/>
      <c r="AC397" s="17"/>
      <c r="AD397" s="18"/>
      <c r="AE397" s="310"/>
    </row>
    <row r="398" spans="1:31" ht="15.75" customHeight="1" x14ac:dyDescent="0.3">
      <c r="A398" s="107"/>
      <c r="B398" s="52" t="s">
        <v>412</v>
      </c>
      <c r="C398" s="104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</row>
    <row r="399" spans="1:31" ht="15.75" customHeight="1" x14ac:dyDescent="0.3">
      <c r="A399" s="107"/>
      <c r="B399" s="52"/>
      <c r="C399" s="1046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</row>
    <row r="400" spans="1:31" ht="15.75" customHeight="1" x14ac:dyDescent="0.3">
      <c r="A400" s="107"/>
      <c r="B400" s="52"/>
      <c r="C400" s="1046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12"/>
    </row>
    <row r="401" spans="1:31" ht="15.75" customHeight="1" x14ac:dyDescent="0.3">
      <c r="A401" s="105">
        <v>5</v>
      </c>
      <c r="B401" s="51" t="s">
        <v>8335</v>
      </c>
      <c r="C401" s="104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</row>
    <row r="402" spans="1:31" ht="15.75" customHeight="1" x14ac:dyDescent="0.3">
      <c r="A402" s="107"/>
      <c r="B402" s="52" t="s">
        <v>412</v>
      </c>
      <c r="C402" s="104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</row>
    <row r="403" spans="1:31" ht="15.75" customHeight="1" x14ac:dyDescent="0.3">
      <c r="A403" s="107"/>
      <c r="B403" s="52"/>
      <c r="C403" s="1046" t="s">
        <v>1</v>
      </c>
      <c r="D403" s="25" t="s">
        <v>9649</v>
      </c>
      <c r="E403" s="26">
        <v>4</v>
      </c>
      <c r="F403" s="26"/>
      <c r="G403" s="111" t="s">
        <v>8303</v>
      </c>
      <c r="H403" s="25" t="s">
        <v>9649</v>
      </c>
      <c r="I403" s="27">
        <v>4</v>
      </c>
      <c r="J403" s="28"/>
      <c r="K403" s="110" t="s">
        <v>8303</v>
      </c>
      <c r="L403" s="25" t="s">
        <v>9649</v>
      </c>
      <c r="M403" s="28">
        <v>4</v>
      </c>
      <c r="N403" s="28"/>
      <c r="O403" s="110" t="s">
        <v>8303</v>
      </c>
      <c r="P403" s="30" t="s">
        <v>9649</v>
      </c>
      <c r="Q403" s="31">
        <v>4</v>
      </c>
      <c r="R403" s="28"/>
      <c r="S403" s="110" t="s">
        <v>8303</v>
      </c>
      <c r="T403" s="25" t="s">
        <v>9649</v>
      </c>
      <c r="U403" s="28">
        <v>4</v>
      </c>
      <c r="V403" s="28"/>
      <c r="W403" s="110" t="s">
        <v>8303</v>
      </c>
      <c r="X403" s="25"/>
      <c r="Y403" s="28"/>
      <c r="Z403" s="28"/>
      <c r="AA403" s="110"/>
      <c r="AB403" s="25"/>
      <c r="AC403" s="27"/>
      <c r="AD403" s="28"/>
      <c r="AE403" s="312"/>
    </row>
    <row r="404" spans="1:31" ht="15.75" customHeight="1" x14ac:dyDescent="0.3">
      <c r="A404" s="107"/>
      <c r="B404" s="52"/>
      <c r="C404" s="1046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12"/>
    </row>
    <row r="405" spans="1:31" ht="15.75" customHeight="1" x14ac:dyDescent="0.3">
      <c r="A405" s="105">
        <v>6</v>
      </c>
      <c r="B405" s="51" t="s">
        <v>8336</v>
      </c>
      <c r="C405" s="1042" t="s">
        <v>0</v>
      </c>
      <c r="D405" s="15" t="s">
        <v>9650</v>
      </c>
      <c r="E405" s="16">
        <v>4</v>
      </c>
      <c r="F405" s="16"/>
      <c r="G405" s="115" t="s">
        <v>157</v>
      </c>
      <c r="H405" s="15" t="s">
        <v>9650</v>
      </c>
      <c r="I405" s="17">
        <v>4</v>
      </c>
      <c r="J405" s="18"/>
      <c r="K405" s="114" t="s">
        <v>157</v>
      </c>
      <c r="L405" s="15" t="s">
        <v>9650</v>
      </c>
      <c r="M405" s="18">
        <v>4</v>
      </c>
      <c r="N405" s="18"/>
      <c r="O405" s="114" t="s">
        <v>157</v>
      </c>
      <c r="P405" s="34" t="s">
        <v>9650</v>
      </c>
      <c r="Q405" s="35">
        <v>4</v>
      </c>
      <c r="R405" s="36"/>
      <c r="S405" s="114" t="s">
        <v>157</v>
      </c>
      <c r="T405" s="15" t="s">
        <v>9650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10"/>
    </row>
    <row r="406" spans="1:31" ht="15.75" customHeight="1" x14ac:dyDescent="0.3">
      <c r="A406" s="107"/>
      <c r="B406" s="52" t="s">
        <v>412</v>
      </c>
      <c r="C406" s="104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</row>
    <row r="407" spans="1:31" ht="15.75" customHeight="1" x14ac:dyDescent="0.3">
      <c r="A407" s="107"/>
      <c r="B407" s="52"/>
      <c r="C407" s="1046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</row>
    <row r="408" spans="1:31" ht="15.75" customHeight="1" x14ac:dyDescent="0.3">
      <c r="A408" s="106"/>
      <c r="B408" s="52"/>
      <c r="C408" s="1047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</row>
    <row r="409" spans="1:31" ht="15.75" customHeight="1" x14ac:dyDescent="0.3">
      <c r="A409" s="105">
        <v>7</v>
      </c>
      <c r="B409" s="51" t="s">
        <v>8337</v>
      </c>
      <c r="C409" s="1042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10"/>
    </row>
    <row r="410" spans="1:31" ht="15.75" customHeight="1" x14ac:dyDescent="0.3">
      <c r="A410" s="107"/>
      <c r="B410" s="52" t="s">
        <v>412</v>
      </c>
      <c r="C410" s="104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</row>
    <row r="411" spans="1:31" ht="15.75" customHeight="1" x14ac:dyDescent="0.3">
      <c r="A411" s="107"/>
      <c r="B411" s="52"/>
      <c r="C411" s="1046" t="s">
        <v>1</v>
      </c>
      <c r="D411" s="25" t="s">
        <v>9651</v>
      </c>
      <c r="E411" s="26">
        <v>4</v>
      </c>
      <c r="F411" s="26"/>
      <c r="G411" s="111" t="s">
        <v>157</v>
      </c>
      <c r="H411" s="25" t="s">
        <v>9651</v>
      </c>
      <c r="I411" s="27">
        <v>4</v>
      </c>
      <c r="J411" s="28"/>
      <c r="K411" s="110" t="s">
        <v>157</v>
      </c>
      <c r="L411" s="25" t="s">
        <v>9651</v>
      </c>
      <c r="M411" s="28">
        <v>4</v>
      </c>
      <c r="N411" s="28"/>
      <c r="O411" s="110" t="s">
        <v>157</v>
      </c>
      <c r="P411" s="25" t="s">
        <v>9651</v>
      </c>
      <c r="Q411" s="28">
        <v>4</v>
      </c>
      <c r="R411" s="28"/>
      <c r="S411" s="110" t="s">
        <v>157</v>
      </c>
      <c r="T411" s="25" t="s">
        <v>9651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12"/>
    </row>
    <row r="412" spans="1:31" ht="15.75" customHeight="1" x14ac:dyDescent="0.3">
      <c r="A412" s="107"/>
      <c r="B412" s="52"/>
      <c r="C412" s="1046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14"/>
    </row>
    <row r="413" spans="1:31" ht="15.75" customHeight="1" x14ac:dyDescent="0.3">
      <c r="A413" s="105">
        <v>8</v>
      </c>
      <c r="B413" s="51" t="s">
        <v>7079</v>
      </c>
      <c r="C413" s="1042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</row>
    <row r="414" spans="1:31" ht="15.75" customHeight="1" x14ac:dyDescent="0.3">
      <c r="A414" s="107"/>
      <c r="B414" s="52" t="s">
        <v>412</v>
      </c>
      <c r="C414" s="104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</row>
    <row r="415" spans="1:31" ht="15.75" customHeight="1" x14ac:dyDescent="0.3">
      <c r="A415" s="107"/>
      <c r="B415" s="52"/>
      <c r="C415" s="1046" t="s">
        <v>1</v>
      </c>
      <c r="D415" s="25" t="s">
        <v>9652</v>
      </c>
      <c r="E415" s="26">
        <v>4</v>
      </c>
      <c r="F415" s="26"/>
      <c r="G415" s="111" t="s">
        <v>173</v>
      </c>
      <c r="H415" s="25" t="s">
        <v>9730</v>
      </c>
      <c r="I415" s="27">
        <v>4</v>
      </c>
      <c r="J415" s="28"/>
      <c r="K415" s="110" t="s">
        <v>173</v>
      </c>
      <c r="L415" s="28" t="s">
        <v>9730</v>
      </c>
      <c r="M415" s="28">
        <v>4</v>
      </c>
      <c r="N415" s="28"/>
      <c r="O415" s="110" t="s">
        <v>173</v>
      </c>
      <c r="P415" s="25" t="s">
        <v>9730</v>
      </c>
      <c r="Q415" s="27">
        <v>4</v>
      </c>
      <c r="R415" s="28"/>
      <c r="S415" s="110" t="s">
        <v>173</v>
      </c>
      <c r="T415" s="25" t="s">
        <v>9730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</row>
    <row r="416" spans="1:31" ht="15.75" customHeight="1" x14ac:dyDescent="0.3">
      <c r="A416" s="106"/>
      <c r="B416" s="52"/>
      <c r="C416" s="1047"/>
      <c r="D416" s="25" t="s">
        <v>9653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</row>
    <row r="417" spans="1:31" ht="15.75" customHeight="1" x14ac:dyDescent="0.3">
      <c r="A417" s="105">
        <v>9</v>
      </c>
      <c r="B417" s="51" t="s">
        <v>8339</v>
      </c>
      <c r="C417" s="1042" t="s">
        <v>0</v>
      </c>
      <c r="D417" s="15" t="s">
        <v>9654</v>
      </c>
      <c r="E417" s="16">
        <v>4</v>
      </c>
      <c r="F417" s="16"/>
      <c r="G417" s="115" t="s">
        <v>157</v>
      </c>
      <c r="H417" s="15" t="s">
        <v>9654</v>
      </c>
      <c r="I417" s="17">
        <v>4</v>
      </c>
      <c r="J417" s="18"/>
      <c r="K417" s="114" t="s">
        <v>157</v>
      </c>
      <c r="L417" s="15" t="s">
        <v>9654</v>
      </c>
      <c r="M417" s="18">
        <v>4</v>
      </c>
      <c r="N417" s="18"/>
      <c r="O417" s="114" t="s">
        <v>157</v>
      </c>
      <c r="P417" s="34" t="s">
        <v>9654</v>
      </c>
      <c r="Q417" s="35">
        <v>4</v>
      </c>
      <c r="R417" s="36"/>
      <c r="S417" s="114" t="s">
        <v>157</v>
      </c>
      <c r="T417" s="15" t="s">
        <v>9654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10"/>
    </row>
    <row r="418" spans="1:31" ht="15.75" customHeight="1" x14ac:dyDescent="0.3">
      <c r="A418" s="107"/>
      <c r="B418" s="52" t="s">
        <v>412</v>
      </c>
      <c r="C418" s="104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</row>
    <row r="419" spans="1:31" ht="15.75" customHeight="1" x14ac:dyDescent="0.3">
      <c r="A419" s="107"/>
      <c r="B419" s="52"/>
      <c r="C419" s="1046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</row>
    <row r="420" spans="1:31" ht="15.75" customHeight="1" x14ac:dyDescent="0.3">
      <c r="A420" s="107"/>
      <c r="B420" s="54"/>
      <c r="C420" s="1046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</row>
    <row r="421" spans="1:31" ht="15.75" customHeight="1" x14ac:dyDescent="0.3">
      <c r="A421" s="105">
        <v>1</v>
      </c>
      <c r="B421" s="51" t="s">
        <v>7105</v>
      </c>
      <c r="C421" s="1042" t="s">
        <v>0</v>
      </c>
      <c r="D421" s="15" t="s">
        <v>9655</v>
      </c>
      <c r="E421" s="16"/>
      <c r="F421" s="16"/>
      <c r="G421" s="115"/>
      <c r="H421" s="15" t="s">
        <v>9656</v>
      </c>
      <c r="I421" s="17"/>
      <c r="J421" s="18"/>
      <c r="K421" s="114"/>
      <c r="L421" s="15" t="s">
        <v>9656</v>
      </c>
      <c r="M421" s="18"/>
      <c r="N421" s="18"/>
      <c r="O421" s="114"/>
      <c r="P421" s="34" t="s">
        <v>9656</v>
      </c>
      <c r="Q421" s="35"/>
      <c r="R421" s="36"/>
      <c r="S421" s="114"/>
      <c r="T421" s="15" t="s">
        <v>9787</v>
      </c>
      <c r="U421" s="18">
        <v>4</v>
      </c>
      <c r="V421" s="18" t="s">
        <v>401</v>
      </c>
      <c r="W421" s="114" t="s">
        <v>213</v>
      </c>
      <c r="X421" s="18" t="s">
        <v>9787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10"/>
    </row>
    <row r="422" spans="1:31" ht="15.75" customHeight="1" x14ac:dyDescent="0.3">
      <c r="A422" s="107"/>
      <c r="B422" s="52"/>
      <c r="C422" s="1043"/>
      <c r="D422" s="20" t="s">
        <v>9656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</row>
    <row r="423" spans="1:31" ht="15.75" customHeight="1" x14ac:dyDescent="0.3">
      <c r="A423" s="107"/>
      <c r="B423" s="52"/>
      <c r="C423" s="1046" t="s">
        <v>1</v>
      </c>
      <c r="D423" s="25" t="s">
        <v>9657</v>
      </c>
      <c r="E423" s="26">
        <v>4</v>
      </c>
      <c r="F423" s="537" t="s">
        <v>525</v>
      </c>
      <c r="G423" s="111" t="s">
        <v>604</v>
      </c>
      <c r="H423" s="25" t="s">
        <v>9656</v>
      </c>
      <c r="I423" s="27"/>
      <c r="J423" s="28"/>
      <c r="K423" s="110"/>
      <c r="L423" s="25" t="s">
        <v>9656</v>
      </c>
      <c r="M423" s="28"/>
      <c r="N423" s="28"/>
      <c r="O423" s="110"/>
      <c r="P423" s="25" t="s">
        <v>9787</v>
      </c>
      <c r="Q423" s="27">
        <v>4</v>
      </c>
      <c r="R423" s="28" t="s">
        <v>401</v>
      </c>
      <c r="S423" s="110" t="s">
        <v>213</v>
      </c>
      <c r="T423" s="25" t="s">
        <v>9787</v>
      </c>
      <c r="U423" s="28">
        <v>4</v>
      </c>
      <c r="V423" s="28" t="s">
        <v>525</v>
      </c>
      <c r="W423" s="110" t="s">
        <v>213</v>
      </c>
      <c r="X423" s="25" t="s">
        <v>9787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12"/>
    </row>
    <row r="424" spans="1:31" ht="15.75" customHeight="1" x14ac:dyDescent="0.3">
      <c r="A424" s="107"/>
      <c r="B424" s="52"/>
      <c r="C424" s="1046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9841</v>
      </c>
      <c r="Y424" s="43"/>
      <c r="Z424" s="43"/>
      <c r="AA424" s="109"/>
      <c r="AB424" s="40"/>
      <c r="AC424" s="41"/>
      <c r="AD424" s="42"/>
      <c r="AE424" s="313"/>
    </row>
    <row r="425" spans="1:31" ht="15.75" customHeight="1" x14ac:dyDescent="0.3">
      <c r="A425" s="105">
        <v>2</v>
      </c>
      <c r="B425" s="51" t="s">
        <v>7106</v>
      </c>
      <c r="C425" s="1042" t="s">
        <v>0</v>
      </c>
      <c r="D425" s="15" t="s">
        <v>9658</v>
      </c>
      <c r="E425" s="16"/>
      <c r="F425" s="16"/>
      <c r="G425" s="115"/>
      <c r="H425" s="15" t="s">
        <v>9659</v>
      </c>
      <c r="I425" s="17"/>
      <c r="J425" s="18"/>
      <c r="K425" s="114"/>
      <c r="L425" s="15" t="s">
        <v>9659</v>
      </c>
      <c r="M425" s="18"/>
      <c r="N425" s="18"/>
      <c r="O425" s="114"/>
      <c r="P425" s="34" t="s">
        <v>9659</v>
      </c>
      <c r="Q425" s="35"/>
      <c r="R425" s="36"/>
      <c r="S425" s="114"/>
      <c r="T425" s="15" t="s">
        <v>9788</v>
      </c>
      <c r="U425" s="18">
        <v>4</v>
      </c>
      <c r="V425" s="18" t="s">
        <v>431</v>
      </c>
      <c r="W425" s="114" t="s">
        <v>211</v>
      </c>
      <c r="X425" s="18" t="s">
        <v>9842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10"/>
    </row>
    <row r="426" spans="1:31" ht="15.75" customHeight="1" x14ac:dyDescent="0.3">
      <c r="A426" s="107"/>
      <c r="B426" s="52"/>
      <c r="C426" s="1043"/>
      <c r="D426" s="20" t="s">
        <v>9659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</row>
    <row r="427" spans="1:31" ht="15.75" customHeight="1" x14ac:dyDescent="0.3">
      <c r="A427" s="107"/>
      <c r="B427" s="52"/>
      <c r="C427" s="1046" t="s">
        <v>1</v>
      </c>
      <c r="D427" s="25" t="s">
        <v>9660</v>
      </c>
      <c r="E427" s="26">
        <v>4</v>
      </c>
      <c r="F427" s="537" t="s">
        <v>525</v>
      </c>
      <c r="G427" s="111" t="s">
        <v>604</v>
      </c>
      <c r="H427" s="25" t="s">
        <v>9659</v>
      </c>
      <c r="I427" s="27"/>
      <c r="J427" s="28"/>
      <c r="K427" s="110"/>
      <c r="L427" s="25" t="s">
        <v>9659</v>
      </c>
      <c r="M427" s="28"/>
      <c r="N427" s="28"/>
      <c r="O427" s="110"/>
      <c r="P427" s="25" t="s">
        <v>9788</v>
      </c>
      <c r="Q427" s="27">
        <v>4</v>
      </c>
      <c r="R427" s="28" t="s">
        <v>431</v>
      </c>
      <c r="S427" s="110" t="s">
        <v>211</v>
      </c>
      <c r="T427" s="25" t="s">
        <v>9788</v>
      </c>
      <c r="U427" s="28">
        <v>2</v>
      </c>
      <c r="V427" s="28" t="s">
        <v>431</v>
      </c>
      <c r="W427" s="110" t="s">
        <v>211</v>
      </c>
      <c r="X427" s="25" t="s">
        <v>9842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12"/>
    </row>
    <row r="428" spans="1:31" ht="15.75" customHeight="1" x14ac:dyDescent="0.3">
      <c r="A428" s="107"/>
      <c r="B428" s="52"/>
      <c r="C428" s="1046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9818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</row>
    <row r="429" spans="1:31" ht="15.75" customHeight="1" x14ac:dyDescent="0.3">
      <c r="A429" s="105">
        <v>3</v>
      </c>
      <c r="B429" s="51" t="s">
        <v>6581</v>
      </c>
      <c r="C429" s="1042" t="s">
        <v>0</v>
      </c>
      <c r="D429" s="15" t="s">
        <v>9661</v>
      </c>
      <c r="E429" s="16"/>
      <c r="F429" s="16"/>
      <c r="G429" s="115"/>
      <c r="H429" s="15" t="s">
        <v>9662</v>
      </c>
      <c r="I429" s="17">
        <v>4</v>
      </c>
      <c r="J429" s="18" t="s">
        <v>431</v>
      </c>
      <c r="K429" s="114" t="s">
        <v>222</v>
      </c>
      <c r="L429" s="18" t="s">
        <v>9662</v>
      </c>
      <c r="M429" s="18">
        <v>4</v>
      </c>
      <c r="N429" s="18" t="s">
        <v>431</v>
      </c>
      <c r="O429" s="114" t="s">
        <v>222</v>
      </c>
      <c r="P429" s="15" t="s">
        <v>9662</v>
      </c>
      <c r="Q429" s="17">
        <v>4</v>
      </c>
      <c r="R429" s="18" t="s">
        <v>431</v>
      </c>
      <c r="S429" s="114" t="s">
        <v>222</v>
      </c>
      <c r="T429" s="15" t="s">
        <v>9662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10"/>
    </row>
    <row r="430" spans="1:31" ht="15.75" customHeight="1" x14ac:dyDescent="0.3">
      <c r="A430" s="107"/>
      <c r="B430" s="52"/>
      <c r="C430" s="1043"/>
      <c r="D430" s="20" t="s">
        <v>9662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</row>
    <row r="431" spans="1:31" ht="15.75" customHeight="1" x14ac:dyDescent="0.3">
      <c r="A431" s="107"/>
      <c r="B431" s="52"/>
      <c r="C431" s="1046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</row>
    <row r="432" spans="1:31" ht="15.75" customHeight="1" x14ac:dyDescent="0.3">
      <c r="A432" s="107"/>
      <c r="B432" s="52"/>
      <c r="C432" s="1046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</row>
    <row r="433" spans="1:31" ht="15.75" customHeight="1" x14ac:dyDescent="0.3">
      <c r="A433" s="105">
        <v>4</v>
      </c>
      <c r="B433" s="51" t="s">
        <v>8280</v>
      </c>
      <c r="C433" s="1042" t="s">
        <v>0</v>
      </c>
      <c r="D433" s="15" t="s">
        <v>9663</v>
      </c>
      <c r="E433" s="16"/>
      <c r="F433" s="16"/>
      <c r="G433" s="115"/>
      <c r="H433" s="15" t="s">
        <v>9664</v>
      </c>
      <c r="I433" s="17"/>
      <c r="J433" s="18"/>
      <c r="K433" s="114"/>
      <c r="L433" s="15" t="s">
        <v>9664</v>
      </c>
      <c r="M433" s="18"/>
      <c r="N433" s="18"/>
      <c r="O433" s="114"/>
      <c r="P433" s="34" t="s">
        <v>9664</v>
      </c>
      <c r="Q433" s="35"/>
      <c r="R433" s="36"/>
      <c r="S433" s="114"/>
      <c r="T433" s="15" t="s">
        <v>9664</v>
      </c>
      <c r="U433" s="18"/>
      <c r="V433" s="18"/>
      <c r="W433" s="114"/>
      <c r="X433" s="18" t="s">
        <v>9761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10"/>
    </row>
    <row r="434" spans="1:31" ht="15.75" customHeight="1" x14ac:dyDescent="0.3">
      <c r="A434" s="107"/>
      <c r="B434" s="52"/>
      <c r="C434" s="1043"/>
      <c r="D434" s="20" t="s">
        <v>9664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</row>
    <row r="435" spans="1:31" ht="15.75" customHeight="1" x14ac:dyDescent="0.3">
      <c r="A435" s="107"/>
      <c r="B435" s="52"/>
      <c r="C435" s="1046" t="s">
        <v>1</v>
      </c>
      <c r="D435" s="25" t="s">
        <v>9664</v>
      </c>
      <c r="E435" s="26"/>
      <c r="F435" s="26"/>
      <c r="G435" s="111"/>
      <c r="H435" s="25" t="s">
        <v>9664</v>
      </c>
      <c r="I435" s="27"/>
      <c r="J435" s="28"/>
      <c r="K435" s="110"/>
      <c r="L435" s="25" t="s">
        <v>9761</v>
      </c>
      <c r="M435" s="28">
        <v>4</v>
      </c>
      <c r="N435" s="28" t="s">
        <v>525</v>
      </c>
      <c r="O435" s="110" t="s">
        <v>216</v>
      </c>
      <c r="P435" s="25" t="s">
        <v>9761</v>
      </c>
      <c r="Q435" s="27">
        <v>4</v>
      </c>
      <c r="R435" s="28" t="s">
        <v>525</v>
      </c>
      <c r="S435" s="110" t="s">
        <v>216</v>
      </c>
      <c r="T435" s="25" t="s">
        <v>9819</v>
      </c>
      <c r="U435" s="28">
        <v>3</v>
      </c>
      <c r="V435" s="508" t="s">
        <v>406</v>
      </c>
      <c r="W435" s="110" t="s">
        <v>337</v>
      </c>
      <c r="X435" s="25" t="s">
        <v>9761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12"/>
    </row>
    <row r="436" spans="1:31" ht="15.75" customHeight="1" x14ac:dyDescent="0.3">
      <c r="A436" s="107"/>
      <c r="B436" s="52"/>
      <c r="C436" s="1046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</row>
    <row r="437" spans="1:31" ht="15.75" customHeight="1" x14ac:dyDescent="0.3">
      <c r="A437" s="105">
        <v>5</v>
      </c>
      <c r="B437" s="51" t="s">
        <v>8281</v>
      </c>
      <c r="C437" s="1042" t="s">
        <v>0</v>
      </c>
      <c r="D437" s="15" t="s">
        <v>9665</v>
      </c>
      <c r="E437" s="16"/>
      <c r="F437" s="16"/>
      <c r="G437" s="115"/>
      <c r="H437" s="15" t="s">
        <v>9666</v>
      </c>
      <c r="I437" s="17"/>
      <c r="J437" s="18"/>
      <c r="K437" s="114"/>
      <c r="L437" s="15" t="s">
        <v>9666</v>
      </c>
      <c r="M437" s="18"/>
      <c r="N437" s="18"/>
      <c r="O437" s="114"/>
      <c r="P437" s="34" t="s">
        <v>9666</v>
      </c>
      <c r="Q437" s="35"/>
      <c r="R437" s="36"/>
      <c r="S437" s="114"/>
      <c r="T437" s="15" t="s">
        <v>9666</v>
      </c>
      <c r="U437" s="18"/>
      <c r="V437" s="18"/>
      <c r="W437" s="114"/>
      <c r="X437" s="18" t="s">
        <v>9762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10"/>
    </row>
    <row r="438" spans="1:31" ht="15.75" customHeight="1" x14ac:dyDescent="0.3">
      <c r="A438" s="107"/>
      <c r="B438" s="52"/>
      <c r="C438" s="1043"/>
      <c r="D438" s="20" t="s">
        <v>9666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</row>
    <row r="439" spans="1:31" ht="15.75" customHeight="1" x14ac:dyDescent="0.3">
      <c r="A439" s="107"/>
      <c r="B439" s="52"/>
      <c r="C439" s="1046" t="s">
        <v>1</v>
      </c>
      <c r="D439" s="25" t="s">
        <v>9666</v>
      </c>
      <c r="E439" s="26"/>
      <c r="F439" s="26"/>
      <c r="G439" s="111"/>
      <c r="H439" s="25" t="s">
        <v>9666</v>
      </c>
      <c r="I439" s="27"/>
      <c r="J439" s="28"/>
      <c r="K439" s="110"/>
      <c r="L439" s="25" t="s">
        <v>9762</v>
      </c>
      <c r="M439" s="28">
        <v>4</v>
      </c>
      <c r="N439" s="28" t="s">
        <v>413</v>
      </c>
      <c r="O439" s="110" t="s">
        <v>816</v>
      </c>
      <c r="P439" s="25" t="s">
        <v>9762</v>
      </c>
      <c r="Q439" s="27">
        <v>4</v>
      </c>
      <c r="R439" s="28" t="s">
        <v>413</v>
      </c>
      <c r="S439" s="110" t="s">
        <v>816</v>
      </c>
      <c r="T439" s="25" t="s">
        <v>9762</v>
      </c>
      <c r="U439" s="28">
        <v>4</v>
      </c>
      <c r="V439" s="28" t="s">
        <v>413</v>
      </c>
      <c r="W439" s="110" t="s">
        <v>816</v>
      </c>
      <c r="X439" s="25" t="s">
        <v>9762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12"/>
    </row>
    <row r="440" spans="1:31" ht="15.75" customHeight="1" x14ac:dyDescent="0.3">
      <c r="A440" s="107"/>
      <c r="B440" s="52"/>
      <c r="C440" s="1046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</row>
    <row r="441" spans="1:31" ht="15.75" customHeight="1" x14ac:dyDescent="0.3">
      <c r="A441" s="105">
        <v>1</v>
      </c>
      <c r="B441" s="51" t="s">
        <v>6553</v>
      </c>
      <c r="C441" s="1042" t="s">
        <v>0</v>
      </c>
      <c r="D441" s="15" t="s">
        <v>9667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</row>
    <row r="442" spans="1:31" ht="15.75" customHeight="1" x14ac:dyDescent="0.3">
      <c r="A442" s="107"/>
      <c r="B442" s="52" t="s">
        <v>412</v>
      </c>
      <c r="C442" s="104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</row>
    <row r="443" spans="1:31" ht="15.75" customHeight="1" x14ac:dyDescent="0.3">
      <c r="A443" s="107"/>
      <c r="B443" s="52"/>
      <c r="C443" s="1046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</row>
    <row r="444" spans="1:31" ht="15.75" customHeight="1" x14ac:dyDescent="0.3">
      <c r="A444" s="107"/>
      <c r="B444" s="52"/>
      <c r="C444" s="1046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</row>
    <row r="445" spans="1:31" ht="15.75" customHeight="1" x14ac:dyDescent="0.3">
      <c r="A445" s="105">
        <v>2</v>
      </c>
      <c r="B445" s="51" t="s">
        <v>7119</v>
      </c>
      <c r="C445" s="1042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</row>
    <row r="446" spans="1:31" ht="15.75" customHeight="1" x14ac:dyDescent="0.3">
      <c r="A446" s="107"/>
      <c r="B446" s="52" t="s">
        <v>412</v>
      </c>
      <c r="C446" s="104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</row>
    <row r="447" spans="1:31" ht="15.75" customHeight="1" x14ac:dyDescent="0.3">
      <c r="A447" s="107"/>
      <c r="B447" s="52"/>
      <c r="C447" s="1046" t="s">
        <v>1</v>
      </c>
      <c r="D447" s="25" t="s">
        <v>10386</v>
      </c>
      <c r="E447" s="26">
        <v>5</v>
      </c>
      <c r="F447" s="26"/>
      <c r="G447" s="111" t="s">
        <v>191</v>
      </c>
      <c r="H447" s="25" t="s">
        <v>10386</v>
      </c>
      <c r="I447" s="27">
        <v>5</v>
      </c>
      <c r="J447" s="28"/>
      <c r="K447" s="110" t="s">
        <v>191</v>
      </c>
      <c r="L447" s="25" t="s">
        <v>10386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</row>
    <row r="448" spans="1:31" ht="15.75" customHeight="1" x14ac:dyDescent="0.3">
      <c r="A448" s="107"/>
      <c r="B448" s="52"/>
      <c r="C448" s="1046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9763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</row>
    <row r="449" spans="1:31" ht="15.75" customHeight="1" x14ac:dyDescent="0.3">
      <c r="A449" s="105">
        <v>3</v>
      </c>
      <c r="B449" s="51" t="s">
        <v>7003</v>
      </c>
      <c r="C449" s="1042" t="s">
        <v>0</v>
      </c>
      <c r="D449" s="15" t="s">
        <v>9668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10"/>
    </row>
    <row r="450" spans="1:31" ht="15.75" customHeight="1" x14ac:dyDescent="0.3">
      <c r="A450" s="107"/>
      <c r="B450" s="52" t="s">
        <v>412</v>
      </c>
      <c r="C450" s="104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</row>
    <row r="451" spans="1:31" ht="15.75" customHeight="1" x14ac:dyDescent="0.3">
      <c r="A451" s="107"/>
      <c r="B451" s="52"/>
      <c r="C451" s="1046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</row>
    <row r="452" spans="1:31" ht="15.75" customHeight="1" x14ac:dyDescent="0.3">
      <c r="A452" s="107"/>
      <c r="B452" s="52"/>
      <c r="C452" s="1046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</row>
    <row r="453" spans="1:31" ht="15.75" customHeight="1" x14ac:dyDescent="0.3">
      <c r="A453" s="105">
        <v>4</v>
      </c>
      <c r="B453" s="51" t="s">
        <v>6526</v>
      </c>
      <c r="C453" s="1042" t="s">
        <v>0</v>
      </c>
      <c r="D453" s="15" t="s">
        <v>9669</v>
      </c>
      <c r="E453" s="16">
        <v>4</v>
      </c>
      <c r="F453" s="16"/>
      <c r="G453" s="115" t="s">
        <v>202</v>
      </c>
      <c r="H453" s="15" t="s">
        <v>9669</v>
      </c>
      <c r="I453" s="17">
        <v>4</v>
      </c>
      <c r="J453" s="18"/>
      <c r="K453" s="114" t="s">
        <v>202</v>
      </c>
      <c r="L453" s="15" t="s">
        <v>9669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10"/>
    </row>
    <row r="454" spans="1:31" ht="15.75" customHeight="1" x14ac:dyDescent="0.3">
      <c r="A454" s="107"/>
      <c r="B454" s="52" t="s">
        <v>412</v>
      </c>
      <c r="C454" s="1043"/>
      <c r="D454" s="20"/>
      <c r="E454" s="21"/>
      <c r="F454" s="21"/>
      <c r="G454" s="113"/>
      <c r="H454" s="20"/>
      <c r="I454" s="22"/>
      <c r="J454" s="22"/>
      <c r="K454" s="112"/>
      <c r="L454" s="20" t="s">
        <v>9764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</row>
    <row r="455" spans="1:31" ht="15.75" customHeight="1" x14ac:dyDescent="0.3">
      <c r="A455" s="107"/>
      <c r="B455" s="52"/>
      <c r="C455" s="1046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</row>
    <row r="456" spans="1:31" ht="15.75" customHeight="1" x14ac:dyDescent="0.3">
      <c r="A456" s="107"/>
      <c r="B456" s="52"/>
      <c r="C456" s="1046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</row>
    <row r="457" spans="1:31" ht="15.75" customHeight="1" x14ac:dyDescent="0.3">
      <c r="A457" s="105">
        <v>5</v>
      </c>
      <c r="B457" s="51" t="s">
        <v>7104</v>
      </c>
      <c r="C457" s="1042" t="s">
        <v>0</v>
      </c>
      <c r="D457" s="15" t="s">
        <v>9670</v>
      </c>
      <c r="E457" s="16">
        <v>4</v>
      </c>
      <c r="F457" s="16"/>
      <c r="G457" s="115" t="s">
        <v>202</v>
      </c>
      <c r="H457" s="15" t="s">
        <v>9670</v>
      </c>
      <c r="I457" s="17">
        <v>4</v>
      </c>
      <c r="J457" s="18"/>
      <c r="K457" s="114" t="s">
        <v>202</v>
      </c>
      <c r="L457" s="15" t="s">
        <v>9670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</row>
    <row r="458" spans="1:31" ht="15.75" customHeight="1" x14ac:dyDescent="0.3">
      <c r="A458" s="107"/>
      <c r="B458" s="52" t="s">
        <v>412</v>
      </c>
      <c r="C458" s="1043"/>
      <c r="D458" s="20"/>
      <c r="E458" s="21"/>
      <c r="F458" s="21"/>
      <c r="G458" s="113"/>
      <c r="H458" s="20"/>
      <c r="I458" s="22"/>
      <c r="J458" s="22"/>
      <c r="K458" s="112"/>
      <c r="L458" s="20" t="s">
        <v>9765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</row>
    <row r="459" spans="1:31" ht="15.75" customHeight="1" x14ac:dyDescent="0.3">
      <c r="A459" s="107"/>
      <c r="B459" s="52"/>
      <c r="C459" s="1046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</row>
    <row r="460" spans="1:31" ht="15.75" customHeight="1" x14ac:dyDescent="0.3">
      <c r="A460" s="107"/>
      <c r="B460" s="52"/>
      <c r="C460" s="1046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</row>
    <row r="461" spans="1:31" ht="15.75" customHeight="1" x14ac:dyDescent="0.3">
      <c r="A461" s="105">
        <v>6</v>
      </c>
      <c r="B461" s="51" t="s">
        <v>7335</v>
      </c>
      <c r="C461" s="1042" t="s">
        <v>0</v>
      </c>
      <c r="D461" s="15" t="s">
        <v>9671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</row>
    <row r="462" spans="1:31" ht="15.75" customHeight="1" x14ac:dyDescent="0.3">
      <c r="A462" s="107"/>
      <c r="B462" s="52" t="s">
        <v>412</v>
      </c>
      <c r="C462" s="1043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</row>
    <row r="463" spans="1:31" ht="15.75" customHeight="1" x14ac:dyDescent="0.3">
      <c r="A463" s="107"/>
      <c r="B463" s="52"/>
      <c r="C463" s="1046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</row>
    <row r="464" spans="1:31" ht="15.75" customHeight="1" x14ac:dyDescent="0.3">
      <c r="A464" s="107"/>
      <c r="B464" s="52"/>
      <c r="C464" s="1046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12"/>
    </row>
    <row r="465" spans="1:31" ht="15.75" customHeight="1" x14ac:dyDescent="0.3">
      <c r="A465" s="105">
        <v>7</v>
      </c>
      <c r="B465" s="51" t="s">
        <v>8293</v>
      </c>
      <c r="C465" s="1042" t="s">
        <v>0</v>
      </c>
      <c r="D465" s="15"/>
      <c r="E465" s="16"/>
      <c r="F465" s="16"/>
      <c r="G465" s="115"/>
      <c r="H465" s="15" t="s">
        <v>9731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9731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9731</v>
      </c>
      <c r="Y465" s="18">
        <v>4</v>
      </c>
      <c r="Z465" s="18"/>
      <c r="AA465" s="114" t="s">
        <v>219</v>
      </c>
      <c r="AB465" s="15"/>
      <c r="AC465" s="17"/>
      <c r="AD465" s="18"/>
      <c r="AE465" s="310"/>
    </row>
    <row r="466" spans="1:31" ht="15.75" customHeight="1" x14ac:dyDescent="0.3">
      <c r="A466" s="107"/>
      <c r="B466" s="52" t="s">
        <v>412</v>
      </c>
      <c r="C466" s="104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8313</v>
      </c>
      <c r="Y466" s="24"/>
      <c r="Z466" s="24"/>
      <c r="AA466" s="112"/>
      <c r="AB466" s="20"/>
      <c r="AC466" s="22"/>
      <c r="AD466" s="22"/>
      <c r="AE466" s="311"/>
    </row>
    <row r="467" spans="1:31" ht="15.75" customHeight="1" x14ac:dyDescent="0.3">
      <c r="A467" s="107"/>
      <c r="B467" s="52"/>
      <c r="C467" s="1046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</row>
    <row r="468" spans="1:31" ht="15.75" customHeight="1" x14ac:dyDescent="0.3">
      <c r="A468" s="107"/>
      <c r="B468" s="52"/>
      <c r="C468" s="1046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</row>
    <row r="469" spans="1:31" ht="15.75" customHeight="1" x14ac:dyDescent="0.3">
      <c r="A469" s="105">
        <v>8</v>
      </c>
      <c r="B469" s="51" t="s">
        <v>8294</v>
      </c>
      <c r="C469" s="104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</row>
    <row r="470" spans="1:31" ht="15.75" customHeight="1" x14ac:dyDescent="0.3">
      <c r="A470" s="107"/>
      <c r="B470" s="52" t="s">
        <v>412</v>
      </c>
      <c r="C470" s="104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</row>
    <row r="471" spans="1:31" ht="15.75" customHeight="1" x14ac:dyDescent="0.3">
      <c r="A471" s="107"/>
      <c r="B471" s="52"/>
      <c r="C471" s="1046" t="s">
        <v>1</v>
      </c>
      <c r="D471" s="25" t="s">
        <v>9672</v>
      </c>
      <c r="E471" s="26">
        <v>4</v>
      </c>
      <c r="F471" s="26"/>
      <c r="G471" s="111" t="s">
        <v>219</v>
      </c>
      <c r="H471" s="25" t="s">
        <v>9732</v>
      </c>
      <c r="I471" s="27">
        <v>4</v>
      </c>
      <c r="J471" s="28"/>
      <c r="K471" s="110" t="s">
        <v>219</v>
      </c>
      <c r="L471" s="25" t="s">
        <v>9732</v>
      </c>
      <c r="M471" s="28">
        <v>4</v>
      </c>
      <c r="N471" s="28"/>
      <c r="O471" s="110" t="s">
        <v>219</v>
      </c>
      <c r="P471" s="25" t="s">
        <v>9732</v>
      </c>
      <c r="Q471" s="27">
        <v>4</v>
      </c>
      <c r="R471" s="28"/>
      <c r="S471" s="110" t="s">
        <v>219</v>
      </c>
      <c r="T471" s="25" t="s">
        <v>9732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12"/>
    </row>
    <row r="472" spans="1:31" ht="15.75" customHeight="1" x14ac:dyDescent="0.3">
      <c r="A472" s="106"/>
      <c r="B472" s="52"/>
      <c r="C472" s="1047"/>
      <c r="D472" s="25" t="s">
        <v>9673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12"/>
    </row>
    <row r="473" spans="1:31" ht="15.75" customHeight="1" x14ac:dyDescent="0.3">
      <c r="A473" s="105">
        <v>9</v>
      </c>
      <c r="B473" s="51" t="s">
        <v>8323</v>
      </c>
      <c r="C473" s="1042" t="s">
        <v>0</v>
      </c>
      <c r="D473" s="15" t="s">
        <v>9674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9674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9674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10"/>
    </row>
    <row r="474" spans="1:31" ht="15.75" customHeight="1" x14ac:dyDescent="0.3">
      <c r="A474" s="107"/>
      <c r="B474" s="52" t="s">
        <v>412</v>
      </c>
      <c r="C474" s="104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</row>
    <row r="475" spans="1:31" ht="15.75" customHeight="1" x14ac:dyDescent="0.3">
      <c r="A475" s="107"/>
      <c r="B475" s="52"/>
      <c r="C475" s="1046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</row>
    <row r="476" spans="1:31" ht="15.75" customHeight="1" x14ac:dyDescent="0.3">
      <c r="A476" s="107"/>
      <c r="B476" s="52"/>
      <c r="C476" s="1046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</row>
    <row r="477" spans="1:31" ht="15.75" customHeight="1" x14ac:dyDescent="0.3">
      <c r="A477" s="105">
        <v>13</v>
      </c>
      <c r="B477" s="51" t="s">
        <v>8320</v>
      </c>
      <c r="C477" s="1042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10"/>
    </row>
    <row r="478" spans="1:31" ht="15.75" customHeight="1" x14ac:dyDescent="0.3">
      <c r="A478" s="107"/>
      <c r="B478" s="52" t="s">
        <v>412</v>
      </c>
      <c r="C478" s="104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</row>
    <row r="479" spans="1:31" ht="15.75" customHeight="1" x14ac:dyDescent="0.3">
      <c r="A479" s="107"/>
      <c r="B479" s="52"/>
      <c r="C479" s="1046" t="s">
        <v>1</v>
      </c>
      <c r="D479" s="25" t="s">
        <v>9675</v>
      </c>
      <c r="E479" s="26">
        <v>4</v>
      </c>
      <c r="F479" s="26"/>
      <c r="G479" s="111" t="s">
        <v>202</v>
      </c>
      <c r="H479" s="25" t="s">
        <v>9675</v>
      </c>
      <c r="I479" s="27">
        <v>4</v>
      </c>
      <c r="J479" s="28"/>
      <c r="K479" s="110" t="s">
        <v>202</v>
      </c>
      <c r="L479" s="28" t="s">
        <v>9675</v>
      </c>
      <c r="M479" s="28">
        <v>4</v>
      </c>
      <c r="N479" s="28"/>
      <c r="O479" s="110" t="s">
        <v>202</v>
      </c>
      <c r="P479" s="25" t="s">
        <v>9789</v>
      </c>
      <c r="Q479" s="27">
        <v>4</v>
      </c>
      <c r="R479" s="28"/>
      <c r="S479" s="110" t="s">
        <v>191</v>
      </c>
      <c r="T479" s="25" t="s">
        <v>9789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12"/>
    </row>
    <row r="480" spans="1:31" ht="15.75" customHeight="1" x14ac:dyDescent="0.3">
      <c r="A480" s="106"/>
      <c r="B480" s="52"/>
      <c r="C480" s="1047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9766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14"/>
    </row>
    <row r="481" spans="1:31" ht="15.75" customHeight="1" x14ac:dyDescent="0.3">
      <c r="A481" s="105">
        <v>14</v>
      </c>
      <c r="B481" s="51" t="s">
        <v>8338</v>
      </c>
      <c r="C481" s="1042" t="s">
        <v>0</v>
      </c>
      <c r="D481" s="15" t="s">
        <v>10387</v>
      </c>
      <c r="E481" s="16">
        <v>5</v>
      </c>
      <c r="F481" s="16"/>
      <c r="G481" s="115" t="s">
        <v>191</v>
      </c>
      <c r="H481" s="15" t="s">
        <v>10387</v>
      </c>
      <c r="I481" s="17">
        <v>5</v>
      </c>
      <c r="J481" s="18"/>
      <c r="K481" s="114" t="s">
        <v>191</v>
      </c>
      <c r="L481" s="15" t="s">
        <v>10387</v>
      </c>
      <c r="M481" s="18">
        <v>5</v>
      </c>
      <c r="N481" s="18"/>
      <c r="O481" s="114" t="s">
        <v>191</v>
      </c>
      <c r="P481" s="34" t="s">
        <v>10387</v>
      </c>
      <c r="Q481" s="35">
        <v>5</v>
      </c>
      <c r="R481" s="36"/>
      <c r="S481" s="114" t="s">
        <v>191</v>
      </c>
      <c r="T481" s="15" t="s">
        <v>10387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10"/>
    </row>
    <row r="482" spans="1:31" ht="15.75" customHeight="1" x14ac:dyDescent="0.3">
      <c r="A482" s="107"/>
      <c r="B482" s="52" t="s">
        <v>412</v>
      </c>
      <c r="C482" s="104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</row>
    <row r="483" spans="1:31" ht="15.75" customHeight="1" x14ac:dyDescent="0.3">
      <c r="A483" s="107"/>
      <c r="B483" s="52"/>
      <c r="C483" s="1046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</row>
    <row r="484" spans="1:31" ht="15.75" customHeight="1" x14ac:dyDescent="0.3">
      <c r="A484" s="107"/>
      <c r="B484" s="54"/>
      <c r="C484" s="1046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</row>
    <row r="485" spans="1:31" ht="15.75" customHeight="1" x14ac:dyDescent="0.3">
      <c r="A485" s="105">
        <v>15</v>
      </c>
      <c r="B485" s="51" t="s">
        <v>8460</v>
      </c>
      <c r="C485" s="1042" t="s">
        <v>0</v>
      </c>
      <c r="D485" s="15" t="s">
        <v>9676</v>
      </c>
      <c r="E485" s="16">
        <v>4</v>
      </c>
      <c r="F485" s="16"/>
      <c r="G485" s="115" t="s">
        <v>8461</v>
      </c>
      <c r="H485" s="15" t="s">
        <v>9676</v>
      </c>
      <c r="I485" s="17">
        <v>4</v>
      </c>
      <c r="J485" s="18"/>
      <c r="K485" s="114" t="s">
        <v>8461</v>
      </c>
      <c r="L485" s="15" t="s">
        <v>9676</v>
      </c>
      <c r="M485" s="18">
        <v>4</v>
      </c>
      <c r="N485" s="18"/>
      <c r="O485" s="114" t="s">
        <v>8461</v>
      </c>
      <c r="P485" s="34" t="s">
        <v>9676</v>
      </c>
      <c r="Q485" s="35">
        <v>4</v>
      </c>
      <c r="R485" s="36"/>
      <c r="S485" s="114" t="s">
        <v>8461</v>
      </c>
      <c r="T485" s="15" t="s">
        <v>9676</v>
      </c>
      <c r="U485" s="18">
        <v>4</v>
      </c>
      <c r="V485" s="18"/>
      <c r="W485" s="114" t="s">
        <v>8461</v>
      </c>
      <c r="X485" s="18"/>
      <c r="Y485" s="18"/>
      <c r="Z485" s="18"/>
      <c r="AA485" s="114"/>
      <c r="AB485" s="15"/>
      <c r="AC485" s="17"/>
      <c r="AD485" s="18"/>
      <c r="AE485" s="310"/>
    </row>
    <row r="486" spans="1:31" ht="15.75" customHeight="1" x14ac:dyDescent="0.3">
      <c r="A486" s="107"/>
      <c r="B486" s="52" t="s">
        <v>412</v>
      </c>
      <c r="C486" s="104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</row>
    <row r="487" spans="1:31" ht="15.75" customHeight="1" x14ac:dyDescent="0.3">
      <c r="A487" s="107"/>
      <c r="B487" s="52"/>
      <c r="C487" s="1046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</row>
    <row r="488" spans="1:31" ht="15.75" customHeight="1" x14ac:dyDescent="0.3">
      <c r="A488" s="107"/>
      <c r="B488" s="52"/>
      <c r="C488" s="1046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</row>
    <row r="489" spans="1:31" ht="15.75" customHeight="1" x14ac:dyDescent="0.3">
      <c r="A489" s="105">
        <v>1</v>
      </c>
      <c r="B489" s="51" t="s">
        <v>6576</v>
      </c>
      <c r="C489" s="1042" t="s">
        <v>0</v>
      </c>
      <c r="D489" s="15" t="s">
        <v>9677</v>
      </c>
      <c r="E489" s="16"/>
      <c r="F489" s="16"/>
      <c r="G489" s="115"/>
      <c r="H489" s="15" t="s">
        <v>9733</v>
      </c>
      <c r="I489" s="17">
        <v>4</v>
      </c>
      <c r="J489" s="509"/>
      <c r="K489" s="114" t="s">
        <v>315</v>
      </c>
      <c r="L489" s="15" t="s">
        <v>9678</v>
      </c>
      <c r="M489" s="18">
        <v>4</v>
      </c>
      <c r="N489" s="509"/>
      <c r="O489" s="114" t="s">
        <v>309</v>
      </c>
      <c r="P489" s="34" t="s">
        <v>9733</v>
      </c>
      <c r="Q489" s="35">
        <v>4</v>
      </c>
      <c r="R489" s="507"/>
      <c r="S489" s="114" t="s">
        <v>315</v>
      </c>
      <c r="T489" s="15" t="s">
        <v>9790</v>
      </c>
      <c r="U489" s="18">
        <v>4</v>
      </c>
      <c r="V489" s="509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10"/>
    </row>
    <row r="490" spans="1:31" ht="15.75" customHeight="1" x14ac:dyDescent="0.3">
      <c r="A490" s="107"/>
      <c r="B490" s="52" t="s">
        <v>6580</v>
      </c>
      <c r="C490" s="1043"/>
      <c r="D490" s="20" t="s">
        <v>9678</v>
      </c>
      <c r="E490" s="21">
        <v>3</v>
      </c>
      <c r="F490" s="749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</row>
    <row r="491" spans="1:31" ht="15.75" customHeight="1" x14ac:dyDescent="0.3">
      <c r="A491" s="107"/>
      <c r="B491" s="52"/>
      <c r="C491" s="1046" t="s">
        <v>1</v>
      </c>
      <c r="D491" s="25"/>
      <c r="E491" s="26"/>
      <c r="F491" s="26"/>
      <c r="G491" s="111"/>
      <c r="H491" s="25" t="s">
        <v>9678</v>
      </c>
      <c r="I491" s="27">
        <v>4</v>
      </c>
      <c r="J491" s="508"/>
      <c r="K491" s="110" t="s">
        <v>309</v>
      </c>
      <c r="L491" s="25" t="s">
        <v>9678</v>
      </c>
      <c r="M491" s="28">
        <v>4</v>
      </c>
      <c r="N491" s="508"/>
      <c r="O491" s="110" t="s">
        <v>309</v>
      </c>
      <c r="P491" s="25" t="s">
        <v>9790</v>
      </c>
      <c r="Q491" s="27">
        <v>4</v>
      </c>
      <c r="R491" s="508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</row>
    <row r="492" spans="1:31" ht="15.75" customHeight="1" x14ac:dyDescent="0.3">
      <c r="A492" s="107"/>
      <c r="B492" s="52"/>
      <c r="C492" s="1046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</row>
    <row r="493" spans="1:31" ht="15.75" customHeight="1" x14ac:dyDescent="0.3">
      <c r="A493" s="105">
        <v>2</v>
      </c>
      <c r="B493" s="51" t="s">
        <v>7240</v>
      </c>
      <c r="C493" s="1042" t="s">
        <v>0</v>
      </c>
      <c r="D493" s="15" t="s">
        <v>9679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9843</v>
      </c>
      <c r="Y493" s="18">
        <v>5</v>
      </c>
      <c r="Z493" s="509"/>
      <c r="AA493" s="114" t="s">
        <v>306</v>
      </c>
      <c r="AB493" s="15" t="s">
        <v>9843</v>
      </c>
      <c r="AC493" s="17">
        <v>5</v>
      </c>
      <c r="AD493" s="509"/>
      <c r="AE493" s="310" t="s">
        <v>306</v>
      </c>
    </row>
    <row r="494" spans="1:31" ht="15.75" customHeight="1" x14ac:dyDescent="0.3">
      <c r="A494" s="107"/>
      <c r="B494" s="52" t="s">
        <v>6562</v>
      </c>
      <c r="C494" s="104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</row>
    <row r="495" spans="1:31" ht="15.75" customHeight="1" x14ac:dyDescent="0.3">
      <c r="A495" s="107"/>
      <c r="B495" s="52"/>
      <c r="C495" s="1046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9843</v>
      </c>
      <c r="Y495" s="28">
        <v>5</v>
      </c>
      <c r="Z495" s="508"/>
      <c r="AA495" s="110" t="s">
        <v>306</v>
      </c>
      <c r="AB495" s="25" t="s">
        <v>9843</v>
      </c>
      <c r="AC495" s="27">
        <v>5</v>
      </c>
      <c r="AD495" s="508"/>
      <c r="AE495" s="312" t="s">
        <v>306</v>
      </c>
    </row>
    <row r="496" spans="1:31" ht="15.75" customHeight="1" x14ac:dyDescent="0.3">
      <c r="A496" s="107"/>
      <c r="B496" s="52"/>
      <c r="C496" s="1046" t="s">
        <v>547</v>
      </c>
      <c r="D496" s="40" t="s">
        <v>9680</v>
      </c>
      <c r="E496" s="41">
        <v>3</v>
      </c>
      <c r="F496" s="744"/>
      <c r="G496" s="108" t="s">
        <v>685</v>
      </c>
      <c r="H496" s="40" t="s">
        <v>9680</v>
      </c>
      <c r="I496" s="42">
        <v>3</v>
      </c>
      <c r="J496" s="744"/>
      <c r="K496" s="108" t="s">
        <v>685</v>
      </c>
      <c r="L496" s="40"/>
      <c r="M496" s="42"/>
      <c r="N496" s="42"/>
      <c r="O496" s="108"/>
      <c r="P496" s="40" t="s">
        <v>9680</v>
      </c>
      <c r="Q496" s="41">
        <v>3</v>
      </c>
      <c r="R496" s="744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</row>
    <row r="497" spans="1:31" ht="15.75" customHeight="1" x14ac:dyDescent="0.3">
      <c r="A497" s="105">
        <v>3</v>
      </c>
      <c r="B497" s="51" t="s">
        <v>6579</v>
      </c>
      <c r="C497" s="1042" t="s">
        <v>0</v>
      </c>
      <c r="D497" s="15" t="s">
        <v>9681</v>
      </c>
      <c r="E497" s="16"/>
      <c r="F497" s="16"/>
      <c r="G497" s="115"/>
      <c r="H497" s="15" t="s">
        <v>9734</v>
      </c>
      <c r="I497" s="17"/>
      <c r="J497" s="18"/>
      <c r="K497" s="114"/>
      <c r="L497" s="18" t="s">
        <v>9734</v>
      </c>
      <c r="M497" s="18"/>
      <c r="N497" s="18"/>
      <c r="O497" s="114"/>
      <c r="P497" s="15" t="s">
        <v>9734</v>
      </c>
      <c r="Q497" s="17"/>
      <c r="R497" s="18"/>
      <c r="S497" s="114"/>
      <c r="T497" s="15" t="s">
        <v>9820</v>
      </c>
      <c r="U497" s="18">
        <v>4</v>
      </c>
      <c r="V497" s="509"/>
      <c r="W497" s="114" t="s">
        <v>309</v>
      </c>
      <c r="X497" s="15" t="s">
        <v>9844</v>
      </c>
      <c r="Y497" s="18">
        <v>4</v>
      </c>
      <c r="Z497" s="509"/>
      <c r="AA497" s="114" t="s">
        <v>303</v>
      </c>
      <c r="AB497" s="15"/>
      <c r="AC497" s="17"/>
      <c r="AD497" s="18"/>
      <c r="AE497" s="310"/>
    </row>
    <row r="498" spans="1:31" ht="15.75" customHeight="1" x14ac:dyDescent="0.3">
      <c r="A498" s="107"/>
      <c r="B498" s="52" t="s">
        <v>6563</v>
      </c>
      <c r="C498" s="1043"/>
      <c r="D498" s="20" t="s">
        <v>9682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</row>
    <row r="499" spans="1:31" ht="15.75" customHeight="1" x14ac:dyDescent="0.3">
      <c r="A499" s="107"/>
      <c r="B499" s="52"/>
      <c r="C499" s="1046" t="s">
        <v>1</v>
      </c>
      <c r="D499" s="25" t="s">
        <v>9683</v>
      </c>
      <c r="E499" s="26">
        <v>4</v>
      </c>
      <c r="F499" s="537"/>
      <c r="G499" s="111" t="s">
        <v>290</v>
      </c>
      <c r="H499" s="25" t="s">
        <v>9734</v>
      </c>
      <c r="I499" s="27"/>
      <c r="J499" s="28"/>
      <c r="K499" s="110"/>
      <c r="L499" s="25" t="s">
        <v>9734</v>
      </c>
      <c r="M499" s="28"/>
      <c r="N499" s="28"/>
      <c r="O499" s="110"/>
      <c r="P499" s="30" t="s">
        <v>9683</v>
      </c>
      <c r="Q499" s="31">
        <v>4</v>
      </c>
      <c r="R499" s="508"/>
      <c r="S499" s="110" t="s">
        <v>290</v>
      </c>
      <c r="T499" s="25" t="s">
        <v>9820</v>
      </c>
      <c r="U499" s="28">
        <v>2</v>
      </c>
      <c r="V499" s="508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12"/>
    </row>
    <row r="500" spans="1:31" ht="15.75" customHeight="1" x14ac:dyDescent="0.3">
      <c r="A500" s="107"/>
      <c r="B500" s="52"/>
      <c r="C500" s="1046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</row>
    <row r="501" spans="1:31" ht="15.75" customHeight="1" x14ac:dyDescent="0.3">
      <c r="A501" s="105">
        <v>4</v>
      </c>
      <c r="B501" s="51" t="s">
        <v>8295</v>
      </c>
      <c r="C501" s="1042" t="s">
        <v>0</v>
      </c>
      <c r="D501" s="15" t="s">
        <v>9684</v>
      </c>
      <c r="E501" s="16"/>
      <c r="F501" s="16"/>
      <c r="G501" s="115"/>
      <c r="H501" s="15" t="s">
        <v>9735</v>
      </c>
      <c r="I501" s="17"/>
      <c r="J501" s="18"/>
      <c r="K501" s="114"/>
      <c r="L501" s="15" t="s">
        <v>9735</v>
      </c>
      <c r="M501" s="18"/>
      <c r="N501" s="18"/>
      <c r="O501" s="114"/>
      <c r="P501" s="34" t="s">
        <v>9735</v>
      </c>
      <c r="Q501" s="35"/>
      <c r="R501" s="36"/>
      <c r="S501" s="114"/>
      <c r="T501" s="15" t="s">
        <v>9735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</row>
    <row r="502" spans="1:31" ht="15.75" customHeight="1" x14ac:dyDescent="0.3">
      <c r="A502" s="107"/>
      <c r="B502" s="52" t="s">
        <v>6562</v>
      </c>
      <c r="C502" s="1043"/>
      <c r="D502" s="20" t="s">
        <v>9685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</row>
    <row r="503" spans="1:31" ht="15.75" customHeight="1" x14ac:dyDescent="0.3">
      <c r="A503" s="107"/>
      <c r="B503" s="52"/>
      <c r="C503" s="1046" t="s">
        <v>1</v>
      </c>
      <c r="D503" s="25" t="s">
        <v>9686</v>
      </c>
      <c r="E503" s="26">
        <v>2</v>
      </c>
      <c r="F503" s="537"/>
      <c r="G503" s="111" t="s">
        <v>303</v>
      </c>
      <c r="H503" s="25" t="s">
        <v>10388</v>
      </c>
      <c r="I503" s="27">
        <v>4</v>
      </c>
      <c r="J503" s="508"/>
      <c r="K503" s="110" t="s">
        <v>321</v>
      </c>
      <c r="L503" s="25" t="s">
        <v>10388</v>
      </c>
      <c r="M503" s="28">
        <v>4</v>
      </c>
      <c r="N503" s="508"/>
      <c r="O503" s="110" t="s">
        <v>321</v>
      </c>
      <c r="P503" s="25" t="s">
        <v>9686</v>
      </c>
      <c r="Q503" s="27">
        <v>2</v>
      </c>
      <c r="R503" s="508"/>
      <c r="S503" s="110" t="s">
        <v>303</v>
      </c>
      <c r="T503" s="25" t="s">
        <v>9821</v>
      </c>
      <c r="U503" s="28">
        <v>4</v>
      </c>
      <c r="V503" s="508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12"/>
    </row>
    <row r="504" spans="1:31" ht="15.75" customHeight="1" x14ac:dyDescent="0.3">
      <c r="A504" s="107"/>
      <c r="B504" s="52"/>
      <c r="C504" s="1046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9791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</row>
    <row r="505" spans="1:31" ht="15.75" customHeight="1" x14ac:dyDescent="0.3">
      <c r="A505" s="105">
        <v>5</v>
      </c>
      <c r="B505" s="51" t="s">
        <v>8296</v>
      </c>
      <c r="C505" s="1042" t="s">
        <v>0</v>
      </c>
      <c r="D505" s="15" t="s">
        <v>9687</v>
      </c>
      <c r="E505" s="16"/>
      <c r="F505" s="16"/>
      <c r="G505" s="115"/>
      <c r="H505" s="15" t="s">
        <v>9736</v>
      </c>
      <c r="I505" s="17"/>
      <c r="J505" s="18"/>
      <c r="K505" s="114"/>
      <c r="L505" s="15" t="s">
        <v>9736</v>
      </c>
      <c r="M505" s="18"/>
      <c r="N505" s="18"/>
      <c r="O505" s="114"/>
      <c r="P505" s="34" t="s">
        <v>9736</v>
      </c>
      <c r="Q505" s="35"/>
      <c r="R505" s="36"/>
      <c r="S505" s="114"/>
      <c r="T505" s="15" t="s">
        <v>9736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</row>
    <row r="506" spans="1:31" ht="15.75" customHeight="1" x14ac:dyDescent="0.3">
      <c r="A506" s="107"/>
      <c r="B506" s="52" t="s">
        <v>7343</v>
      </c>
      <c r="C506" s="1043"/>
      <c r="D506" s="20" t="s">
        <v>9688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</row>
    <row r="507" spans="1:31" ht="15.75" customHeight="1" x14ac:dyDescent="0.3">
      <c r="A507" s="107"/>
      <c r="B507" s="52"/>
      <c r="C507" s="1046" t="s">
        <v>1</v>
      </c>
      <c r="D507" s="25" t="s">
        <v>9689</v>
      </c>
      <c r="E507" s="26">
        <v>4</v>
      </c>
      <c r="F507" s="537"/>
      <c r="G507" s="111" t="s">
        <v>309</v>
      </c>
      <c r="H507" s="25" t="s">
        <v>9737</v>
      </c>
      <c r="I507" s="27">
        <v>3</v>
      </c>
      <c r="J507" s="508"/>
      <c r="K507" s="110" t="s">
        <v>388</v>
      </c>
      <c r="L507" s="25" t="s">
        <v>9737</v>
      </c>
      <c r="M507" s="28">
        <v>3</v>
      </c>
      <c r="N507" s="508"/>
      <c r="O507" s="110" t="s">
        <v>388</v>
      </c>
      <c r="P507" s="25" t="s">
        <v>9737</v>
      </c>
      <c r="Q507" s="27">
        <v>3</v>
      </c>
      <c r="R507" s="508"/>
      <c r="S507" s="110" t="s">
        <v>388</v>
      </c>
      <c r="T507" s="25" t="s">
        <v>9822</v>
      </c>
      <c r="U507" s="28">
        <v>4</v>
      </c>
      <c r="V507" s="508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12"/>
    </row>
    <row r="508" spans="1:31" ht="15.75" customHeight="1" x14ac:dyDescent="0.3">
      <c r="A508" s="107"/>
      <c r="B508" s="52"/>
      <c r="C508" s="1046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</row>
    <row r="509" spans="1:31" ht="15.75" customHeight="1" x14ac:dyDescent="0.3">
      <c r="A509" s="105">
        <v>6</v>
      </c>
      <c r="B509" s="51" t="s">
        <v>8324</v>
      </c>
      <c r="C509" s="1042" t="s">
        <v>0</v>
      </c>
      <c r="D509" s="15" t="s">
        <v>9690</v>
      </c>
      <c r="E509" s="16"/>
      <c r="F509" s="16"/>
      <c r="G509" s="115"/>
      <c r="H509" s="15" t="s">
        <v>9738</v>
      </c>
      <c r="I509" s="17">
        <v>3</v>
      </c>
      <c r="J509" s="509" t="s">
        <v>443</v>
      </c>
      <c r="K509" s="114" t="s">
        <v>8304</v>
      </c>
      <c r="L509" s="18" t="s">
        <v>9691</v>
      </c>
      <c r="M509" s="18">
        <v>4</v>
      </c>
      <c r="N509" s="509"/>
      <c r="O509" s="114" t="s">
        <v>303</v>
      </c>
      <c r="P509" s="15" t="s">
        <v>9792</v>
      </c>
      <c r="Q509" s="17">
        <v>4</v>
      </c>
      <c r="R509" s="509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10"/>
    </row>
    <row r="510" spans="1:31" ht="15.75" customHeight="1" x14ac:dyDescent="0.3">
      <c r="A510" s="107"/>
      <c r="B510" s="52" t="s">
        <v>6577</v>
      </c>
      <c r="C510" s="1043"/>
      <c r="D510" s="20" t="s">
        <v>9691</v>
      </c>
      <c r="E510" s="21">
        <v>4</v>
      </c>
      <c r="F510" s="749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9793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</row>
    <row r="511" spans="1:31" ht="15.75" customHeight="1" x14ac:dyDescent="0.3">
      <c r="A511" s="107"/>
      <c r="B511" s="52"/>
      <c r="C511" s="1046" t="s">
        <v>1</v>
      </c>
      <c r="D511" s="25" t="s">
        <v>9692</v>
      </c>
      <c r="E511" s="26">
        <v>4</v>
      </c>
      <c r="F511" s="537"/>
      <c r="G511" s="111" t="s">
        <v>315</v>
      </c>
      <c r="H511" s="25" t="s">
        <v>9692</v>
      </c>
      <c r="I511" s="27">
        <v>4</v>
      </c>
      <c r="J511" s="508"/>
      <c r="K511" s="110" t="s">
        <v>315</v>
      </c>
      <c r="L511" s="25" t="s">
        <v>9692</v>
      </c>
      <c r="M511" s="28">
        <v>4</v>
      </c>
      <c r="N511" s="508"/>
      <c r="O511" s="110" t="s">
        <v>315</v>
      </c>
      <c r="P511" s="30" t="s">
        <v>9692</v>
      </c>
      <c r="Q511" s="31">
        <v>4</v>
      </c>
      <c r="R511" s="508"/>
      <c r="S511" s="110" t="s">
        <v>315</v>
      </c>
      <c r="T511" s="25" t="s">
        <v>9692</v>
      </c>
      <c r="U511" s="28">
        <v>4</v>
      </c>
      <c r="V511" s="508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12"/>
    </row>
    <row r="512" spans="1:31" ht="15.75" customHeight="1" x14ac:dyDescent="0.3">
      <c r="A512" s="107"/>
      <c r="B512" s="52"/>
      <c r="C512" s="1046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</row>
    <row r="513" spans="1:31" ht="15.75" customHeight="1" x14ac:dyDescent="0.3">
      <c r="A513" s="105">
        <v>1</v>
      </c>
      <c r="B513" s="51" t="s">
        <v>4581</v>
      </c>
      <c r="C513" s="1042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9845</v>
      </c>
      <c r="Y513" s="18">
        <v>5</v>
      </c>
      <c r="Z513" s="18"/>
      <c r="AA513" s="114" t="s">
        <v>282</v>
      </c>
      <c r="AB513" s="15" t="s">
        <v>9845</v>
      </c>
      <c r="AC513" s="17">
        <v>5</v>
      </c>
      <c r="AD513" s="18"/>
      <c r="AE513" s="310" t="s">
        <v>282</v>
      </c>
    </row>
    <row r="514" spans="1:31" ht="15.75" customHeight="1" x14ac:dyDescent="0.3">
      <c r="A514" s="107"/>
      <c r="B514" s="52" t="s">
        <v>412</v>
      </c>
      <c r="C514" s="104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9858</v>
      </c>
      <c r="AC514" s="22"/>
      <c r="AD514" s="22"/>
      <c r="AE514" s="311"/>
    </row>
    <row r="515" spans="1:31" ht="15.75" customHeight="1" x14ac:dyDescent="0.3">
      <c r="A515" s="107"/>
      <c r="B515" s="52"/>
      <c r="C515" s="1046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9845</v>
      </c>
      <c r="Y515" s="28">
        <v>5</v>
      </c>
      <c r="Z515" s="28"/>
      <c r="AA515" s="110" t="s">
        <v>282</v>
      </c>
      <c r="AB515" s="25"/>
      <c r="AC515" s="27"/>
      <c r="AD515" s="28"/>
      <c r="AE515" s="312"/>
    </row>
    <row r="516" spans="1:31" ht="15.75" customHeight="1" x14ac:dyDescent="0.3">
      <c r="A516" s="107"/>
      <c r="B516" s="52"/>
      <c r="C516" s="1046" t="s">
        <v>547</v>
      </c>
      <c r="D516" s="40" t="s">
        <v>9693</v>
      </c>
      <c r="E516" s="41">
        <v>3</v>
      </c>
      <c r="F516" s="42"/>
      <c r="G516" s="108" t="s">
        <v>596</v>
      </c>
      <c r="H516" s="40" t="s">
        <v>9693</v>
      </c>
      <c r="I516" s="42">
        <v>3</v>
      </c>
      <c r="J516" s="42"/>
      <c r="K516" s="108" t="s">
        <v>596</v>
      </c>
      <c r="L516" s="40" t="s">
        <v>9693</v>
      </c>
      <c r="M516" s="42">
        <v>3</v>
      </c>
      <c r="N516" s="42"/>
      <c r="O516" s="108" t="s">
        <v>596</v>
      </c>
      <c r="P516" s="40" t="s">
        <v>9693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9846</v>
      </c>
      <c r="Y516" s="43">
        <v>3</v>
      </c>
      <c r="Z516" s="43"/>
      <c r="AA516" s="109" t="s">
        <v>596</v>
      </c>
      <c r="AB516" s="40"/>
      <c r="AC516" s="41"/>
      <c r="AD516" s="42"/>
      <c r="AE516" s="313"/>
    </row>
    <row r="517" spans="1:31" ht="15.75" customHeight="1" x14ac:dyDescent="0.3">
      <c r="A517" s="105">
        <v>1</v>
      </c>
      <c r="B517" s="51" t="s">
        <v>6572</v>
      </c>
      <c r="C517" s="1042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9847</v>
      </c>
      <c r="Y517" s="18">
        <v>5</v>
      </c>
      <c r="Z517" s="18"/>
      <c r="AA517" s="114" t="s">
        <v>295</v>
      </c>
      <c r="AB517" s="15" t="s">
        <v>9847</v>
      </c>
      <c r="AC517" s="17">
        <v>5</v>
      </c>
      <c r="AD517" s="18"/>
      <c r="AE517" s="310" t="s">
        <v>295</v>
      </c>
    </row>
    <row r="518" spans="1:31" ht="15.75" customHeight="1" x14ac:dyDescent="0.3">
      <c r="A518" s="107"/>
      <c r="B518" s="52" t="s">
        <v>412</v>
      </c>
      <c r="C518" s="104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</row>
    <row r="519" spans="1:31" ht="15.75" customHeight="1" x14ac:dyDescent="0.3">
      <c r="A519" s="107"/>
      <c r="B519" s="52"/>
      <c r="C519" s="1046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9847</v>
      </c>
      <c r="Y519" s="28">
        <v>5</v>
      </c>
      <c r="Z519" s="28"/>
      <c r="AA519" s="110" t="s">
        <v>295</v>
      </c>
      <c r="AB519" s="25" t="s">
        <v>9847</v>
      </c>
      <c r="AC519" s="27">
        <v>5</v>
      </c>
      <c r="AD519" s="28"/>
      <c r="AE519" s="312" t="s">
        <v>295</v>
      </c>
    </row>
    <row r="520" spans="1:31" ht="15.75" customHeight="1" x14ac:dyDescent="0.3">
      <c r="A520" s="107"/>
      <c r="B520" s="52"/>
      <c r="C520" s="1046" t="s">
        <v>547</v>
      </c>
      <c r="D520" s="40" t="s">
        <v>9694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9694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9694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9859</v>
      </c>
      <c r="AC520" s="41"/>
      <c r="AD520" s="42"/>
      <c r="AE520" s="313"/>
    </row>
    <row r="521" spans="1:31" ht="15.75" customHeight="1" x14ac:dyDescent="0.3">
      <c r="A521" s="105">
        <v>1</v>
      </c>
      <c r="B521" s="51" t="s">
        <v>5651</v>
      </c>
      <c r="C521" s="1042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</row>
    <row r="522" spans="1:31" ht="15.75" customHeight="1" x14ac:dyDescent="0.3">
      <c r="A522" s="107"/>
      <c r="B522" s="52" t="s">
        <v>837</v>
      </c>
      <c r="C522" s="104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</row>
    <row r="523" spans="1:31" ht="15.75" customHeight="1" x14ac:dyDescent="0.3">
      <c r="A523" s="107"/>
      <c r="B523" s="52"/>
      <c r="C523" s="1046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</row>
    <row r="524" spans="1:31" ht="15.75" customHeight="1" x14ac:dyDescent="0.3">
      <c r="A524" s="107"/>
      <c r="B524" s="52"/>
      <c r="C524" s="1046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12"/>
    </row>
    <row r="525" spans="1:31" ht="15.75" customHeight="1" x14ac:dyDescent="0.3">
      <c r="A525" s="105">
        <v>2</v>
      </c>
      <c r="B525" s="51" t="s">
        <v>6539</v>
      </c>
      <c r="C525" s="1042" t="s">
        <v>0</v>
      </c>
      <c r="D525" s="15" t="s">
        <v>9695</v>
      </c>
      <c r="E525" s="16">
        <v>4</v>
      </c>
      <c r="F525" s="16"/>
      <c r="G525" s="115" t="s">
        <v>282</v>
      </c>
      <c r="H525" s="15" t="s">
        <v>9695</v>
      </c>
      <c r="I525" s="17">
        <v>4</v>
      </c>
      <c r="J525" s="18"/>
      <c r="K525" s="114" t="s">
        <v>282</v>
      </c>
      <c r="L525" s="15" t="s">
        <v>9767</v>
      </c>
      <c r="M525" s="18">
        <v>5</v>
      </c>
      <c r="N525" s="18"/>
      <c r="O525" s="114" t="s">
        <v>282</v>
      </c>
      <c r="P525" s="34" t="s">
        <v>9767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</row>
    <row r="526" spans="1:31" ht="15.75" customHeight="1" x14ac:dyDescent="0.3">
      <c r="A526" s="107"/>
      <c r="B526" s="52" t="s">
        <v>412</v>
      </c>
      <c r="C526" s="1043"/>
      <c r="D526" s="20"/>
      <c r="E526" s="21"/>
      <c r="F526" s="21"/>
      <c r="G526" s="113"/>
      <c r="H526" s="20" t="s">
        <v>9739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</row>
    <row r="527" spans="1:31" ht="15.75" customHeight="1" x14ac:dyDescent="0.3">
      <c r="A527" s="107"/>
      <c r="B527" s="52"/>
      <c r="C527" s="1046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</row>
    <row r="528" spans="1:31" ht="15.75" customHeight="1" x14ac:dyDescent="0.3">
      <c r="A528" s="107"/>
      <c r="B528" s="52"/>
      <c r="C528" s="1046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</row>
    <row r="529" spans="1:31" ht="15.75" customHeight="1" x14ac:dyDescent="0.3">
      <c r="A529" s="105">
        <v>3</v>
      </c>
      <c r="B529" s="51" t="s">
        <v>6550</v>
      </c>
      <c r="C529" s="1042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</row>
    <row r="530" spans="1:31" ht="15.75" customHeight="1" x14ac:dyDescent="0.3">
      <c r="A530" s="107"/>
      <c r="B530" s="52" t="s">
        <v>412</v>
      </c>
      <c r="C530" s="104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</row>
    <row r="531" spans="1:31" ht="15.75" customHeight="1" x14ac:dyDescent="0.3">
      <c r="A531" s="107"/>
      <c r="B531" s="52"/>
      <c r="C531" s="1046" t="s">
        <v>1</v>
      </c>
      <c r="D531" s="25" t="s">
        <v>9696</v>
      </c>
      <c r="E531" s="26">
        <v>5</v>
      </c>
      <c r="F531" s="26"/>
      <c r="G531" s="111" t="s">
        <v>295</v>
      </c>
      <c r="H531" s="25" t="s">
        <v>9696</v>
      </c>
      <c r="I531" s="27">
        <v>5</v>
      </c>
      <c r="J531" s="28"/>
      <c r="K531" s="110" t="s">
        <v>295</v>
      </c>
      <c r="L531" s="25" t="s">
        <v>9696</v>
      </c>
      <c r="M531" s="28">
        <v>5</v>
      </c>
      <c r="N531" s="28"/>
      <c r="O531" s="110" t="s">
        <v>295</v>
      </c>
      <c r="P531" s="25" t="s">
        <v>9696</v>
      </c>
      <c r="Q531" s="27">
        <v>5</v>
      </c>
      <c r="R531" s="28"/>
      <c r="S531" s="110" t="s">
        <v>295</v>
      </c>
      <c r="T531" s="25" t="s">
        <v>9823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12"/>
    </row>
    <row r="532" spans="1:31" ht="15.75" customHeight="1" x14ac:dyDescent="0.3">
      <c r="A532" s="107"/>
      <c r="B532" s="52"/>
      <c r="C532" s="1046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9824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</row>
    <row r="533" spans="1:31" ht="15.75" customHeight="1" x14ac:dyDescent="0.3">
      <c r="A533" s="105">
        <v>3</v>
      </c>
      <c r="B533" s="51" t="s">
        <v>6571</v>
      </c>
      <c r="C533" s="1042" t="s">
        <v>0</v>
      </c>
      <c r="D533" s="15" t="s">
        <v>9697</v>
      </c>
      <c r="E533" s="16">
        <v>4</v>
      </c>
      <c r="F533" s="16"/>
      <c r="G533" s="115" t="s">
        <v>295</v>
      </c>
      <c r="H533" s="15" t="s">
        <v>9697</v>
      </c>
      <c r="I533" s="17">
        <v>4</v>
      </c>
      <c r="J533" s="18"/>
      <c r="K533" s="114" t="s">
        <v>295</v>
      </c>
      <c r="L533" s="18" t="s">
        <v>9697</v>
      </c>
      <c r="M533" s="18">
        <v>4</v>
      </c>
      <c r="N533" s="18"/>
      <c r="O533" s="114" t="s">
        <v>295</v>
      </c>
      <c r="P533" s="15" t="s">
        <v>9697</v>
      </c>
      <c r="Q533" s="17">
        <v>4</v>
      </c>
      <c r="R533" s="18"/>
      <c r="S533" s="114" t="s">
        <v>295</v>
      </c>
      <c r="T533" s="15" t="s">
        <v>9697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10"/>
    </row>
    <row r="534" spans="1:31" ht="15.75" customHeight="1" x14ac:dyDescent="0.3">
      <c r="A534" s="107"/>
      <c r="B534" s="52" t="s">
        <v>412</v>
      </c>
      <c r="C534" s="104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</row>
    <row r="535" spans="1:31" ht="15.75" customHeight="1" x14ac:dyDescent="0.3">
      <c r="A535" s="107"/>
      <c r="B535" s="52"/>
      <c r="C535" s="1046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</row>
    <row r="536" spans="1:31" ht="15.75" customHeight="1" x14ac:dyDescent="0.3">
      <c r="A536" s="107"/>
      <c r="B536" s="52"/>
      <c r="C536" s="1046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12"/>
    </row>
    <row r="537" spans="1:31" ht="15.75" customHeight="1" x14ac:dyDescent="0.3">
      <c r="A537" s="105">
        <v>4</v>
      </c>
      <c r="B537" s="51" t="s">
        <v>8297</v>
      </c>
      <c r="C537" s="1042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10"/>
    </row>
    <row r="538" spans="1:31" ht="15.75" customHeight="1" x14ac:dyDescent="0.3">
      <c r="A538" s="107"/>
      <c r="B538" s="52" t="s">
        <v>412</v>
      </c>
      <c r="C538" s="104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</row>
    <row r="539" spans="1:31" ht="15.75" customHeight="1" x14ac:dyDescent="0.3">
      <c r="A539" s="107"/>
      <c r="B539" s="52"/>
      <c r="C539" s="1046" t="s">
        <v>1</v>
      </c>
      <c r="D539" s="25" t="s">
        <v>9698</v>
      </c>
      <c r="E539" s="26">
        <v>5</v>
      </c>
      <c r="F539" s="26"/>
      <c r="G539" s="111" t="s">
        <v>596</v>
      </c>
      <c r="H539" s="25" t="s">
        <v>9698</v>
      </c>
      <c r="I539" s="27">
        <v>5</v>
      </c>
      <c r="J539" s="28"/>
      <c r="K539" s="110" t="s">
        <v>596</v>
      </c>
      <c r="L539" s="25" t="s">
        <v>9698</v>
      </c>
      <c r="M539" s="28">
        <v>5</v>
      </c>
      <c r="N539" s="28"/>
      <c r="O539" s="110" t="s">
        <v>596</v>
      </c>
      <c r="P539" s="30" t="s">
        <v>9698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</row>
    <row r="540" spans="1:31" ht="15.75" customHeight="1" x14ac:dyDescent="0.3">
      <c r="A540" s="107"/>
      <c r="B540" s="52"/>
      <c r="C540" s="1046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12"/>
    </row>
    <row r="541" spans="1:31" ht="15.75" customHeight="1" x14ac:dyDescent="0.3">
      <c r="A541" s="105">
        <v>5</v>
      </c>
      <c r="B541" s="51" t="s">
        <v>8298</v>
      </c>
      <c r="C541" s="1042" t="s">
        <v>0</v>
      </c>
      <c r="D541" s="15" t="s">
        <v>9699</v>
      </c>
      <c r="E541" s="16">
        <v>4</v>
      </c>
      <c r="F541" s="16"/>
      <c r="G541" s="115" t="s">
        <v>596</v>
      </c>
      <c r="H541" s="15" t="s">
        <v>9699</v>
      </c>
      <c r="I541" s="17">
        <v>4</v>
      </c>
      <c r="J541" s="18"/>
      <c r="K541" s="114" t="s">
        <v>596</v>
      </c>
      <c r="L541" s="15" t="s">
        <v>9699</v>
      </c>
      <c r="M541" s="18">
        <v>4</v>
      </c>
      <c r="N541" s="18"/>
      <c r="O541" s="114" t="s">
        <v>596</v>
      </c>
      <c r="P541" s="34" t="s">
        <v>9699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</row>
    <row r="542" spans="1:31" ht="15.75" customHeight="1" x14ac:dyDescent="0.3">
      <c r="A542" s="107"/>
      <c r="B542" s="52" t="s">
        <v>412</v>
      </c>
      <c r="C542" s="104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</row>
    <row r="543" spans="1:31" ht="15.75" customHeight="1" x14ac:dyDescent="0.3">
      <c r="A543" s="107"/>
      <c r="B543" s="52"/>
      <c r="C543" s="1046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</row>
    <row r="544" spans="1:31" ht="15.75" customHeight="1" x14ac:dyDescent="0.3">
      <c r="A544" s="106"/>
      <c r="B544" s="52"/>
      <c r="C544" s="1047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12"/>
    </row>
    <row r="545" spans="1:31" ht="15.75" customHeight="1" x14ac:dyDescent="0.3">
      <c r="A545" s="105">
        <v>6</v>
      </c>
      <c r="B545" s="51" t="s">
        <v>8299</v>
      </c>
      <c r="C545" s="1042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10"/>
    </row>
    <row r="546" spans="1:31" ht="15.75" customHeight="1" x14ac:dyDescent="0.3">
      <c r="A546" s="107"/>
      <c r="B546" s="52" t="s">
        <v>412</v>
      </c>
      <c r="C546" s="104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</row>
    <row r="547" spans="1:31" ht="15.75" customHeight="1" x14ac:dyDescent="0.3">
      <c r="A547" s="107"/>
      <c r="B547" s="52"/>
      <c r="C547" s="1046" t="s">
        <v>1</v>
      </c>
      <c r="D547" s="25" t="s">
        <v>9700</v>
      </c>
      <c r="E547" s="26">
        <v>4</v>
      </c>
      <c r="F547" s="26"/>
      <c r="G547" s="111" t="s">
        <v>282</v>
      </c>
      <c r="H547" s="25" t="s">
        <v>9700</v>
      </c>
      <c r="I547" s="27">
        <v>4</v>
      </c>
      <c r="J547" s="28"/>
      <c r="K547" s="110" t="s">
        <v>282</v>
      </c>
      <c r="L547" s="25" t="s">
        <v>9700</v>
      </c>
      <c r="M547" s="28">
        <v>4</v>
      </c>
      <c r="N547" s="28"/>
      <c r="O547" s="110" t="s">
        <v>282</v>
      </c>
      <c r="P547" s="25" t="s">
        <v>9700</v>
      </c>
      <c r="Q547" s="28">
        <v>4</v>
      </c>
      <c r="R547" s="28"/>
      <c r="S547" s="110" t="s">
        <v>282</v>
      </c>
      <c r="T547" s="25" t="s">
        <v>9700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12"/>
    </row>
    <row r="548" spans="1:31" ht="15.75" customHeight="1" x14ac:dyDescent="0.3">
      <c r="A548" s="107"/>
      <c r="B548" s="52"/>
      <c r="C548" s="1046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14"/>
    </row>
    <row r="549" spans="1:31" ht="15.75" customHeight="1" x14ac:dyDescent="0.3">
      <c r="A549" s="105">
        <v>7</v>
      </c>
      <c r="B549" s="51" t="s">
        <v>8462</v>
      </c>
      <c r="C549" s="1042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34" t="s">
        <v>9848</v>
      </c>
      <c r="Y549" s="18">
        <v>5</v>
      </c>
      <c r="Z549" s="18"/>
      <c r="AA549" s="114" t="s">
        <v>596</v>
      </c>
      <c r="AB549" s="734" t="s">
        <v>9848</v>
      </c>
      <c r="AC549" s="18">
        <v>5</v>
      </c>
      <c r="AD549" s="18"/>
      <c r="AE549" s="310" t="s">
        <v>596</v>
      </c>
    </row>
    <row r="550" spans="1:31" ht="15.75" customHeight="1" x14ac:dyDescent="0.3">
      <c r="A550" s="107"/>
      <c r="B550" s="52" t="s">
        <v>7328</v>
      </c>
      <c r="C550" s="104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</row>
    <row r="551" spans="1:31" ht="15.75" customHeight="1" x14ac:dyDescent="0.3">
      <c r="A551" s="107"/>
      <c r="B551" s="52"/>
      <c r="C551" s="1046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33" t="s">
        <v>9848</v>
      </c>
      <c r="Y551" s="28">
        <v>5</v>
      </c>
      <c r="Z551" s="28"/>
      <c r="AA551" s="110" t="s">
        <v>596</v>
      </c>
      <c r="AB551" s="733" t="s">
        <v>9848</v>
      </c>
      <c r="AC551" s="27">
        <v>5</v>
      </c>
      <c r="AD551" s="28"/>
      <c r="AE551" s="312" t="s">
        <v>596</v>
      </c>
    </row>
    <row r="552" spans="1:31" ht="15.75" customHeight="1" x14ac:dyDescent="0.3">
      <c r="A552" s="106"/>
      <c r="B552" s="52"/>
      <c r="C552" s="1047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14"/>
    </row>
    <row r="553" spans="1:31" ht="15.75" customHeight="1" x14ac:dyDescent="0.3">
      <c r="A553" s="105">
        <v>8</v>
      </c>
      <c r="B553" s="51" t="s">
        <v>8463</v>
      </c>
      <c r="C553" s="1042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</row>
    <row r="554" spans="1:31" ht="15.75" customHeight="1" x14ac:dyDescent="0.3">
      <c r="A554" s="107"/>
      <c r="B554" s="52" t="s">
        <v>8464</v>
      </c>
      <c r="C554" s="104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</row>
    <row r="555" spans="1:31" ht="15.75" customHeight="1" x14ac:dyDescent="0.3">
      <c r="A555" s="107"/>
      <c r="B555" s="52"/>
      <c r="C555" s="1046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33" t="s">
        <v>9701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12"/>
    </row>
    <row r="556" spans="1:31" ht="15.75" customHeight="1" x14ac:dyDescent="0.3">
      <c r="A556" s="107"/>
      <c r="B556" s="54"/>
      <c r="C556" s="1046" t="s">
        <v>547</v>
      </c>
      <c r="D556" s="750" t="s">
        <v>9701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50" t="s">
        <v>9701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50" t="s">
        <v>9701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13"/>
    </row>
    <row r="557" spans="1:31" ht="15.75" customHeight="1" x14ac:dyDescent="0.3">
      <c r="A557" s="105">
        <v>9</v>
      </c>
      <c r="B557" s="51" t="s">
        <v>8465</v>
      </c>
      <c r="C557" s="1042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</row>
    <row r="558" spans="1:31" ht="15.75" customHeight="1" x14ac:dyDescent="0.3">
      <c r="A558" s="107"/>
      <c r="B558" s="52" t="s">
        <v>841</v>
      </c>
      <c r="C558" s="104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</row>
    <row r="559" spans="1:31" ht="15.75" customHeight="1" x14ac:dyDescent="0.3">
      <c r="A559" s="107"/>
      <c r="B559" s="52"/>
      <c r="C559" s="1046" t="s">
        <v>1</v>
      </c>
      <c r="D559" s="733" t="s">
        <v>9702</v>
      </c>
      <c r="E559" s="26">
        <v>5</v>
      </c>
      <c r="F559" s="26"/>
      <c r="G559" s="111" t="s">
        <v>287</v>
      </c>
      <c r="H559" s="733" t="s">
        <v>9740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33" t="s">
        <v>9740</v>
      </c>
      <c r="Y559" s="28">
        <v>4</v>
      </c>
      <c r="Z559" s="28"/>
      <c r="AA559" s="110" t="s">
        <v>303</v>
      </c>
      <c r="AB559" s="25"/>
      <c r="AC559" s="27"/>
      <c r="AD559" s="28"/>
      <c r="AE559" s="312"/>
    </row>
    <row r="560" spans="1:31" ht="15.75" customHeight="1" x14ac:dyDescent="0.3">
      <c r="A560" s="107"/>
      <c r="B560" s="52"/>
      <c r="C560" s="1046" t="s">
        <v>547</v>
      </c>
      <c r="D560" s="750" t="s">
        <v>9703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</row>
    <row r="561" spans="1:31" ht="15.75" customHeight="1" x14ac:dyDescent="0.3">
      <c r="A561" s="105">
        <v>1</v>
      </c>
      <c r="B561" s="51" t="s">
        <v>7150</v>
      </c>
      <c r="C561" s="1042" t="s">
        <v>0</v>
      </c>
      <c r="D561" s="15" t="s">
        <v>9704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9849</v>
      </c>
      <c r="Y561" s="18">
        <v>4</v>
      </c>
      <c r="Z561" s="509"/>
      <c r="AA561" s="114" t="s">
        <v>229</v>
      </c>
      <c r="AB561" s="15" t="s">
        <v>9849</v>
      </c>
      <c r="AC561" s="17">
        <v>4</v>
      </c>
      <c r="AD561" s="509"/>
      <c r="AE561" s="310" t="s">
        <v>229</v>
      </c>
    </row>
    <row r="562" spans="1:31" ht="15.75" customHeight="1" x14ac:dyDescent="0.3">
      <c r="A562" s="107"/>
      <c r="B562" s="52"/>
      <c r="C562" s="104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</row>
    <row r="563" spans="1:31" ht="15.75" customHeight="1" x14ac:dyDescent="0.3">
      <c r="A563" s="107"/>
      <c r="B563" s="52"/>
      <c r="C563" s="1046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9849</v>
      </c>
      <c r="Y563" s="28">
        <v>4</v>
      </c>
      <c r="Z563" s="508"/>
      <c r="AA563" s="110" t="s">
        <v>229</v>
      </c>
      <c r="AB563" s="25" t="s">
        <v>9849</v>
      </c>
      <c r="AC563" s="27">
        <v>4</v>
      </c>
      <c r="AD563" s="508"/>
      <c r="AE563" s="312" t="s">
        <v>229</v>
      </c>
    </row>
    <row r="564" spans="1:31" ht="15.75" customHeight="1" x14ac:dyDescent="0.3">
      <c r="A564" s="107"/>
      <c r="B564" s="52"/>
      <c r="C564" s="1046" t="s">
        <v>547</v>
      </c>
      <c r="D564" s="40" t="s">
        <v>9705</v>
      </c>
      <c r="E564" s="41">
        <v>3</v>
      </c>
      <c r="F564" s="744"/>
      <c r="G564" s="108" t="s">
        <v>252</v>
      </c>
      <c r="H564" s="40" t="s">
        <v>9705</v>
      </c>
      <c r="I564" s="42">
        <v>3</v>
      </c>
      <c r="J564" s="744"/>
      <c r="K564" s="108" t="s">
        <v>252</v>
      </c>
      <c r="L564" s="40" t="s">
        <v>9705</v>
      </c>
      <c r="M564" s="42">
        <v>3</v>
      </c>
      <c r="N564" s="744"/>
      <c r="O564" s="108" t="s">
        <v>252</v>
      </c>
      <c r="P564" s="40" t="s">
        <v>9705</v>
      </c>
      <c r="Q564" s="41">
        <v>3</v>
      </c>
      <c r="R564" s="744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</row>
    <row r="565" spans="1:31" ht="15.75" customHeight="1" x14ac:dyDescent="0.3">
      <c r="A565" s="105">
        <v>2</v>
      </c>
      <c r="B565" s="51" t="s">
        <v>8302</v>
      </c>
      <c r="C565" s="1042" t="s">
        <v>0</v>
      </c>
      <c r="D565" s="15" t="s">
        <v>9706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</row>
    <row r="566" spans="1:31" ht="15.75" customHeight="1" x14ac:dyDescent="0.3">
      <c r="A566" s="107"/>
      <c r="B566" s="52"/>
      <c r="C566" s="104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</row>
    <row r="567" spans="1:31" ht="15.75" customHeight="1" x14ac:dyDescent="0.3">
      <c r="A567" s="107"/>
      <c r="B567" s="52"/>
      <c r="C567" s="1046" t="s">
        <v>1</v>
      </c>
      <c r="D567" s="25" t="s">
        <v>9707</v>
      </c>
      <c r="E567" s="26">
        <v>5</v>
      </c>
      <c r="F567" s="537" t="s">
        <v>7162</v>
      </c>
      <c r="G567" s="111" t="s">
        <v>252</v>
      </c>
      <c r="H567" s="25" t="s">
        <v>9707</v>
      </c>
      <c r="I567" s="27">
        <v>5</v>
      </c>
      <c r="J567" s="508" t="s">
        <v>7162</v>
      </c>
      <c r="K567" s="110" t="s">
        <v>252</v>
      </c>
      <c r="L567" s="25" t="s">
        <v>10389</v>
      </c>
      <c r="M567" s="28">
        <v>5</v>
      </c>
      <c r="N567" s="508" t="s">
        <v>7162</v>
      </c>
      <c r="O567" s="110" t="s">
        <v>270</v>
      </c>
      <c r="P567" s="25" t="s">
        <v>10389</v>
      </c>
      <c r="Q567" s="27">
        <v>5</v>
      </c>
      <c r="R567" s="508" t="s">
        <v>7162</v>
      </c>
      <c r="S567" s="110" t="s">
        <v>270</v>
      </c>
      <c r="T567" s="25" t="s">
        <v>9825</v>
      </c>
      <c r="U567" s="28">
        <v>4</v>
      </c>
      <c r="V567" s="508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12"/>
    </row>
    <row r="568" spans="1:31" ht="15.75" customHeight="1" x14ac:dyDescent="0.3">
      <c r="A568" s="107"/>
      <c r="B568" s="52"/>
      <c r="C568" s="1046" t="s">
        <v>547</v>
      </c>
      <c r="D568" s="40"/>
      <c r="E568" s="41"/>
      <c r="F568" s="42"/>
      <c r="G568" s="108"/>
      <c r="H568" s="40" t="s">
        <v>8312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</row>
    <row r="569" spans="1:31" ht="15.75" customHeight="1" x14ac:dyDescent="0.3">
      <c r="A569" s="105">
        <v>1</v>
      </c>
      <c r="B569" s="51" t="s">
        <v>8415</v>
      </c>
      <c r="C569" s="104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9850</v>
      </c>
      <c r="Y569" s="18"/>
      <c r="Z569" s="18"/>
      <c r="AA569" s="114"/>
      <c r="AB569" s="15"/>
      <c r="AC569" s="17"/>
      <c r="AD569" s="18"/>
      <c r="AE569" s="310"/>
    </row>
    <row r="570" spans="1:31" ht="15.75" customHeight="1" x14ac:dyDescent="0.3">
      <c r="A570" s="107"/>
      <c r="B570" s="52" t="s">
        <v>844</v>
      </c>
      <c r="C570" s="104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</row>
    <row r="571" spans="1:31" ht="15.75" customHeight="1" x14ac:dyDescent="0.3">
      <c r="A571" s="107"/>
      <c r="B571" s="52"/>
      <c r="C571" s="1046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</row>
    <row r="572" spans="1:31" ht="15.75" customHeight="1" x14ac:dyDescent="0.3">
      <c r="A572" s="107"/>
      <c r="B572" s="52"/>
      <c r="C572" s="1046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</row>
    <row r="573" spans="1:31" ht="15.75" customHeight="1" x14ac:dyDescent="0.3">
      <c r="A573" s="105">
        <v>2</v>
      </c>
      <c r="B573" s="51" t="s">
        <v>6582</v>
      </c>
      <c r="C573" s="1042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9851</v>
      </c>
      <c r="Y573" s="18"/>
      <c r="Z573" s="18"/>
      <c r="AA573" s="114"/>
      <c r="AB573" s="15"/>
      <c r="AC573" s="17"/>
      <c r="AD573" s="18"/>
      <c r="AE573" s="310"/>
    </row>
    <row r="574" spans="1:31" ht="15.75" customHeight="1" x14ac:dyDescent="0.3">
      <c r="A574" s="107"/>
      <c r="B574" s="52" t="s">
        <v>844</v>
      </c>
      <c r="C574" s="104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</row>
    <row r="575" spans="1:31" ht="15.75" customHeight="1" x14ac:dyDescent="0.3">
      <c r="A575" s="107"/>
      <c r="B575" s="52"/>
      <c r="C575" s="1046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</row>
    <row r="576" spans="1:31" ht="15.75" customHeight="1" x14ac:dyDescent="0.3">
      <c r="A576" s="107"/>
      <c r="B576" s="52"/>
      <c r="C576" s="1046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</row>
    <row r="577" spans="1:31" ht="15.75" customHeight="1" x14ac:dyDescent="0.3">
      <c r="A577" s="105">
        <v>3</v>
      </c>
      <c r="B577" s="51" t="s">
        <v>7336</v>
      </c>
      <c r="C577" s="1042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</row>
    <row r="578" spans="1:31" ht="15.75" customHeight="1" x14ac:dyDescent="0.3">
      <c r="A578" s="107"/>
      <c r="B578" s="52" t="s">
        <v>842</v>
      </c>
      <c r="C578" s="104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</row>
    <row r="579" spans="1:31" ht="15.75" customHeight="1" x14ac:dyDescent="0.3">
      <c r="A579" s="107"/>
      <c r="B579" s="52"/>
      <c r="C579" s="1046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12"/>
    </row>
    <row r="580" spans="1:31" ht="15.75" customHeight="1" x14ac:dyDescent="0.3">
      <c r="A580" s="107"/>
      <c r="B580" s="52"/>
      <c r="C580" s="1046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</row>
    <row r="581" spans="1:31" ht="15.75" customHeight="1" x14ac:dyDescent="0.3">
      <c r="A581" s="105">
        <v>4</v>
      </c>
      <c r="B581" s="51" t="s">
        <v>6536</v>
      </c>
      <c r="C581" s="1042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</row>
    <row r="582" spans="1:31" ht="15.75" customHeight="1" x14ac:dyDescent="0.3">
      <c r="A582" s="107"/>
      <c r="B582" s="52" t="s">
        <v>412</v>
      </c>
      <c r="C582" s="104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</row>
    <row r="583" spans="1:31" ht="15.75" customHeight="1" x14ac:dyDescent="0.3">
      <c r="A583" s="107"/>
      <c r="B583" s="52"/>
      <c r="C583" s="1046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</row>
    <row r="584" spans="1:31" ht="15.75" customHeight="1" x14ac:dyDescent="0.3">
      <c r="A584" s="107"/>
      <c r="B584" s="52"/>
      <c r="C584" s="1046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</row>
    <row r="585" spans="1:31" ht="15.75" customHeight="1" x14ac:dyDescent="0.3">
      <c r="A585" s="105">
        <v>5</v>
      </c>
      <c r="B585" s="51" t="s">
        <v>8347</v>
      </c>
      <c r="C585" s="104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</row>
    <row r="586" spans="1:31" ht="15.75" customHeight="1" x14ac:dyDescent="0.3">
      <c r="A586" s="107"/>
      <c r="B586" s="52" t="s">
        <v>842</v>
      </c>
      <c r="C586" s="104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</row>
    <row r="587" spans="1:31" ht="15.75" customHeight="1" x14ac:dyDescent="0.3">
      <c r="A587" s="107"/>
      <c r="B587" s="52"/>
      <c r="C587" s="1046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</row>
    <row r="588" spans="1:31" ht="15.75" customHeight="1" x14ac:dyDescent="0.3">
      <c r="A588" s="107"/>
      <c r="B588" s="52"/>
      <c r="C588" s="1046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</row>
    <row r="589" spans="1:31" ht="15.75" customHeight="1" x14ac:dyDescent="0.3">
      <c r="A589" s="105">
        <v>6</v>
      </c>
      <c r="B589" s="51" t="s">
        <v>7142</v>
      </c>
      <c r="C589" s="1042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9826</v>
      </c>
      <c r="Y589" s="18">
        <v>4</v>
      </c>
      <c r="Z589" s="18"/>
      <c r="AA589" s="114" t="s">
        <v>237</v>
      </c>
      <c r="AB589" s="15"/>
      <c r="AC589" s="17"/>
      <c r="AD589" s="18"/>
      <c r="AE589" s="310"/>
    </row>
    <row r="590" spans="1:31" ht="15.75" customHeight="1" x14ac:dyDescent="0.3">
      <c r="A590" s="107"/>
      <c r="B590" s="52" t="s">
        <v>844</v>
      </c>
      <c r="C590" s="1043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</row>
    <row r="591" spans="1:31" ht="15.75" customHeight="1" x14ac:dyDescent="0.3">
      <c r="A591" s="107"/>
      <c r="B591" s="52"/>
      <c r="C591" s="1046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9826</v>
      </c>
      <c r="U591" s="28">
        <v>4</v>
      </c>
      <c r="V591" s="28"/>
      <c r="W591" s="110" t="s">
        <v>237</v>
      </c>
      <c r="X591" s="25" t="s">
        <v>9826</v>
      </c>
      <c r="Y591" s="28">
        <v>2</v>
      </c>
      <c r="Z591" s="28"/>
      <c r="AA591" s="110" t="s">
        <v>237</v>
      </c>
      <c r="AB591" s="25"/>
      <c r="AC591" s="27"/>
      <c r="AD591" s="28"/>
      <c r="AE591" s="312"/>
    </row>
    <row r="592" spans="1:31" ht="15.75" customHeight="1" x14ac:dyDescent="0.3">
      <c r="A592" s="107"/>
      <c r="B592" s="52"/>
      <c r="C592" s="1046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9852</v>
      </c>
      <c r="Y592" s="33"/>
      <c r="Z592" s="33"/>
      <c r="AA592" s="116"/>
      <c r="AB592" s="25"/>
      <c r="AC592" s="27"/>
      <c r="AD592" s="28"/>
      <c r="AE592" s="312"/>
    </row>
    <row r="593" spans="1:31" ht="15.75" customHeight="1" x14ac:dyDescent="0.3">
      <c r="A593" s="105">
        <v>7</v>
      </c>
      <c r="B593" s="51" t="s">
        <v>6583</v>
      </c>
      <c r="C593" s="1042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9853</v>
      </c>
      <c r="Y593" s="18"/>
      <c r="Z593" s="18"/>
      <c r="AA593" s="114"/>
      <c r="AB593" s="15"/>
      <c r="AC593" s="17"/>
      <c r="AD593" s="18"/>
      <c r="AE593" s="310"/>
    </row>
    <row r="594" spans="1:31" ht="15.75" customHeight="1" x14ac:dyDescent="0.3">
      <c r="A594" s="107"/>
      <c r="B594" s="52" t="s">
        <v>837</v>
      </c>
      <c r="C594" s="104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</row>
    <row r="595" spans="1:31" ht="15.75" customHeight="1" x14ac:dyDescent="0.3">
      <c r="A595" s="107"/>
      <c r="B595" s="52"/>
      <c r="C595" s="1046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</row>
    <row r="596" spans="1:31" ht="15.75" customHeight="1" x14ac:dyDescent="0.3">
      <c r="A596" s="107"/>
      <c r="B596" s="52"/>
      <c r="C596" s="1046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</row>
    <row r="597" spans="1:31" ht="15.75" customHeight="1" x14ac:dyDescent="0.3">
      <c r="A597" s="105">
        <v>8</v>
      </c>
      <c r="B597" s="51" t="s">
        <v>7136</v>
      </c>
      <c r="C597" s="1042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9827</v>
      </c>
      <c r="Y597" s="18">
        <v>4</v>
      </c>
      <c r="Z597" s="18"/>
      <c r="AA597" s="114" t="s">
        <v>386</v>
      </c>
      <c r="AB597" s="15"/>
      <c r="AC597" s="17"/>
      <c r="AD597" s="18"/>
      <c r="AE597" s="310"/>
    </row>
    <row r="598" spans="1:31" ht="15.75" customHeight="1" x14ac:dyDescent="0.3">
      <c r="A598" s="107"/>
      <c r="B598" s="52" t="s">
        <v>837</v>
      </c>
      <c r="C598" s="1043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</row>
    <row r="599" spans="1:31" ht="15.75" customHeight="1" x14ac:dyDescent="0.3">
      <c r="A599" s="107"/>
      <c r="B599" s="52"/>
      <c r="C599" s="1046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9827</v>
      </c>
      <c r="U599" s="28">
        <v>4</v>
      </c>
      <c r="V599" s="28"/>
      <c r="W599" s="110" t="s">
        <v>386</v>
      </c>
      <c r="X599" s="25" t="s">
        <v>9827</v>
      </c>
      <c r="Y599" s="28">
        <v>4</v>
      </c>
      <c r="Z599" s="28"/>
      <c r="AA599" s="110" t="s">
        <v>386</v>
      </c>
      <c r="AB599" s="25"/>
      <c r="AC599" s="27"/>
      <c r="AD599" s="28"/>
      <c r="AE599" s="312"/>
    </row>
    <row r="600" spans="1:31" ht="15.75" customHeight="1" x14ac:dyDescent="0.3">
      <c r="A600" s="106"/>
      <c r="B600" s="52"/>
      <c r="C600" s="1047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</row>
    <row r="601" spans="1:31" ht="15.75" customHeight="1" x14ac:dyDescent="0.3">
      <c r="A601" s="105">
        <v>9</v>
      </c>
      <c r="B601" s="51" t="s">
        <v>7143</v>
      </c>
      <c r="C601" s="1042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9708</v>
      </c>
      <c r="Y601" s="18">
        <v>5</v>
      </c>
      <c r="Z601" s="18"/>
      <c r="AA601" s="114" t="s">
        <v>604</v>
      </c>
      <c r="AB601" s="15"/>
      <c r="AC601" s="18"/>
      <c r="AD601" s="18"/>
      <c r="AE601" s="310"/>
    </row>
    <row r="602" spans="1:31" ht="15.75" customHeight="1" x14ac:dyDescent="0.3">
      <c r="A602" s="107"/>
      <c r="B602" s="52" t="s">
        <v>844</v>
      </c>
      <c r="C602" s="104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</row>
    <row r="603" spans="1:31" ht="15.75" customHeight="1" x14ac:dyDescent="0.3">
      <c r="A603" s="107"/>
      <c r="B603" s="52"/>
      <c r="C603" s="1046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9708</v>
      </c>
      <c r="U603" s="28">
        <v>5</v>
      </c>
      <c r="V603" s="28"/>
      <c r="W603" s="110" t="s">
        <v>604</v>
      </c>
      <c r="X603" s="25" t="s">
        <v>9708</v>
      </c>
      <c r="Y603" s="28">
        <v>3</v>
      </c>
      <c r="Z603" s="28"/>
      <c r="AA603" s="110" t="s">
        <v>604</v>
      </c>
      <c r="AB603" s="25"/>
      <c r="AC603" s="27"/>
      <c r="AD603" s="28"/>
      <c r="AE603" s="312"/>
    </row>
    <row r="604" spans="1:31" ht="15.75" customHeight="1" x14ac:dyDescent="0.3">
      <c r="A604" s="107"/>
      <c r="B604" s="52"/>
      <c r="C604" s="1046"/>
      <c r="D604" s="25" t="s">
        <v>9708</v>
      </c>
      <c r="E604" s="26">
        <v>3</v>
      </c>
      <c r="F604" s="26"/>
      <c r="G604" s="111" t="s">
        <v>604</v>
      </c>
      <c r="H604" s="25" t="s">
        <v>9708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9854</v>
      </c>
      <c r="Y604" s="33"/>
      <c r="Z604" s="33"/>
      <c r="AA604" s="116"/>
      <c r="AB604" s="25"/>
      <c r="AC604" s="33"/>
      <c r="AD604" s="33"/>
      <c r="AE604" s="314"/>
    </row>
    <row r="605" spans="1:31" ht="15.75" customHeight="1" x14ac:dyDescent="0.3">
      <c r="A605" s="105">
        <v>9</v>
      </c>
      <c r="B605" s="51" t="s">
        <v>7345</v>
      </c>
      <c r="C605" s="1042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10"/>
    </row>
    <row r="606" spans="1:31" ht="15.75" customHeight="1" x14ac:dyDescent="0.3">
      <c r="A606" s="107"/>
      <c r="B606" s="52" t="s">
        <v>842</v>
      </c>
      <c r="C606" s="104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</row>
    <row r="607" spans="1:31" ht="15.75" customHeight="1" x14ac:dyDescent="0.3">
      <c r="A607" s="107"/>
      <c r="B607" s="52"/>
      <c r="C607" s="1046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</row>
    <row r="608" spans="1:31" ht="15.75" customHeight="1" x14ac:dyDescent="0.3">
      <c r="A608" s="106"/>
      <c r="B608" s="52"/>
      <c r="C608" s="1047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14"/>
    </row>
    <row r="609" spans="1:31" ht="15.75" customHeight="1" x14ac:dyDescent="0.3">
      <c r="A609" s="105">
        <v>10</v>
      </c>
      <c r="B609" s="51" t="s">
        <v>7346</v>
      </c>
      <c r="C609" s="104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</row>
    <row r="610" spans="1:31" ht="15.75" customHeight="1" x14ac:dyDescent="0.3">
      <c r="A610" s="107"/>
      <c r="B610" s="52" t="s">
        <v>842</v>
      </c>
      <c r="C610" s="104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</row>
    <row r="611" spans="1:31" ht="15.75" customHeight="1" x14ac:dyDescent="0.3">
      <c r="A611" s="107"/>
      <c r="B611" s="52"/>
      <c r="C611" s="1046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</row>
    <row r="612" spans="1:31" ht="15.75" customHeight="1" x14ac:dyDescent="0.3">
      <c r="A612" s="107"/>
      <c r="B612" s="54"/>
      <c r="C612" s="1046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</row>
    <row r="613" spans="1:31" ht="15.75" customHeight="1" x14ac:dyDescent="0.3">
      <c r="A613" s="105">
        <v>11</v>
      </c>
      <c r="B613" s="51" t="s">
        <v>7341</v>
      </c>
      <c r="C613" s="104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</row>
    <row r="614" spans="1:31" ht="15.75" customHeight="1" x14ac:dyDescent="0.3">
      <c r="A614" s="107"/>
      <c r="B614" s="52" t="s">
        <v>842</v>
      </c>
      <c r="C614" s="104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</row>
    <row r="615" spans="1:31" ht="15.75" customHeight="1" x14ac:dyDescent="0.3">
      <c r="A615" s="107"/>
      <c r="B615" s="52"/>
      <c r="C615" s="1046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</row>
    <row r="616" spans="1:31" ht="15.75" customHeight="1" x14ac:dyDescent="0.3">
      <c r="A616" s="107"/>
      <c r="B616" s="52"/>
      <c r="C616" s="1046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</row>
    <row r="617" spans="1:31" ht="15.75" customHeight="1" x14ac:dyDescent="0.3">
      <c r="A617" s="105">
        <v>12</v>
      </c>
      <c r="B617" s="51" t="s">
        <v>7342</v>
      </c>
      <c r="C617" s="104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</row>
    <row r="618" spans="1:31" ht="15.75" customHeight="1" x14ac:dyDescent="0.3">
      <c r="A618" s="107"/>
      <c r="B618" s="52" t="s">
        <v>842</v>
      </c>
      <c r="C618" s="104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</row>
    <row r="619" spans="1:31" ht="15.75" customHeight="1" x14ac:dyDescent="0.3">
      <c r="A619" s="107"/>
      <c r="B619" s="52"/>
      <c r="C619" s="1046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</row>
    <row r="620" spans="1:31" ht="15.75" customHeight="1" x14ac:dyDescent="0.3">
      <c r="A620" s="107"/>
      <c r="B620" s="54"/>
      <c r="C620" s="1046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</row>
    <row r="621" spans="1:31" ht="15.75" customHeight="1" x14ac:dyDescent="0.3">
      <c r="A621" s="105">
        <v>13</v>
      </c>
      <c r="B621" s="51" t="s">
        <v>8285</v>
      </c>
      <c r="C621" s="1042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10"/>
    </row>
    <row r="622" spans="1:31" ht="15.75" customHeight="1" x14ac:dyDescent="0.3">
      <c r="A622" s="107"/>
      <c r="B622" s="52" t="s">
        <v>412</v>
      </c>
      <c r="C622" s="104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</row>
    <row r="623" spans="1:31" ht="15.75" customHeight="1" x14ac:dyDescent="0.3">
      <c r="A623" s="107"/>
      <c r="B623" s="52"/>
      <c r="C623" s="1046" t="s">
        <v>1</v>
      </c>
      <c r="D623" s="25" t="s">
        <v>9709</v>
      </c>
      <c r="E623" s="26">
        <v>4</v>
      </c>
      <c r="F623" s="26"/>
      <c r="G623" s="111" t="s">
        <v>269</v>
      </c>
      <c r="H623" s="25" t="s">
        <v>9709</v>
      </c>
      <c r="I623" s="27">
        <v>4</v>
      </c>
      <c r="J623" s="28"/>
      <c r="K623" s="110" t="s">
        <v>269</v>
      </c>
      <c r="L623" s="25" t="s">
        <v>9709</v>
      </c>
      <c r="M623" s="28">
        <v>4</v>
      </c>
      <c r="N623" s="28"/>
      <c r="O623" s="110" t="s">
        <v>269</v>
      </c>
      <c r="P623" s="25" t="s">
        <v>9709</v>
      </c>
      <c r="Q623" s="27">
        <v>4</v>
      </c>
      <c r="R623" s="28"/>
      <c r="S623" s="110" t="s">
        <v>269</v>
      </c>
      <c r="T623" s="25" t="s">
        <v>9709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12"/>
    </row>
    <row r="624" spans="1:31" ht="15.75" customHeight="1" x14ac:dyDescent="0.3">
      <c r="A624" s="107"/>
      <c r="B624" s="52"/>
      <c r="C624" s="1046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13"/>
    </row>
    <row r="625" spans="1:31" ht="15.75" customHeight="1" x14ac:dyDescent="0.3">
      <c r="A625" s="105">
        <v>14</v>
      </c>
      <c r="B625" s="51" t="s">
        <v>8456</v>
      </c>
      <c r="C625" s="1042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9828</v>
      </c>
      <c r="Y625" s="18">
        <v>4</v>
      </c>
      <c r="Z625" s="18"/>
      <c r="AA625" s="114" t="s">
        <v>259</v>
      </c>
      <c r="AB625" s="15"/>
      <c r="AC625" s="17"/>
      <c r="AD625" s="18"/>
      <c r="AE625" s="310"/>
    </row>
    <row r="626" spans="1:31" ht="15.75" customHeight="1" x14ac:dyDescent="0.3">
      <c r="A626" s="107"/>
      <c r="B626" s="52" t="s">
        <v>844</v>
      </c>
      <c r="C626" s="104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</row>
    <row r="627" spans="1:31" ht="15.75" customHeight="1" x14ac:dyDescent="0.3">
      <c r="A627" s="107"/>
      <c r="B627" s="52"/>
      <c r="C627" s="1046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9828</v>
      </c>
      <c r="U627" s="28">
        <v>4</v>
      </c>
      <c r="V627" s="28"/>
      <c r="W627" s="110" t="s">
        <v>259</v>
      </c>
      <c r="X627" s="25" t="s">
        <v>9828</v>
      </c>
      <c r="Y627" s="28">
        <v>4</v>
      </c>
      <c r="Z627" s="28"/>
      <c r="AA627" s="110" t="s">
        <v>259</v>
      </c>
      <c r="AB627" s="25"/>
      <c r="AC627" s="27"/>
      <c r="AD627" s="28"/>
      <c r="AE627" s="312"/>
    </row>
    <row r="628" spans="1:31" ht="15.75" customHeight="1" x14ac:dyDescent="0.3">
      <c r="A628" s="107"/>
      <c r="B628" s="52"/>
      <c r="C628" s="1046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13"/>
    </row>
    <row r="629" spans="1:31" ht="15.75" customHeight="1" x14ac:dyDescent="0.3">
      <c r="A629" s="105">
        <v>14</v>
      </c>
      <c r="B629" s="51" t="s">
        <v>8457</v>
      </c>
      <c r="C629" s="1042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9829</v>
      </c>
      <c r="Y629" s="18">
        <v>4</v>
      </c>
      <c r="Z629" s="18"/>
      <c r="AA629" s="114" t="s">
        <v>263</v>
      </c>
      <c r="AB629" s="15"/>
      <c r="AC629" s="17"/>
      <c r="AD629" s="18"/>
      <c r="AE629" s="310"/>
    </row>
    <row r="630" spans="1:31" ht="15.75" customHeight="1" x14ac:dyDescent="0.3">
      <c r="A630" s="107"/>
      <c r="B630" s="52" t="s">
        <v>844</v>
      </c>
      <c r="C630" s="104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</row>
    <row r="631" spans="1:31" ht="15.75" customHeight="1" x14ac:dyDescent="0.3">
      <c r="A631" s="107"/>
      <c r="B631" s="52"/>
      <c r="C631" s="1046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9829</v>
      </c>
      <c r="U631" s="28">
        <v>4</v>
      </c>
      <c r="V631" s="28"/>
      <c r="W631" s="110" t="s">
        <v>263</v>
      </c>
      <c r="X631" s="25" t="s">
        <v>9829</v>
      </c>
      <c r="Y631" s="28">
        <v>4</v>
      </c>
      <c r="Z631" s="28"/>
      <c r="AA631" s="110" t="s">
        <v>263</v>
      </c>
      <c r="AB631" s="25"/>
      <c r="AC631" s="27"/>
      <c r="AD631" s="28"/>
      <c r="AE631" s="312"/>
    </row>
    <row r="632" spans="1:31" ht="15.75" customHeight="1" x14ac:dyDescent="0.3">
      <c r="A632" s="107"/>
      <c r="B632" s="52"/>
      <c r="C632" s="1046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12"/>
    </row>
    <row r="633" spans="1:31" ht="15.75" customHeight="1" x14ac:dyDescent="0.3">
      <c r="A633" s="105">
        <v>15</v>
      </c>
      <c r="B633" s="51" t="s">
        <v>8348</v>
      </c>
      <c r="C633" s="1042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9830</v>
      </c>
      <c r="Y633" s="18">
        <v>4</v>
      </c>
      <c r="Z633" s="18"/>
      <c r="AA633" s="114" t="s">
        <v>273</v>
      </c>
      <c r="AB633" s="15"/>
      <c r="AC633" s="17"/>
      <c r="AD633" s="18"/>
      <c r="AE633" s="310"/>
    </row>
    <row r="634" spans="1:31" ht="15.75" customHeight="1" x14ac:dyDescent="0.3">
      <c r="A634" s="107"/>
      <c r="B634" s="52" t="s">
        <v>837</v>
      </c>
      <c r="C634" s="104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</row>
    <row r="635" spans="1:31" ht="15.75" customHeight="1" x14ac:dyDescent="0.3">
      <c r="A635" s="107"/>
      <c r="B635" s="52"/>
      <c r="C635" s="1046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9830</v>
      </c>
      <c r="U635" s="28">
        <v>4</v>
      </c>
      <c r="V635" s="28"/>
      <c r="W635" s="110" t="s">
        <v>273</v>
      </c>
      <c r="X635" s="25" t="s">
        <v>9830</v>
      </c>
      <c r="Y635" s="28">
        <v>4</v>
      </c>
      <c r="Z635" s="28"/>
      <c r="AA635" s="110" t="s">
        <v>273</v>
      </c>
      <c r="AB635" s="25"/>
      <c r="AC635" s="27"/>
      <c r="AD635" s="28"/>
      <c r="AE635" s="312"/>
    </row>
    <row r="636" spans="1:31" ht="15.75" customHeight="1" x14ac:dyDescent="0.3">
      <c r="A636" s="107"/>
      <c r="B636" s="52"/>
      <c r="C636" s="1046" t="s">
        <v>547</v>
      </c>
      <c r="D636" s="25" t="s">
        <v>9710</v>
      </c>
      <c r="E636" s="26">
        <v>3</v>
      </c>
      <c r="F636" s="26"/>
      <c r="G636" s="111" t="s">
        <v>712</v>
      </c>
      <c r="H636" s="25" t="s">
        <v>9710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12"/>
    </row>
    <row r="637" spans="1:31" ht="15.75" customHeight="1" x14ac:dyDescent="0.3">
      <c r="A637" s="105">
        <v>16</v>
      </c>
      <c r="B637" s="51" t="s">
        <v>8405</v>
      </c>
      <c r="C637" s="104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9831</v>
      </c>
      <c r="Y637" s="18">
        <v>5</v>
      </c>
      <c r="Z637" s="18"/>
      <c r="AA637" s="114" t="s">
        <v>270</v>
      </c>
      <c r="AB637" s="15"/>
      <c r="AC637" s="17"/>
      <c r="AD637" s="18"/>
      <c r="AE637" s="310"/>
    </row>
    <row r="638" spans="1:31" ht="15.75" customHeight="1" x14ac:dyDescent="0.3">
      <c r="A638" s="107"/>
      <c r="B638" s="52" t="s">
        <v>844</v>
      </c>
      <c r="C638" s="104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</row>
    <row r="639" spans="1:31" ht="15.75" customHeight="1" x14ac:dyDescent="0.3">
      <c r="A639" s="107"/>
      <c r="B639" s="52"/>
      <c r="C639" s="1046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9831</v>
      </c>
      <c r="U639" s="28">
        <v>5</v>
      </c>
      <c r="V639" s="28"/>
      <c r="W639" s="110" t="s">
        <v>270</v>
      </c>
      <c r="X639" s="25" t="s">
        <v>9831</v>
      </c>
      <c r="Y639" s="28">
        <v>5</v>
      </c>
      <c r="Z639" s="28"/>
      <c r="AA639" s="110" t="s">
        <v>270</v>
      </c>
      <c r="AB639" s="25"/>
      <c r="AC639" s="27"/>
      <c r="AD639" s="28"/>
      <c r="AE639" s="312"/>
    </row>
    <row r="640" spans="1:31" ht="15.75" customHeight="1" x14ac:dyDescent="0.3">
      <c r="A640" s="107"/>
      <c r="B640" s="52"/>
      <c r="C640" s="1047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12"/>
    </row>
    <row r="641" spans="1:31" ht="15.75" customHeight="1" x14ac:dyDescent="0.3">
      <c r="A641" s="105">
        <v>17</v>
      </c>
      <c r="B641" s="51" t="s">
        <v>7329</v>
      </c>
      <c r="C641" s="1042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9855</v>
      </c>
      <c r="Y641" s="18">
        <v>4</v>
      </c>
      <c r="Z641" s="18"/>
      <c r="AA641" s="114" t="s">
        <v>269</v>
      </c>
      <c r="AB641" s="15"/>
      <c r="AC641" s="17"/>
      <c r="AD641" s="18"/>
      <c r="AE641" s="310"/>
    </row>
    <row r="642" spans="1:31" ht="15.75" customHeight="1" x14ac:dyDescent="0.3">
      <c r="A642" s="107"/>
      <c r="B642" s="52" t="s">
        <v>7328</v>
      </c>
      <c r="C642" s="104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</row>
    <row r="643" spans="1:31" ht="15.75" customHeight="1" x14ac:dyDescent="0.3">
      <c r="A643" s="107"/>
      <c r="B643" s="52"/>
      <c r="C643" s="1046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9855</v>
      </c>
      <c r="Y643" s="28">
        <v>4</v>
      </c>
      <c r="Z643" s="28"/>
      <c r="AA643" s="110" t="s">
        <v>269</v>
      </c>
      <c r="AB643" s="25"/>
      <c r="AC643" s="27"/>
      <c r="AD643" s="28"/>
      <c r="AE643" s="312"/>
    </row>
    <row r="644" spans="1:31" ht="15.75" customHeight="1" x14ac:dyDescent="0.3">
      <c r="A644" s="107"/>
      <c r="B644" s="52"/>
      <c r="C644" s="1047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9856</v>
      </c>
      <c r="Y644" s="43"/>
      <c r="Z644" s="43"/>
      <c r="AA644" s="109"/>
      <c r="AB644" s="40"/>
      <c r="AC644" s="41"/>
      <c r="AD644" s="42"/>
      <c r="AE644" s="313"/>
    </row>
    <row r="645" spans="1:31" ht="15.75" customHeight="1" x14ac:dyDescent="0.3">
      <c r="A645" s="105">
        <v>18</v>
      </c>
      <c r="B645" s="51" t="s">
        <v>8498</v>
      </c>
      <c r="C645" s="1042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9711</v>
      </c>
      <c r="Y645" s="18">
        <v>4</v>
      </c>
      <c r="Z645" s="18"/>
      <c r="AA645" s="114" t="s">
        <v>246</v>
      </c>
      <c r="AB645" s="15"/>
      <c r="AC645" s="17"/>
      <c r="AD645" s="18"/>
      <c r="AE645" s="310"/>
    </row>
    <row r="646" spans="1:31" ht="15.75" customHeight="1" x14ac:dyDescent="0.3">
      <c r="A646" s="107"/>
      <c r="B646" s="52" t="s">
        <v>842</v>
      </c>
      <c r="C646" s="104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</row>
    <row r="647" spans="1:31" ht="15.75" customHeight="1" x14ac:dyDescent="0.3">
      <c r="A647" s="107"/>
      <c r="B647" s="52"/>
      <c r="C647" s="1046"/>
      <c r="D647" s="25" t="s">
        <v>9711</v>
      </c>
      <c r="E647" s="26">
        <v>4</v>
      </c>
      <c r="F647" s="26"/>
      <c r="G647" s="111" t="s">
        <v>246</v>
      </c>
      <c r="H647" s="25" t="s">
        <v>9711</v>
      </c>
      <c r="I647" s="27">
        <v>4</v>
      </c>
      <c r="J647" s="28"/>
      <c r="K647" s="110" t="s">
        <v>246</v>
      </c>
      <c r="L647" s="25" t="s">
        <v>9711</v>
      </c>
      <c r="M647" s="28">
        <v>4</v>
      </c>
      <c r="N647" s="28"/>
      <c r="O647" s="110" t="s">
        <v>246</v>
      </c>
      <c r="P647" s="25" t="s">
        <v>9711</v>
      </c>
      <c r="Q647" s="27">
        <v>4</v>
      </c>
      <c r="R647" s="28"/>
      <c r="S647" s="110" t="s">
        <v>246</v>
      </c>
      <c r="T647" s="25" t="s">
        <v>9711</v>
      </c>
      <c r="U647" s="28">
        <v>4</v>
      </c>
      <c r="V647" s="28"/>
      <c r="W647" s="110" t="s">
        <v>246</v>
      </c>
      <c r="X647" s="25" t="s">
        <v>9711</v>
      </c>
      <c r="Y647" s="28">
        <v>4</v>
      </c>
      <c r="Z647" s="28"/>
      <c r="AA647" s="110" t="s">
        <v>246</v>
      </c>
      <c r="AB647" s="25"/>
      <c r="AC647" s="27"/>
      <c r="AD647" s="28"/>
      <c r="AE647" s="312"/>
    </row>
    <row r="648" spans="1:31" ht="15.75" customHeight="1" x14ac:dyDescent="0.3">
      <c r="A648" s="107"/>
      <c r="B648" s="52"/>
      <c r="C648" s="1046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</row>
    <row r="649" spans="1:31" ht="15.75" customHeight="1" x14ac:dyDescent="0.3">
      <c r="A649" s="105">
        <v>19</v>
      </c>
      <c r="B649" s="51" t="s">
        <v>8500</v>
      </c>
      <c r="C649" s="1042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9712</v>
      </c>
      <c r="Y649" s="18">
        <v>4</v>
      </c>
      <c r="Z649" s="18"/>
      <c r="AA649" s="114" t="s">
        <v>280</v>
      </c>
      <c r="AB649" s="15"/>
      <c r="AC649" s="17"/>
      <c r="AD649" s="18"/>
      <c r="AE649" s="310"/>
    </row>
    <row r="650" spans="1:31" ht="15.75" customHeight="1" x14ac:dyDescent="0.3">
      <c r="A650" s="107"/>
      <c r="B650" s="52" t="s">
        <v>842</v>
      </c>
      <c r="C650" s="104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</row>
    <row r="651" spans="1:31" ht="15.75" customHeight="1" x14ac:dyDescent="0.3">
      <c r="A651" s="107"/>
      <c r="B651" s="52"/>
      <c r="C651" s="1046"/>
      <c r="D651" s="25" t="s">
        <v>9712</v>
      </c>
      <c r="E651" s="26">
        <v>4</v>
      </c>
      <c r="F651" s="26"/>
      <c r="G651" s="111" t="s">
        <v>280</v>
      </c>
      <c r="H651" s="25" t="s">
        <v>9712</v>
      </c>
      <c r="I651" s="27">
        <v>4</v>
      </c>
      <c r="J651" s="28"/>
      <c r="K651" s="110" t="s">
        <v>280</v>
      </c>
      <c r="L651" s="25" t="s">
        <v>9712</v>
      </c>
      <c r="M651" s="28">
        <v>4</v>
      </c>
      <c r="N651" s="28"/>
      <c r="O651" s="110" t="s">
        <v>280</v>
      </c>
      <c r="P651" s="25" t="s">
        <v>9712</v>
      </c>
      <c r="Q651" s="27">
        <v>4</v>
      </c>
      <c r="R651" s="28"/>
      <c r="S651" s="110" t="s">
        <v>280</v>
      </c>
      <c r="T651" s="25" t="s">
        <v>9712</v>
      </c>
      <c r="U651" s="28">
        <v>4</v>
      </c>
      <c r="V651" s="28"/>
      <c r="W651" s="110" t="s">
        <v>280</v>
      </c>
      <c r="X651" s="25" t="s">
        <v>9712</v>
      </c>
      <c r="Y651" s="28">
        <v>4</v>
      </c>
      <c r="Z651" s="28"/>
      <c r="AA651" s="110" t="s">
        <v>280</v>
      </c>
      <c r="AB651" s="25"/>
      <c r="AC651" s="27"/>
      <c r="AD651" s="28"/>
      <c r="AE651" s="312"/>
    </row>
    <row r="652" spans="1:31" ht="15.75" customHeight="1" x14ac:dyDescent="0.3">
      <c r="A652" s="107"/>
      <c r="B652" s="54"/>
      <c r="C652" s="1046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</row>
    <row r="653" spans="1:31" ht="15.75" customHeight="1" x14ac:dyDescent="0.3">
      <c r="A653" s="105">
        <v>20</v>
      </c>
      <c r="B653" s="51" t="s">
        <v>8499</v>
      </c>
      <c r="C653" s="1042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9713</v>
      </c>
      <c r="Y653" s="18">
        <v>4</v>
      </c>
      <c r="Z653" s="18"/>
      <c r="AA653" s="114" t="s">
        <v>257</v>
      </c>
      <c r="AB653" s="15"/>
      <c r="AC653" s="17"/>
      <c r="AD653" s="18"/>
      <c r="AE653" s="310"/>
    </row>
    <row r="654" spans="1:31" ht="15.75" customHeight="1" x14ac:dyDescent="0.3">
      <c r="A654" s="107"/>
      <c r="B654" s="52" t="s">
        <v>842</v>
      </c>
      <c r="C654" s="104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</row>
    <row r="655" spans="1:31" ht="15.75" customHeight="1" x14ac:dyDescent="0.3">
      <c r="A655" s="107"/>
      <c r="B655" s="52"/>
      <c r="C655" s="1046"/>
      <c r="D655" s="25" t="s">
        <v>9713</v>
      </c>
      <c r="E655" s="26">
        <v>4</v>
      </c>
      <c r="F655" s="26"/>
      <c r="G655" s="111" t="s">
        <v>257</v>
      </c>
      <c r="H655" s="25" t="s">
        <v>9713</v>
      </c>
      <c r="I655" s="27">
        <v>4</v>
      </c>
      <c r="J655" s="28"/>
      <c r="K655" s="110" t="s">
        <v>257</v>
      </c>
      <c r="L655" s="25" t="s">
        <v>9713</v>
      </c>
      <c r="M655" s="28">
        <v>4</v>
      </c>
      <c r="N655" s="28"/>
      <c r="O655" s="110" t="s">
        <v>257</v>
      </c>
      <c r="P655" s="30" t="s">
        <v>9713</v>
      </c>
      <c r="Q655" s="31">
        <v>4</v>
      </c>
      <c r="R655" s="28"/>
      <c r="S655" s="110" t="s">
        <v>257</v>
      </c>
      <c r="T655" s="25" t="s">
        <v>9713</v>
      </c>
      <c r="U655" s="28">
        <v>4</v>
      </c>
      <c r="V655" s="28"/>
      <c r="W655" s="110" t="s">
        <v>257</v>
      </c>
      <c r="X655" s="25" t="s">
        <v>9713</v>
      </c>
      <c r="Y655" s="28">
        <v>4</v>
      </c>
      <c r="Z655" s="28"/>
      <c r="AA655" s="110" t="s">
        <v>257</v>
      </c>
      <c r="AB655" s="25"/>
      <c r="AC655" s="27"/>
      <c r="AD655" s="28"/>
      <c r="AE655" s="312"/>
    </row>
    <row r="656" spans="1:31" ht="15.75" customHeight="1" x14ac:dyDescent="0.3">
      <c r="A656" s="107"/>
      <c r="B656" s="54"/>
      <c r="C656" s="1046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12"/>
    </row>
    <row r="657" spans="1:31" ht="15.75" customHeight="1" x14ac:dyDescent="0.3">
      <c r="A657" s="105">
        <v>21</v>
      </c>
      <c r="B657" s="51" t="s">
        <v>8501</v>
      </c>
      <c r="C657" s="1042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9714</v>
      </c>
      <c r="Y657" s="18">
        <v>4</v>
      </c>
      <c r="Z657" s="18"/>
      <c r="AA657" s="114" t="s">
        <v>232</v>
      </c>
      <c r="AB657" s="15"/>
      <c r="AC657" s="17"/>
      <c r="AD657" s="18"/>
      <c r="AE657" s="310"/>
    </row>
    <row r="658" spans="1:31" ht="15.75" customHeight="1" x14ac:dyDescent="0.3">
      <c r="A658" s="107"/>
      <c r="B658" s="52" t="s">
        <v>842</v>
      </c>
      <c r="C658" s="104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</row>
    <row r="659" spans="1:31" ht="15.75" customHeight="1" x14ac:dyDescent="0.3">
      <c r="A659" s="107"/>
      <c r="B659" s="52"/>
      <c r="C659" s="1046"/>
      <c r="D659" s="25" t="s">
        <v>9714</v>
      </c>
      <c r="E659" s="26">
        <v>4</v>
      </c>
      <c r="F659" s="26"/>
      <c r="G659" s="111" t="s">
        <v>232</v>
      </c>
      <c r="H659" s="25" t="s">
        <v>9714</v>
      </c>
      <c r="I659" s="27">
        <v>4</v>
      </c>
      <c r="J659" s="28"/>
      <c r="K659" s="110" t="s">
        <v>232</v>
      </c>
      <c r="L659" s="25" t="s">
        <v>9714</v>
      </c>
      <c r="M659" s="28">
        <v>4</v>
      </c>
      <c r="N659" s="28"/>
      <c r="O659" s="110" t="s">
        <v>232</v>
      </c>
      <c r="P659" s="25" t="s">
        <v>9714</v>
      </c>
      <c r="Q659" s="27">
        <v>4</v>
      </c>
      <c r="R659" s="28"/>
      <c r="S659" s="110" t="s">
        <v>232</v>
      </c>
      <c r="T659" s="25" t="s">
        <v>9714</v>
      </c>
      <c r="U659" s="28">
        <v>4</v>
      </c>
      <c r="V659" s="28"/>
      <c r="W659" s="110" t="s">
        <v>232</v>
      </c>
      <c r="X659" s="25" t="s">
        <v>9714</v>
      </c>
      <c r="Y659" s="28">
        <v>4</v>
      </c>
      <c r="Z659" s="28"/>
      <c r="AA659" s="110" t="s">
        <v>232</v>
      </c>
      <c r="AB659" s="25"/>
      <c r="AC659" s="27"/>
      <c r="AD659" s="28"/>
      <c r="AE659" s="312"/>
    </row>
    <row r="660" spans="1:31" ht="15.75" customHeight="1" x14ac:dyDescent="0.3">
      <c r="A660" s="107"/>
      <c r="B660" s="52"/>
      <c r="C660" s="1046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</row>
    <row r="661" spans="1:31" ht="15.75" customHeight="1" x14ac:dyDescent="0.3">
      <c r="A661" s="665">
        <v>1</v>
      </c>
      <c r="B661" s="666" t="s">
        <v>5638</v>
      </c>
      <c r="C661" s="1035" t="s">
        <v>0</v>
      </c>
      <c r="D661" s="667"/>
      <c r="E661" s="668"/>
      <c r="F661" s="668"/>
      <c r="G661" s="669"/>
      <c r="H661" s="667"/>
      <c r="I661" s="670"/>
      <c r="J661" s="671"/>
      <c r="K661" s="672"/>
      <c r="L661" s="667"/>
      <c r="M661" s="670"/>
      <c r="N661" s="671"/>
      <c r="O661" s="672"/>
      <c r="P661" s="673"/>
      <c r="Q661" s="674"/>
      <c r="R661" s="671"/>
      <c r="S661" s="672"/>
      <c r="T661" s="667"/>
      <c r="U661" s="670"/>
      <c r="V661" s="671"/>
      <c r="W661" s="672"/>
      <c r="X661" s="671"/>
      <c r="Y661" s="671"/>
      <c r="Z661" s="671"/>
      <c r="AA661" s="672"/>
      <c r="AB661" s="667"/>
      <c r="AC661" s="670"/>
      <c r="AD661" s="671"/>
      <c r="AE661" s="675"/>
    </row>
    <row r="662" spans="1:31" ht="15.75" customHeight="1" x14ac:dyDescent="0.3">
      <c r="A662" s="678"/>
      <c r="B662" s="679"/>
      <c r="C662" s="1036"/>
      <c r="D662" s="680"/>
      <c r="E662" s="681"/>
      <c r="F662" s="681"/>
      <c r="G662" s="682"/>
      <c r="H662" s="680"/>
      <c r="I662" s="683"/>
      <c r="J662" s="683"/>
      <c r="K662" s="684"/>
      <c r="L662" s="680"/>
      <c r="M662" s="683"/>
      <c r="N662" s="683"/>
      <c r="O662" s="684"/>
      <c r="P662" s="685"/>
      <c r="Q662" s="686"/>
      <c r="R662" s="687"/>
      <c r="S662" s="684"/>
      <c r="T662" s="680"/>
      <c r="U662" s="683"/>
      <c r="V662" s="683"/>
      <c r="W662" s="684"/>
      <c r="X662" s="680"/>
      <c r="Y662" s="687"/>
      <c r="Z662" s="687"/>
      <c r="AA662" s="684"/>
      <c r="AB662" s="680"/>
      <c r="AC662" s="683"/>
      <c r="AD662" s="683"/>
      <c r="AE662" s="688"/>
    </row>
    <row r="663" spans="1:31" ht="15.75" customHeight="1" x14ac:dyDescent="0.3">
      <c r="A663" s="678"/>
      <c r="B663" s="679"/>
      <c r="C663" s="1040" t="s">
        <v>1</v>
      </c>
      <c r="D663" s="689"/>
      <c r="E663" s="690"/>
      <c r="F663" s="690"/>
      <c r="G663" s="691"/>
      <c r="H663" s="689"/>
      <c r="I663" s="692"/>
      <c r="J663" s="693"/>
      <c r="K663" s="694"/>
      <c r="L663" s="689"/>
      <c r="M663" s="693"/>
      <c r="N663" s="693"/>
      <c r="O663" s="694"/>
      <c r="P663" s="667"/>
      <c r="Q663" s="670"/>
      <c r="R663" s="671"/>
      <c r="S663" s="672"/>
      <c r="T663" s="689"/>
      <c r="U663" s="693"/>
      <c r="V663" s="671"/>
      <c r="W663" s="694"/>
      <c r="X663" s="689"/>
      <c r="Y663" s="693"/>
      <c r="Z663" s="693"/>
      <c r="AA663" s="694"/>
      <c r="AB663" s="689"/>
      <c r="AC663" s="692"/>
      <c r="AD663" s="693"/>
      <c r="AE663" s="695"/>
    </row>
    <row r="664" spans="1:31" ht="15.75" customHeight="1" x14ac:dyDescent="0.3">
      <c r="A664" s="678"/>
      <c r="B664" s="679"/>
      <c r="C664" s="1040"/>
      <c r="D664" s="696"/>
      <c r="E664" s="697"/>
      <c r="F664" s="698"/>
      <c r="G664" s="699"/>
      <c r="H664" s="696"/>
      <c r="I664" s="698"/>
      <c r="J664" s="698"/>
      <c r="K664" s="699"/>
      <c r="L664" s="696"/>
      <c r="M664" s="698"/>
      <c r="N664" s="698"/>
      <c r="O664" s="699"/>
      <c r="P664" s="696"/>
      <c r="Q664" s="697"/>
      <c r="R664" s="698"/>
      <c r="S664" s="699"/>
      <c r="T664" s="696"/>
      <c r="U664" s="698"/>
      <c r="V664" s="698"/>
      <c r="W664" s="699"/>
      <c r="X664" s="696"/>
      <c r="Y664" s="700"/>
      <c r="Z664" s="700"/>
      <c r="AA664" s="701"/>
      <c r="AB664" s="696"/>
      <c r="AC664" s="697"/>
      <c r="AD664" s="698"/>
      <c r="AE664" s="702"/>
    </row>
    <row r="665" spans="1:31" ht="15.75" customHeight="1" x14ac:dyDescent="0.3">
      <c r="A665" s="665">
        <v>2</v>
      </c>
      <c r="B665" s="666" t="s">
        <v>4562</v>
      </c>
      <c r="C665" s="1035" t="s">
        <v>0</v>
      </c>
      <c r="D665" s="667"/>
      <c r="E665" s="668"/>
      <c r="F665" s="668"/>
      <c r="G665" s="669"/>
      <c r="H665" s="667"/>
      <c r="I665" s="670"/>
      <c r="J665" s="671"/>
      <c r="K665" s="672"/>
      <c r="L665" s="667"/>
      <c r="M665" s="670"/>
      <c r="N665" s="671"/>
      <c r="O665" s="672"/>
      <c r="P665" s="667"/>
      <c r="Q665" s="670"/>
      <c r="R665" s="671"/>
      <c r="S665" s="672"/>
      <c r="T665" s="667"/>
      <c r="U665" s="671"/>
      <c r="V665" s="671"/>
      <c r="W665" s="672"/>
      <c r="X665" s="671"/>
      <c r="Y665" s="671"/>
      <c r="Z665" s="671"/>
      <c r="AA665" s="672"/>
      <c r="AB665" s="667"/>
      <c r="AC665" s="670"/>
      <c r="AD665" s="671"/>
      <c r="AE665" s="675"/>
    </row>
    <row r="666" spans="1:31" ht="15.75" customHeight="1" x14ac:dyDescent="0.3">
      <c r="A666" s="678"/>
      <c r="B666" s="679"/>
      <c r="C666" s="1036"/>
      <c r="D666" s="680"/>
      <c r="E666" s="681"/>
      <c r="F666" s="681"/>
      <c r="G666" s="682"/>
      <c r="H666" s="680"/>
      <c r="I666" s="683"/>
      <c r="J666" s="683"/>
      <c r="K666" s="684"/>
      <c r="L666" s="680"/>
      <c r="M666" s="683"/>
      <c r="N666" s="683"/>
      <c r="O666" s="684"/>
      <c r="P666" s="685"/>
      <c r="Q666" s="686"/>
      <c r="R666" s="703"/>
      <c r="S666" s="684"/>
      <c r="T666" s="696"/>
      <c r="U666" s="698"/>
      <c r="V666" s="704"/>
      <c r="W666" s="699"/>
      <c r="X666" s="696"/>
      <c r="Y666" s="697"/>
      <c r="Z666" s="697"/>
      <c r="AA666" s="699"/>
      <c r="AB666" s="696"/>
      <c r="AC666" s="698"/>
      <c r="AD666" s="698"/>
      <c r="AE666" s="702"/>
    </row>
    <row r="667" spans="1:31" ht="15.75" customHeight="1" x14ac:dyDescent="0.3">
      <c r="A667" s="678"/>
      <c r="B667" s="679"/>
      <c r="C667" s="1040" t="s">
        <v>1</v>
      </c>
      <c r="D667" s="689"/>
      <c r="E667" s="690"/>
      <c r="F667" s="690"/>
      <c r="G667" s="691"/>
      <c r="H667" s="689"/>
      <c r="I667" s="692"/>
      <c r="J667" s="693"/>
      <c r="K667" s="694"/>
      <c r="L667" s="689"/>
      <c r="M667" s="693"/>
      <c r="N667" s="693"/>
      <c r="O667" s="694"/>
      <c r="P667" s="667"/>
      <c r="Q667" s="670"/>
      <c r="R667" s="671"/>
      <c r="S667" s="672"/>
      <c r="T667" s="689"/>
      <c r="U667" s="693"/>
      <c r="V667" s="693"/>
      <c r="W667" s="694"/>
      <c r="X667" s="689"/>
      <c r="Y667" s="693"/>
      <c r="Z667" s="693"/>
      <c r="AA667" s="694"/>
      <c r="AB667" s="689"/>
      <c r="AC667" s="692"/>
      <c r="AD667" s="693"/>
      <c r="AE667" s="695"/>
    </row>
    <row r="668" spans="1:31" ht="15.75" customHeight="1" x14ac:dyDescent="0.3">
      <c r="A668" s="678"/>
      <c r="B668" s="679"/>
      <c r="C668" s="1040"/>
      <c r="D668" s="696"/>
      <c r="E668" s="697"/>
      <c r="F668" s="698"/>
      <c r="G668" s="699"/>
      <c r="H668" s="696"/>
      <c r="I668" s="698"/>
      <c r="J668" s="698"/>
      <c r="K668" s="699"/>
      <c r="L668" s="696"/>
      <c r="M668" s="698"/>
      <c r="N668" s="698"/>
      <c r="O668" s="699"/>
      <c r="P668" s="696"/>
      <c r="Q668" s="697"/>
      <c r="R668" s="698"/>
      <c r="S668" s="699"/>
      <c r="T668" s="696"/>
      <c r="U668" s="698"/>
      <c r="V668" s="698"/>
      <c r="W668" s="699"/>
      <c r="X668" s="696"/>
      <c r="Y668" s="700"/>
      <c r="Z668" s="700"/>
      <c r="AA668" s="701"/>
      <c r="AB668" s="696"/>
      <c r="AC668" s="697"/>
      <c r="AD668" s="698"/>
      <c r="AE668" s="702"/>
    </row>
    <row r="669" spans="1:31" ht="15.75" customHeight="1" x14ac:dyDescent="0.3">
      <c r="A669" s="665">
        <v>3</v>
      </c>
      <c r="B669" s="666" t="s">
        <v>4563</v>
      </c>
      <c r="C669" s="1035" t="s">
        <v>0</v>
      </c>
      <c r="D669" s="667"/>
      <c r="E669" s="668"/>
      <c r="F669" s="668"/>
      <c r="G669" s="669"/>
      <c r="H669" s="667"/>
      <c r="I669" s="670"/>
      <c r="J669" s="671"/>
      <c r="K669" s="672"/>
      <c r="L669" s="671"/>
      <c r="M669" s="671"/>
      <c r="N669" s="671"/>
      <c r="O669" s="672"/>
      <c r="P669" s="667"/>
      <c r="Q669" s="670"/>
      <c r="R669" s="671"/>
      <c r="S669" s="672"/>
      <c r="T669" s="667"/>
      <c r="U669" s="671"/>
      <c r="V669" s="671"/>
      <c r="W669" s="672"/>
      <c r="X669" s="667"/>
      <c r="Y669" s="671"/>
      <c r="Z669" s="671"/>
      <c r="AA669" s="672"/>
      <c r="AB669" s="667"/>
      <c r="AC669" s="670"/>
      <c r="AD669" s="671"/>
      <c r="AE669" s="675"/>
    </row>
    <row r="670" spans="1:31" ht="15.75" customHeight="1" x14ac:dyDescent="0.3">
      <c r="A670" s="678"/>
      <c r="B670" s="679"/>
      <c r="C670" s="1036"/>
      <c r="D670" s="680"/>
      <c r="E670" s="681"/>
      <c r="F670" s="681"/>
      <c r="G670" s="682"/>
      <c r="H670" s="680"/>
      <c r="I670" s="683"/>
      <c r="J670" s="683"/>
      <c r="K670" s="684"/>
      <c r="L670" s="680"/>
      <c r="M670" s="683"/>
      <c r="N670" s="683"/>
      <c r="O670" s="684"/>
      <c r="P670" s="680"/>
      <c r="Q670" s="687"/>
      <c r="R670" s="687"/>
      <c r="S670" s="684"/>
      <c r="T670" s="680"/>
      <c r="U670" s="687"/>
      <c r="V670" s="683"/>
      <c r="W670" s="684"/>
      <c r="X670" s="680"/>
      <c r="Y670" s="687"/>
      <c r="Z670" s="687"/>
      <c r="AA670" s="684"/>
      <c r="AB670" s="680"/>
      <c r="AC670" s="683"/>
      <c r="AD670" s="683"/>
      <c r="AE670" s="688"/>
    </row>
    <row r="671" spans="1:31" ht="15.75" customHeight="1" x14ac:dyDescent="0.3">
      <c r="A671" s="678"/>
      <c r="B671" s="679"/>
      <c r="C671" s="1040" t="s">
        <v>1</v>
      </c>
      <c r="D671" s="689"/>
      <c r="E671" s="690"/>
      <c r="F671" s="690"/>
      <c r="G671" s="691"/>
      <c r="H671" s="689"/>
      <c r="I671" s="692"/>
      <c r="J671" s="693"/>
      <c r="K671" s="694"/>
      <c r="L671" s="689"/>
      <c r="M671" s="693"/>
      <c r="N671" s="693"/>
      <c r="O671" s="694"/>
      <c r="P671" s="705"/>
      <c r="Q671" s="706"/>
      <c r="R671" s="671"/>
      <c r="S671" s="694"/>
      <c r="T671" s="689"/>
      <c r="U671" s="693"/>
      <c r="V671" s="671"/>
      <c r="W671" s="694"/>
      <c r="X671" s="689"/>
      <c r="Y671" s="693"/>
      <c r="Z671" s="693"/>
      <c r="AA671" s="694"/>
      <c r="AB671" s="689"/>
      <c r="AC671" s="692"/>
      <c r="AD671" s="693"/>
      <c r="AE671" s="695"/>
    </row>
    <row r="672" spans="1:31" ht="15.75" customHeight="1" x14ac:dyDescent="0.3">
      <c r="A672" s="678"/>
      <c r="B672" s="679"/>
      <c r="C672" s="1040"/>
      <c r="D672" s="689"/>
      <c r="E672" s="690"/>
      <c r="F672" s="690"/>
      <c r="G672" s="691"/>
      <c r="H672" s="689"/>
      <c r="I672" s="693"/>
      <c r="J672" s="693"/>
      <c r="K672" s="694"/>
      <c r="L672" s="689"/>
      <c r="M672" s="693"/>
      <c r="N672" s="693"/>
      <c r="O672" s="694"/>
      <c r="P672" s="705"/>
      <c r="Q672" s="706"/>
      <c r="R672" s="707"/>
      <c r="S672" s="694"/>
      <c r="T672" s="689"/>
      <c r="U672" s="692"/>
      <c r="V672" s="692"/>
      <c r="W672" s="694"/>
      <c r="X672" s="689"/>
      <c r="Y672" s="708"/>
      <c r="Z672" s="708"/>
      <c r="AA672" s="709"/>
      <c r="AB672" s="689"/>
      <c r="AC672" s="692"/>
      <c r="AD672" s="693"/>
      <c r="AE672" s="695"/>
    </row>
    <row r="673" spans="1:31" ht="15.75" customHeight="1" x14ac:dyDescent="0.3">
      <c r="A673" s="665">
        <v>4</v>
      </c>
      <c r="B673" s="666" t="s">
        <v>4564</v>
      </c>
      <c r="C673" s="1035" t="s">
        <v>0</v>
      </c>
      <c r="D673" s="667"/>
      <c r="E673" s="668"/>
      <c r="F673" s="668"/>
      <c r="G673" s="669"/>
      <c r="H673" s="667"/>
      <c r="I673" s="670"/>
      <c r="J673" s="671"/>
      <c r="K673" s="672"/>
      <c r="L673" s="667"/>
      <c r="M673" s="671"/>
      <c r="N673" s="671"/>
      <c r="O673" s="672"/>
      <c r="P673" s="673"/>
      <c r="Q673" s="674"/>
      <c r="R673" s="671"/>
      <c r="S673" s="710"/>
      <c r="T673" s="667"/>
      <c r="U673" s="671"/>
      <c r="V673" s="671"/>
      <c r="W673" s="710"/>
      <c r="X673" s="671"/>
      <c r="Y673" s="671"/>
      <c r="Z673" s="671"/>
      <c r="AA673" s="672"/>
      <c r="AB673" s="667"/>
      <c r="AC673" s="670"/>
      <c r="AD673" s="671"/>
      <c r="AE673" s="675"/>
    </row>
    <row r="674" spans="1:31" ht="15.75" customHeight="1" x14ac:dyDescent="0.3">
      <c r="A674" s="678"/>
      <c r="B674" s="679"/>
      <c r="C674" s="1036"/>
      <c r="D674" s="680"/>
      <c r="E674" s="681"/>
      <c r="F674" s="681"/>
      <c r="G674" s="682"/>
      <c r="H674" s="680"/>
      <c r="I674" s="683"/>
      <c r="J674" s="683"/>
      <c r="K674" s="684"/>
      <c r="L674" s="680"/>
      <c r="M674" s="683"/>
      <c r="N674" s="683"/>
      <c r="O674" s="684"/>
      <c r="P674" s="685"/>
      <c r="Q674" s="686"/>
      <c r="R674" s="687"/>
      <c r="S674" s="684"/>
      <c r="T674" s="680"/>
      <c r="U674" s="683"/>
      <c r="V674" s="683"/>
      <c r="W674" s="711"/>
      <c r="X674" s="680"/>
      <c r="Y674" s="687"/>
      <c r="Z674" s="687"/>
      <c r="AA674" s="684"/>
      <c r="AB674" s="680"/>
      <c r="AC674" s="683"/>
      <c r="AD674" s="683"/>
      <c r="AE674" s="688"/>
    </row>
    <row r="675" spans="1:31" ht="15.75" customHeight="1" x14ac:dyDescent="0.3">
      <c r="A675" s="678"/>
      <c r="B675" s="679"/>
      <c r="C675" s="1040" t="s">
        <v>1</v>
      </c>
      <c r="D675" s="689"/>
      <c r="E675" s="690"/>
      <c r="F675" s="690"/>
      <c r="G675" s="691"/>
      <c r="H675" s="689"/>
      <c r="I675" s="692"/>
      <c r="J675" s="693"/>
      <c r="K675" s="694"/>
      <c r="L675" s="689"/>
      <c r="M675" s="693"/>
      <c r="N675" s="693"/>
      <c r="O675" s="694"/>
      <c r="P675" s="689"/>
      <c r="Q675" s="692"/>
      <c r="R675" s="671"/>
      <c r="S675" s="694"/>
      <c r="T675" s="689"/>
      <c r="U675" s="693"/>
      <c r="V675" s="671"/>
      <c r="W675" s="694"/>
      <c r="X675" s="689"/>
      <c r="Y675" s="693"/>
      <c r="Z675" s="693"/>
      <c r="AA675" s="694"/>
      <c r="AB675" s="689"/>
      <c r="AC675" s="692"/>
      <c r="AD675" s="693"/>
      <c r="AE675" s="695"/>
    </row>
    <row r="676" spans="1:31" ht="15.75" customHeight="1" x14ac:dyDescent="0.3">
      <c r="A676" s="678"/>
      <c r="B676" s="679"/>
      <c r="C676" s="1040"/>
      <c r="D676" s="696"/>
      <c r="E676" s="697"/>
      <c r="F676" s="698"/>
      <c r="G676" s="699"/>
      <c r="H676" s="696"/>
      <c r="I676" s="698"/>
      <c r="J676" s="698"/>
      <c r="K676" s="699"/>
      <c r="L676" s="696"/>
      <c r="M676" s="698"/>
      <c r="N676" s="698"/>
      <c r="O676" s="699"/>
      <c r="P676" s="696"/>
      <c r="Q676" s="697"/>
      <c r="R676" s="698"/>
      <c r="S676" s="699"/>
      <c r="T676" s="696"/>
      <c r="U676" s="698"/>
      <c r="V676" s="698"/>
      <c r="W676" s="699"/>
      <c r="X676" s="696"/>
      <c r="Y676" s="700"/>
      <c r="Z676" s="700"/>
      <c r="AA676" s="701"/>
      <c r="AB676" s="696"/>
      <c r="AC676" s="697"/>
      <c r="AD676" s="698"/>
      <c r="AE676" s="702"/>
    </row>
    <row r="677" spans="1:31" ht="15.75" customHeight="1" x14ac:dyDescent="0.3">
      <c r="A677" s="665">
        <v>5</v>
      </c>
      <c r="B677" s="666" t="s">
        <v>5639</v>
      </c>
      <c r="C677" s="1035" t="s">
        <v>0</v>
      </c>
      <c r="D677" s="667"/>
      <c r="E677" s="668"/>
      <c r="F677" s="668"/>
      <c r="G677" s="669"/>
      <c r="H677" s="667"/>
      <c r="I677" s="670"/>
      <c r="J677" s="671"/>
      <c r="K677" s="712"/>
      <c r="L677" s="667"/>
      <c r="M677" s="671"/>
      <c r="N677" s="671"/>
      <c r="O677" s="712"/>
      <c r="P677" s="673"/>
      <c r="Q677" s="674"/>
      <c r="R677" s="671"/>
      <c r="S677" s="713"/>
      <c r="T677" s="667"/>
      <c r="U677" s="671"/>
      <c r="V677" s="671"/>
      <c r="W677" s="672"/>
      <c r="X677" s="671"/>
      <c r="Y677" s="671"/>
      <c r="Z677" s="671"/>
      <c r="AA677" s="672"/>
      <c r="AB677" s="667"/>
      <c r="AC677" s="670"/>
      <c r="AD677" s="671"/>
      <c r="AE677" s="675"/>
    </row>
    <row r="678" spans="1:31" ht="15.75" customHeight="1" x14ac:dyDescent="0.3">
      <c r="A678" s="678"/>
      <c r="B678" s="679"/>
      <c r="C678" s="1036"/>
      <c r="D678" s="680"/>
      <c r="E678" s="681"/>
      <c r="F678" s="681"/>
      <c r="G678" s="682"/>
      <c r="H678" s="680"/>
      <c r="I678" s="683"/>
      <c r="J678" s="683"/>
      <c r="K678" s="684"/>
      <c r="L678" s="680"/>
      <c r="M678" s="683"/>
      <c r="N678" s="683"/>
      <c r="O678" s="714"/>
      <c r="P678" s="685"/>
      <c r="Q678" s="686"/>
      <c r="R678" s="703"/>
      <c r="S678" s="684"/>
      <c r="T678" s="680"/>
      <c r="U678" s="683"/>
      <c r="V678" s="683"/>
      <c r="W678" s="684"/>
      <c r="X678" s="680"/>
      <c r="Y678" s="687"/>
      <c r="Z678" s="687"/>
      <c r="AA678" s="684"/>
      <c r="AB678" s="680"/>
      <c r="AC678" s="683"/>
      <c r="AD678" s="683"/>
      <c r="AE678" s="688"/>
    </row>
    <row r="679" spans="1:31" ht="15.75" customHeight="1" x14ac:dyDescent="0.3">
      <c r="A679" s="678"/>
      <c r="B679" s="679"/>
      <c r="C679" s="1040" t="s">
        <v>1</v>
      </c>
      <c r="D679" s="689"/>
      <c r="E679" s="690"/>
      <c r="F679" s="690"/>
      <c r="G679" s="691"/>
      <c r="H679" s="689"/>
      <c r="I679" s="692"/>
      <c r="J679" s="693"/>
      <c r="K679" s="694"/>
      <c r="L679" s="689"/>
      <c r="M679" s="693"/>
      <c r="N679" s="693"/>
      <c r="O679" s="694"/>
      <c r="P679" s="689"/>
      <c r="Q679" s="692"/>
      <c r="R679" s="671"/>
      <c r="S679" s="694"/>
      <c r="T679" s="689"/>
      <c r="U679" s="693"/>
      <c r="V679" s="671"/>
      <c r="W679" s="694"/>
      <c r="X679" s="689"/>
      <c r="Y679" s="693"/>
      <c r="Z679" s="693"/>
      <c r="AA679" s="694"/>
      <c r="AB679" s="689"/>
      <c r="AC679" s="692"/>
      <c r="AD679" s="693"/>
      <c r="AE679" s="695"/>
    </row>
    <row r="680" spans="1:31" ht="15.75" customHeight="1" x14ac:dyDescent="0.3">
      <c r="A680" s="678"/>
      <c r="B680" s="679"/>
      <c r="C680" s="1040"/>
      <c r="D680" s="696"/>
      <c r="E680" s="697"/>
      <c r="F680" s="698"/>
      <c r="G680" s="699"/>
      <c r="H680" s="696"/>
      <c r="I680" s="698"/>
      <c r="J680" s="698"/>
      <c r="K680" s="699"/>
      <c r="L680" s="696"/>
      <c r="M680" s="698"/>
      <c r="N680" s="698"/>
      <c r="O680" s="699"/>
      <c r="P680" s="696"/>
      <c r="Q680" s="697"/>
      <c r="R680" s="698"/>
      <c r="S680" s="699"/>
      <c r="T680" s="696"/>
      <c r="U680" s="698"/>
      <c r="V680" s="698"/>
      <c r="W680" s="699"/>
      <c r="X680" s="696"/>
      <c r="Y680" s="700"/>
      <c r="Z680" s="700"/>
      <c r="AA680" s="701"/>
      <c r="AB680" s="696"/>
      <c r="AC680" s="697"/>
      <c r="AD680" s="698"/>
      <c r="AE680" s="702"/>
    </row>
    <row r="681" spans="1:31" ht="15.75" customHeight="1" x14ac:dyDescent="0.3">
      <c r="A681" s="665">
        <v>6</v>
      </c>
      <c r="B681" s="666" t="s">
        <v>4568</v>
      </c>
      <c r="C681" s="1035" t="s">
        <v>0</v>
      </c>
      <c r="D681" s="667"/>
      <c r="E681" s="668"/>
      <c r="F681" s="668"/>
      <c r="G681" s="669"/>
      <c r="H681" s="667"/>
      <c r="I681" s="670"/>
      <c r="J681" s="671"/>
      <c r="K681" s="672"/>
      <c r="L681" s="671"/>
      <c r="M681" s="671"/>
      <c r="N681" s="671"/>
      <c r="O681" s="712"/>
      <c r="P681" s="667"/>
      <c r="Q681" s="670"/>
      <c r="R681" s="671"/>
      <c r="S681" s="710"/>
      <c r="T681" s="667"/>
      <c r="U681" s="671"/>
      <c r="V681" s="671"/>
      <c r="W681" s="712"/>
      <c r="X681" s="667"/>
      <c r="Y681" s="671"/>
      <c r="Z681" s="671"/>
      <c r="AA681" s="672"/>
      <c r="AB681" s="667"/>
      <c r="AC681" s="670"/>
      <c r="AD681" s="671"/>
      <c r="AE681" s="675"/>
    </row>
    <row r="682" spans="1:31" ht="15.75" customHeight="1" x14ac:dyDescent="0.3">
      <c r="A682" s="678"/>
      <c r="B682" s="679"/>
      <c r="C682" s="1036"/>
      <c r="D682" s="680"/>
      <c r="E682" s="681"/>
      <c r="F682" s="681"/>
      <c r="G682" s="682"/>
      <c r="H682" s="680"/>
      <c r="I682" s="683"/>
      <c r="J682" s="683"/>
      <c r="K682" s="684"/>
      <c r="L682" s="680"/>
      <c r="M682" s="683"/>
      <c r="N682" s="683"/>
      <c r="O682" s="684"/>
      <c r="P682" s="680"/>
      <c r="Q682" s="687"/>
      <c r="R682" s="687"/>
      <c r="S682" s="684"/>
      <c r="T682" s="680"/>
      <c r="U682" s="687"/>
      <c r="V682" s="683"/>
      <c r="W682" s="684"/>
      <c r="X682" s="680"/>
      <c r="Y682" s="687"/>
      <c r="Z682" s="687"/>
      <c r="AA682" s="684"/>
      <c r="AB682" s="680"/>
      <c r="AC682" s="683"/>
      <c r="AD682" s="683"/>
      <c r="AE682" s="688"/>
    </row>
    <row r="683" spans="1:31" ht="15.75" customHeight="1" x14ac:dyDescent="0.3">
      <c r="A683" s="678"/>
      <c r="B683" s="679"/>
      <c r="C683" s="1040" t="s">
        <v>1</v>
      </c>
      <c r="D683" s="689"/>
      <c r="E683" s="690"/>
      <c r="F683" s="690"/>
      <c r="G683" s="691"/>
      <c r="H683" s="689"/>
      <c r="I683" s="692"/>
      <c r="J683" s="693"/>
      <c r="K683" s="694"/>
      <c r="L683" s="689"/>
      <c r="M683" s="693"/>
      <c r="N683" s="693"/>
      <c r="O683" s="694"/>
      <c r="P683" s="705"/>
      <c r="Q683" s="706"/>
      <c r="R683" s="671"/>
      <c r="S683" s="694"/>
      <c r="T683" s="689"/>
      <c r="U683" s="693"/>
      <c r="V683" s="671"/>
      <c r="W683" s="694"/>
      <c r="X683" s="689"/>
      <c r="Y683" s="693"/>
      <c r="Z683" s="693"/>
      <c r="AA683" s="694"/>
      <c r="AB683" s="689"/>
      <c r="AC683" s="692"/>
      <c r="AD683" s="693"/>
      <c r="AE683" s="695"/>
    </row>
    <row r="684" spans="1:31" ht="15.75" customHeight="1" x14ac:dyDescent="0.3">
      <c r="A684" s="678"/>
      <c r="B684" s="679"/>
      <c r="C684" s="1040"/>
      <c r="D684" s="689"/>
      <c r="E684" s="690"/>
      <c r="F684" s="690"/>
      <c r="G684" s="691"/>
      <c r="H684" s="689"/>
      <c r="I684" s="693"/>
      <c r="J684" s="693"/>
      <c r="K684" s="694"/>
      <c r="L684" s="689"/>
      <c r="M684" s="693"/>
      <c r="N684" s="693"/>
      <c r="O684" s="694"/>
      <c r="P684" s="705"/>
      <c r="Q684" s="706"/>
      <c r="R684" s="707"/>
      <c r="S684" s="694"/>
      <c r="T684" s="689"/>
      <c r="U684" s="692"/>
      <c r="V684" s="692"/>
      <c r="W684" s="694"/>
      <c r="X684" s="689"/>
      <c r="Y684" s="708"/>
      <c r="Z684" s="708"/>
      <c r="AA684" s="709"/>
      <c r="AB684" s="689"/>
      <c r="AC684" s="692"/>
      <c r="AD684" s="693"/>
      <c r="AE684" s="695"/>
    </row>
    <row r="685" spans="1:31" ht="15.75" customHeight="1" x14ac:dyDescent="0.3">
      <c r="A685" s="665">
        <v>7</v>
      </c>
      <c r="B685" s="666" t="s">
        <v>4565</v>
      </c>
      <c r="C685" s="1035" t="s">
        <v>0</v>
      </c>
      <c r="D685" s="667"/>
      <c r="E685" s="668"/>
      <c r="F685" s="668"/>
      <c r="G685" s="669"/>
      <c r="H685" s="667"/>
      <c r="I685" s="670"/>
      <c r="J685" s="671"/>
      <c r="K685" s="672"/>
      <c r="L685" s="667"/>
      <c r="M685" s="671"/>
      <c r="N685" s="671"/>
      <c r="O685" s="672"/>
      <c r="P685" s="667"/>
      <c r="Q685" s="670"/>
      <c r="R685" s="671"/>
      <c r="S685" s="672"/>
      <c r="T685" s="667"/>
      <c r="U685" s="671"/>
      <c r="V685" s="671"/>
      <c r="W685" s="672"/>
      <c r="X685" s="671"/>
      <c r="Y685" s="671"/>
      <c r="Z685" s="671"/>
      <c r="AA685" s="672"/>
      <c r="AB685" s="667"/>
      <c r="AC685" s="670"/>
      <c r="AD685" s="671"/>
      <c r="AE685" s="675"/>
    </row>
    <row r="686" spans="1:31" ht="15.75" customHeight="1" x14ac:dyDescent="0.3">
      <c r="A686" s="678"/>
      <c r="B686" s="679"/>
      <c r="C686" s="1036"/>
      <c r="D686" s="680"/>
      <c r="E686" s="681"/>
      <c r="F686" s="681"/>
      <c r="G686" s="682"/>
      <c r="H686" s="680"/>
      <c r="I686" s="683"/>
      <c r="J686" s="683"/>
      <c r="K686" s="684"/>
      <c r="L686" s="680"/>
      <c r="M686" s="683"/>
      <c r="N686" s="683"/>
      <c r="O686" s="684"/>
      <c r="P686" s="685"/>
      <c r="Q686" s="686"/>
      <c r="R686" s="687"/>
      <c r="S686" s="684"/>
      <c r="T686" s="680"/>
      <c r="U686" s="683"/>
      <c r="V686" s="683"/>
      <c r="W686" s="684"/>
      <c r="X686" s="680"/>
      <c r="Y686" s="687"/>
      <c r="Z686" s="687"/>
      <c r="AA686" s="684"/>
      <c r="AB686" s="680"/>
      <c r="AC686" s="683"/>
      <c r="AD686" s="683"/>
      <c r="AE686" s="688"/>
    </row>
    <row r="687" spans="1:31" ht="15.75" customHeight="1" x14ac:dyDescent="0.3">
      <c r="A687" s="678"/>
      <c r="B687" s="679"/>
      <c r="C687" s="1040" t="s">
        <v>1</v>
      </c>
      <c r="D687" s="689"/>
      <c r="E687" s="690"/>
      <c r="F687" s="690"/>
      <c r="G687" s="691"/>
      <c r="H687" s="689"/>
      <c r="I687" s="692"/>
      <c r="J687" s="693"/>
      <c r="K687" s="694"/>
      <c r="L687" s="689"/>
      <c r="M687" s="693"/>
      <c r="N687" s="693"/>
      <c r="O687" s="694"/>
      <c r="P687" s="667"/>
      <c r="Q687" s="670"/>
      <c r="R687" s="671"/>
      <c r="S687" s="672"/>
      <c r="T687" s="689"/>
      <c r="U687" s="693"/>
      <c r="V687" s="671"/>
      <c r="W687" s="694"/>
      <c r="X687" s="689"/>
      <c r="Y687" s="693"/>
      <c r="Z687" s="693"/>
      <c r="AA687" s="694"/>
      <c r="AB687" s="689"/>
      <c r="AC687" s="692"/>
      <c r="AD687" s="693"/>
      <c r="AE687" s="695"/>
    </row>
    <row r="688" spans="1:31" ht="15.75" customHeight="1" x14ac:dyDescent="0.3">
      <c r="A688" s="678"/>
      <c r="B688" s="679"/>
      <c r="C688" s="1040"/>
      <c r="D688" s="696"/>
      <c r="E688" s="697"/>
      <c r="F688" s="698"/>
      <c r="G688" s="699"/>
      <c r="H688" s="696"/>
      <c r="I688" s="698"/>
      <c r="J688" s="698"/>
      <c r="K688" s="699"/>
      <c r="L688" s="696"/>
      <c r="M688" s="698"/>
      <c r="N688" s="698"/>
      <c r="O688" s="699"/>
      <c r="P688" s="696"/>
      <c r="Q688" s="697"/>
      <c r="R688" s="698"/>
      <c r="S688" s="699"/>
      <c r="T688" s="696"/>
      <c r="U688" s="698"/>
      <c r="V688" s="698"/>
      <c r="W688" s="699"/>
      <c r="X688" s="696"/>
      <c r="Y688" s="700"/>
      <c r="Z688" s="700"/>
      <c r="AA688" s="701"/>
      <c r="AB688" s="696"/>
      <c r="AC688" s="697"/>
      <c r="AD688" s="698"/>
      <c r="AE688" s="702"/>
    </row>
    <row r="689" spans="1:31" ht="15.75" customHeight="1" x14ac:dyDescent="0.3">
      <c r="A689" s="665">
        <v>8</v>
      </c>
      <c r="B689" s="666" t="s">
        <v>5640</v>
      </c>
      <c r="C689" s="1035" t="s">
        <v>0</v>
      </c>
      <c r="D689" s="667"/>
      <c r="E689" s="668"/>
      <c r="F689" s="668"/>
      <c r="G689" s="669"/>
      <c r="H689" s="667"/>
      <c r="I689" s="670"/>
      <c r="J689" s="671"/>
      <c r="K689" s="672"/>
      <c r="L689" s="667"/>
      <c r="M689" s="671"/>
      <c r="N689" s="671"/>
      <c r="O689" s="672"/>
      <c r="P689" s="673"/>
      <c r="Q689" s="674"/>
      <c r="R689" s="671"/>
      <c r="S689" s="672"/>
      <c r="T689" s="667"/>
      <c r="U689" s="671"/>
      <c r="V689" s="671"/>
      <c r="W689" s="672"/>
      <c r="X689" s="671"/>
      <c r="Y689" s="671"/>
      <c r="Z689" s="671"/>
      <c r="AA689" s="672"/>
      <c r="AB689" s="667"/>
      <c r="AC689" s="670"/>
      <c r="AD689" s="671"/>
      <c r="AE689" s="675"/>
    </row>
    <row r="690" spans="1:31" ht="15.75" customHeight="1" x14ac:dyDescent="0.3">
      <c r="A690" s="678"/>
      <c r="B690" s="679"/>
      <c r="C690" s="1036"/>
      <c r="D690" s="680"/>
      <c r="E690" s="681"/>
      <c r="F690" s="681"/>
      <c r="G690" s="682"/>
      <c r="H690" s="680"/>
      <c r="I690" s="683"/>
      <c r="J690" s="683"/>
      <c r="K690" s="684"/>
      <c r="L690" s="680"/>
      <c r="M690" s="683"/>
      <c r="N690" s="683"/>
      <c r="O690" s="684"/>
      <c r="P690" s="685"/>
      <c r="Q690" s="686"/>
      <c r="R690" s="703"/>
      <c r="S690" s="684"/>
      <c r="T690" s="680"/>
      <c r="U690" s="683"/>
      <c r="V690" s="683"/>
      <c r="W690" s="684"/>
      <c r="X690" s="680"/>
      <c r="Y690" s="687"/>
      <c r="Z690" s="687"/>
      <c r="AA690" s="684"/>
      <c r="AB690" s="680"/>
      <c r="AC690" s="683"/>
      <c r="AD690" s="683"/>
      <c r="AE690" s="688"/>
    </row>
    <row r="691" spans="1:31" ht="15.75" customHeight="1" x14ac:dyDescent="0.3">
      <c r="A691" s="678"/>
      <c r="B691" s="679"/>
      <c r="C691" s="1040" t="s">
        <v>1</v>
      </c>
      <c r="D691" s="689"/>
      <c r="E691" s="690"/>
      <c r="F691" s="690"/>
      <c r="G691" s="691"/>
      <c r="H691" s="689"/>
      <c r="I691" s="692"/>
      <c r="J691" s="671"/>
      <c r="K691" s="694"/>
      <c r="L691" s="689"/>
      <c r="M691" s="693"/>
      <c r="N691" s="671"/>
      <c r="O691" s="694"/>
      <c r="P691" s="689"/>
      <c r="Q691" s="692"/>
      <c r="R691" s="671"/>
      <c r="S691" s="694"/>
      <c r="T691" s="689"/>
      <c r="U691" s="693"/>
      <c r="V691" s="693"/>
      <c r="W691" s="694"/>
      <c r="X691" s="689"/>
      <c r="Y691" s="693"/>
      <c r="Z691" s="693"/>
      <c r="AA691" s="694"/>
      <c r="AB691" s="689"/>
      <c r="AC691" s="692"/>
      <c r="AD691" s="693"/>
      <c r="AE691" s="695"/>
    </row>
    <row r="692" spans="1:31" ht="15.75" customHeight="1" x14ac:dyDescent="0.3">
      <c r="A692" s="678"/>
      <c r="B692" s="679"/>
      <c r="C692" s="1040"/>
      <c r="D692" s="696"/>
      <c r="E692" s="697"/>
      <c r="F692" s="698"/>
      <c r="G692" s="699"/>
      <c r="H692" s="696"/>
      <c r="I692" s="698"/>
      <c r="J692" s="698"/>
      <c r="K692" s="699"/>
      <c r="L692" s="696"/>
      <c r="M692" s="698"/>
      <c r="N692" s="698"/>
      <c r="O692" s="699"/>
      <c r="P692" s="696"/>
      <c r="Q692" s="697"/>
      <c r="R692" s="698"/>
      <c r="S692" s="699"/>
      <c r="T692" s="696"/>
      <c r="U692" s="698"/>
      <c r="V692" s="698"/>
      <c r="W692" s="699"/>
      <c r="X692" s="696"/>
      <c r="Y692" s="700"/>
      <c r="Z692" s="700"/>
      <c r="AA692" s="701"/>
      <c r="AB692" s="696"/>
      <c r="AC692" s="697"/>
      <c r="AD692" s="698"/>
      <c r="AE692" s="702"/>
    </row>
    <row r="693" spans="1:31" ht="15.75" customHeight="1" x14ac:dyDescent="0.3">
      <c r="A693" s="665">
        <v>9</v>
      </c>
      <c r="B693" s="666" t="s">
        <v>5641</v>
      </c>
      <c r="C693" s="1035" t="s">
        <v>0</v>
      </c>
      <c r="D693" s="667"/>
      <c r="E693" s="668"/>
      <c r="F693" s="668"/>
      <c r="G693" s="669"/>
      <c r="H693" s="667"/>
      <c r="I693" s="670"/>
      <c r="J693" s="671"/>
      <c r="K693" s="672"/>
      <c r="L693" s="671"/>
      <c r="M693" s="671"/>
      <c r="N693" s="671"/>
      <c r="O693" s="672"/>
      <c r="P693" s="667"/>
      <c r="Q693" s="668"/>
      <c r="R693" s="668"/>
      <c r="S693" s="669"/>
      <c r="T693" s="667"/>
      <c r="U693" s="668"/>
      <c r="V693" s="668"/>
      <c r="W693" s="669"/>
      <c r="X693" s="667"/>
      <c r="Y693" s="671"/>
      <c r="Z693" s="671"/>
      <c r="AA693" s="672"/>
      <c r="AB693" s="667"/>
      <c r="AC693" s="670"/>
      <c r="AD693" s="671"/>
      <c r="AE693" s="675"/>
    </row>
    <row r="694" spans="1:31" ht="15.75" customHeight="1" x14ac:dyDescent="0.3">
      <c r="A694" s="678"/>
      <c r="B694" s="679"/>
      <c r="C694" s="1036"/>
      <c r="D694" s="680"/>
      <c r="E694" s="681"/>
      <c r="F694" s="681"/>
      <c r="G694" s="682"/>
      <c r="H694" s="680"/>
      <c r="I694" s="683"/>
      <c r="J694" s="683"/>
      <c r="K694" s="684"/>
      <c r="L694" s="680"/>
      <c r="M694" s="683"/>
      <c r="N694" s="683"/>
      <c r="O694" s="684"/>
      <c r="P694" s="680"/>
      <c r="Q694" s="687"/>
      <c r="R694" s="687"/>
      <c r="S694" s="684"/>
      <c r="T694" s="680"/>
      <c r="U694" s="687"/>
      <c r="V694" s="683"/>
      <c r="W694" s="684"/>
      <c r="X694" s="680"/>
      <c r="Y694" s="687"/>
      <c r="Z694" s="687"/>
      <c r="AA694" s="684"/>
      <c r="AB694" s="680"/>
      <c r="AC694" s="683"/>
      <c r="AD694" s="683"/>
      <c r="AE694" s="688"/>
    </row>
    <row r="695" spans="1:31" ht="15.75" customHeight="1" x14ac:dyDescent="0.3">
      <c r="A695" s="678"/>
      <c r="B695" s="679"/>
      <c r="C695" s="1040" t="s">
        <v>1</v>
      </c>
      <c r="D695" s="689"/>
      <c r="E695" s="690"/>
      <c r="F695" s="690"/>
      <c r="G695" s="691"/>
      <c r="H695" s="667"/>
      <c r="I695" s="668"/>
      <c r="J695" s="668"/>
      <c r="K695" s="669"/>
      <c r="L695" s="667"/>
      <c r="M695" s="670"/>
      <c r="N695" s="671"/>
      <c r="O695" s="672"/>
      <c r="P695" s="667"/>
      <c r="Q695" s="668"/>
      <c r="R695" s="668"/>
      <c r="S695" s="669"/>
      <c r="T695" s="667"/>
      <c r="U695" s="668"/>
      <c r="V695" s="668"/>
      <c r="W695" s="669"/>
      <c r="X695" s="689"/>
      <c r="Y695" s="693"/>
      <c r="Z695" s="693"/>
      <c r="AA695" s="694"/>
      <c r="AB695" s="689"/>
      <c r="AC695" s="692"/>
      <c r="AD695" s="693"/>
      <c r="AE695" s="695"/>
    </row>
    <row r="696" spans="1:31" ht="15.75" customHeight="1" x14ac:dyDescent="0.3">
      <c r="A696" s="715"/>
      <c r="B696" s="716"/>
      <c r="C696" s="1041"/>
      <c r="D696" s="696"/>
      <c r="E696" s="717"/>
      <c r="F696" s="717"/>
      <c r="G696" s="718"/>
      <c r="H696" s="696"/>
      <c r="I696" s="698"/>
      <c r="J696" s="698"/>
      <c r="K696" s="699"/>
      <c r="L696" s="696"/>
      <c r="M696" s="698"/>
      <c r="N696" s="698"/>
      <c r="O696" s="699"/>
      <c r="P696" s="719"/>
      <c r="Q696" s="720"/>
      <c r="R696" s="704"/>
      <c r="S696" s="699"/>
      <c r="T696" s="696"/>
      <c r="U696" s="697"/>
      <c r="V696" s="697"/>
      <c r="W696" s="699"/>
      <c r="X696" s="696"/>
      <c r="Y696" s="700"/>
      <c r="Z696" s="700"/>
      <c r="AA696" s="701"/>
      <c r="AB696" s="696"/>
      <c r="AC696" s="697"/>
      <c r="AD696" s="698"/>
      <c r="AE696" s="702"/>
    </row>
    <row r="697" spans="1:31" ht="15.75" customHeight="1" x14ac:dyDescent="0.3">
      <c r="A697" s="665"/>
      <c r="B697" s="666"/>
      <c r="C697" s="1035"/>
      <c r="D697" s="667"/>
      <c r="E697" s="668"/>
      <c r="F697" s="668"/>
      <c r="G697" s="669"/>
      <c r="H697" s="667"/>
      <c r="I697" s="670"/>
      <c r="J697" s="671"/>
      <c r="K697" s="712"/>
      <c r="L697" s="667"/>
      <c r="M697" s="671"/>
      <c r="N697" s="671"/>
      <c r="O697" s="712"/>
      <c r="P697" s="673"/>
      <c r="Q697" s="674"/>
      <c r="R697" s="671"/>
      <c r="S697" s="713"/>
      <c r="T697" s="667"/>
      <c r="U697" s="671"/>
      <c r="V697" s="671"/>
      <c r="W697" s="672"/>
      <c r="X697" s="671"/>
      <c r="Y697" s="671"/>
      <c r="Z697" s="671"/>
      <c r="AA697" s="672"/>
      <c r="AB697" s="667"/>
      <c r="AC697" s="670"/>
      <c r="AD697" s="671"/>
      <c r="AE697" s="675"/>
    </row>
    <row r="698" spans="1:31" ht="15.75" customHeight="1" x14ac:dyDescent="0.3">
      <c r="A698" s="678"/>
      <c r="B698" s="679"/>
      <c r="C698" s="1036"/>
      <c r="D698" s="680"/>
      <c r="E698" s="681"/>
      <c r="F698" s="681"/>
      <c r="G698" s="682"/>
      <c r="H698" s="680"/>
      <c r="I698" s="683"/>
      <c r="J698" s="683"/>
      <c r="K698" s="684"/>
      <c r="L698" s="680"/>
      <c r="M698" s="683"/>
      <c r="N698" s="683"/>
      <c r="O698" s="714"/>
      <c r="P698" s="685"/>
      <c r="Q698" s="686"/>
      <c r="R698" s="703"/>
      <c r="S698" s="684"/>
      <c r="T698" s="680"/>
      <c r="U698" s="683"/>
      <c r="V698" s="683"/>
      <c r="W698" s="684"/>
      <c r="X698" s="680"/>
      <c r="Y698" s="687"/>
      <c r="Z698" s="687"/>
      <c r="AA698" s="684"/>
      <c r="AB698" s="680"/>
      <c r="AC698" s="683"/>
      <c r="AD698" s="683"/>
      <c r="AE698" s="688"/>
    </row>
    <row r="699" spans="1:31" ht="15.75" customHeight="1" x14ac:dyDescent="0.3">
      <c r="A699" s="678"/>
      <c r="B699" s="679"/>
      <c r="C699" s="1040"/>
      <c r="D699" s="689"/>
      <c r="E699" s="690"/>
      <c r="F699" s="690"/>
      <c r="G699" s="691"/>
      <c r="H699" s="689"/>
      <c r="I699" s="692"/>
      <c r="J699" s="693"/>
      <c r="K699" s="694"/>
      <c r="L699" s="689"/>
      <c r="M699" s="693"/>
      <c r="N699" s="693"/>
      <c r="O699" s="694"/>
      <c r="P699" s="689"/>
      <c r="Q699" s="692"/>
      <c r="R699" s="671"/>
      <c r="S699" s="694"/>
      <c r="T699" s="689"/>
      <c r="U699" s="693"/>
      <c r="V699" s="671"/>
      <c r="W699" s="694"/>
      <c r="X699" s="689"/>
      <c r="Y699" s="693"/>
      <c r="Z699" s="693"/>
      <c r="AA699" s="694"/>
      <c r="AB699" s="689"/>
      <c r="AC699" s="692"/>
      <c r="AD699" s="693"/>
      <c r="AE699" s="695"/>
    </row>
    <row r="700" spans="1:31" ht="15.75" customHeight="1" x14ac:dyDescent="0.3">
      <c r="A700" s="678"/>
      <c r="B700" s="679"/>
      <c r="C700" s="1040"/>
      <c r="D700" s="696"/>
      <c r="E700" s="697"/>
      <c r="F700" s="698"/>
      <c r="G700" s="699"/>
      <c r="H700" s="696"/>
      <c r="I700" s="698"/>
      <c r="J700" s="698"/>
      <c r="K700" s="699"/>
      <c r="L700" s="696"/>
      <c r="M700" s="698"/>
      <c r="N700" s="698"/>
      <c r="O700" s="699"/>
      <c r="P700" s="696"/>
      <c r="Q700" s="697"/>
      <c r="R700" s="698"/>
      <c r="S700" s="699"/>
      <c r="T700" s="696"/>
      <c r="U700" s="698"/>
      <c r="V700" s="698"/>
      <c r="W700" s="699"/>
      <c r="X700" s="696"/>
      <c r="Y700" s="700"/>
      <c r="Z700" s="700"/>
      <c r="AA700" s="701"/>
      <c r="AB700" s="696"/>
      <c r="AC700" s="697"/>
      <c r="AD700" s="698"/>
      <c r="AE700" s="702"/>
    </row>
    <row r="701" spans="1:31" ht="15.75" customHeight="1" x14ac:dyDescent="0.3">
      <c r="A701" s="665"/>
      <c r="B701" s="666"/>
      <c r="C701" s="1035"/>
      <c r="D701" s="667"/>
      <c r="E701" s="668"/>
      <c r="F701" s="668"/>
      <c r="G701" s="669"/>
      <c r="H701" s="667"/>
      <c r="I701" s="670"/>
      <c r="J701" s="671"/>
      <c r="K701" s="672"/>
      <c r="L701" s="671"/>
      <c r="M701" s="671"/>
      <c r="N701" s="671"/>
      <c r="O701" s="712"/>
      <c r="P701" s="667"/>
      <c r="Q701" s="670"/>
      <c r="R701" s="671"/>
      <c r="S701" s="710"/>
      <c r="T701" s="667"/>
      <c r="U701" s="671"/>
      <c r="V701" s="671"/>
      <c r="W701" s="712"/>
      <c r="X701" s="667"/>
      <c r="Y701" s="671"/>
      <c r="Z701" s="671"/>
      <c r="AA701" s="672"/>
      <c r="AB701" s="667"/>
      <c r="AC701" s="670"/>
      <c r="AD701" s="671"/>
      <c r="AE701" s="675"/>
    </row>
    <row r="702" spans="1:31" ht="15.75" customHeight="1" x14ac:dyDescent="0.3">
      <c r="A702" s="678"/>
      <c r="B702" s="679"/>
      <c r="C702" s="1036"/>
      <c r="D702" s="680"/>
      <c r="E702" s="681"/>
      <c r="F702" s="681"/>
      <c r="G702" s="682"/>
      <c r="H702" s="680"/>
      <c r="I702" s="683"/>
      <c r="J702" s="683"/>
      <c r="K702" s="684"/>
      <c r="L702" s="680"/>
      <c r="M702" s="683"/>
      <c r="N702" s="683"/>
      <c r="O702" s="684"/>
      <c r="P702" s="680"/>
      <c r="Q702" s="687"/>
      <c r="R702" s="687"/>
      <c r="S702" s="684"/>
      <c r="T702" s="680"/>
      <c r="U702" s="687"/>
      <c r="V702" s="683"/>
      <c r="W702" s="684"/>
      <c r="X702" s="680"/>
      <c r="Y702" s="687"/>
      <c r="Z702" s="687"/>
      <c r="AA702" s="684"/>
      <c r="AB702" s="680"/>
      <c r="AC702" s="683"/>
      <c r="AD702" s="683"/>
      <c r="AE702" s="688"/>
    </row>
    <row r="703" spans="1:31" ht="15.75" customHeight="1" x14ac:dyDescent="0.3">
      <c r="A703" s="678"/>
      <c r="B703" s="679"/>
      <c r="C703" s="1040"/>
      <c r="D703" s="689"/>
      <c r="E703" s="690"/>
      <c r="F703" s="690"/>
      <c r="G703" s="691"/>
      <c r="H703" s="689"/>
      <c r="I703" s="692"/>
      <c r="J703" s="693"/>
      <c r="K703" s="694"/>
      <c r="L703" s="689"/>
      <c r="M703" s="693"/>
      <c r="N703" s="693"/>
      <c r="O703" s="694"/>
      <c r="P703" s="705"/>
      <c r="Q703" s="706"/>
      <c r="R703" s="671"/>
      <c r="S703" s="694"/>
      <c r="T703" s="689"/>
      <c r="U703" s="693"/>
      <c r="V703" s="671"/>
      <c r="W703" s="694"/>
      <c r="X703" s="689"/>
      <c r="Y703" s="693"/>
      <c r="Z703" s="693"/>
      <c r="AA703" s="694"/>
      <c r="AB703" s="689"/>
      <c r="AC703" s="692"/>
      <c r="AD703" s="693"/>
      <c r="AE703" s="695"/>
    </row>
    <row r="704" spans="1:31" ht="15.75" customHeight="1" x14ac:dyDescent="0.3">
      <c r="A704" s="678"/>
      <c r="B704" s="679"/>
      <c r="C704" s="1040"/>
      <c r="D704" s="689"/>
      <c r="E704" s="690"/>
      <c r="F704" s="690"/>
      <c r="G704" s="691"/>
      <c r="H704" s="689"/>
      <c r="I704" s="693"/>
      <c r="J704" s="693"/>
      <c r="K704" s="694"/>
      <c r="L704" s="689"/>
      <c r="M704" s="693"/>
      <c r="N704" s="693"/>
      <c r="O704" s="694"/>
      <c r="P704" s="705"/>
      <c r="Q704" s="706"/>
      <c r="R704" s="707"/>
      <c r="S704" s="694"/>
      <c r="T704" s="689"/>
      <c r="U704" s="692"/>
      <c r="V704" s="692"/>
      <c r="W704" s="694"/>
      <c r="X704" s="689"/>
      <c r="Y704" s="708"/>
      <c r="Z704" s="708"/>
      <c r="AA704" s="709"/>
      <c r="AB704" s="689"/>
      <c r="AC704" s="692"/>
      <c r="AD704" s="693"/>
      <c r="AE704" s="695"/>
    </row>
    <row r="705" spans="1:31" ht="15.75" customHeight="1" x14ac:dyDescent="0.3">
      <c r="A705" s="665"/>
      <c r="B705" s="666"/>
      <c r="C705" s="1035"/>
      <c r="D705" s="667"/>
      <c r="E705" s="668"/>
      <c r="F705" s="668"/>
      <c r="G705" s="669"/>
      <c r="H705" s="667"/>
      <c r="I705" s="670"/>
      <c r="J705" s="671"/>
      <c r="K705" s="672"/>
      <c r="L705" s="667"/>
      <c r="M705" s="671"/>
      <c r="N705" s="671"/>
      <c r="O705" s="672"/>
      <c r="P705" s="667"/>
      <c r="Q705" s="670"/>
      <c r="R705" s="671"/>
      <c r="S705" s="672"/>
      <c r="T705" s="667"/>
      <c r="U705" s="671"/>
      <c r="V705" s="671"/>
      <c r="W705" s="672"/>
      <c r="X705" s="671"/>
      <c r="Y705" s="671"/>
      <c r="Z705" s="671"/>
      <c r="AA705" s="672"/>
      <c r="AB705" s="667"/>
      <c r="AC705" s="670"/>
      <c r="AD705" s="671"/>
      <c r="AE705" s="675"/>
    </row>
    <row r="706" spans="1:31" ht="15.75" customHeight="1" x14ac:dyDescent="0.3">
      <c r="A706" s="678"/>
      <c r="B706" s="679"/>
      <c r="C706" s="1036"/>
      <c r="D706" s="680"/>
      <c r="E706" s="681"/>
      <c r="F706" s="681"/>
      <c r="G706" s="682"/>
      <c r="H706" s="680"/>
      <c r="I706" s="683"/>
      <c r="J706" s="683"/>
      <c r="K706" s="684"/>
      <c r="L706" s="680"/>
      <c r="M706" s="683"/>
      <c r="N706" s="683"/>
      <c r="O706" s="684"/>
      <c r="P706" s="685"/>
      <c r="Q706" s="686"/>
      <c r="R706" s="687"/>
      <c r="S706" s="684"/>
      <c r="T706" s="680"/>
      <c r="U706" s="683"/>
      <c r="V706" s="683"/>
      <c r="W706" s="684"/>
      <c r="X706" s="680"/>
      <c r="Y706" s="687"/>
      <c r="Z706" s="687"/>
      <c r="AA706" s="684"/>
      <c r="AB706" s="680"/>
      <c r="AC706" s="683"/>
      <c r="AD706" s="683"/>
      <c r="AE706" s="688"/>
    </row>
    <row r="707" spans="1:31" ht="15.75" customHeight="1" x14ac:dyDescent="0.3">
      <c r="A707" s="678"/>
      <c r="B707" s="679"/>
      <c r="C707" s="1040"/>
      <c r="D707" s="689"/>
      <c r="E707" s="690"/>
      <c r="F707" s="690"/>
      <c r="G707" s="691"/>
      <c r="H707" s="689"/>
      <c r="I707" s="692"/>
      <c r="J707" s="693"/>
      <c r="K707" s="694"/>
      <c r="L707" s="689"/>
      <c r="M707" s="693"/>
      <c r="N707" s="693"/>
      <c r="O707" s="694"/>
      <c r="P707" s="667"/>
      <c r="Q707" s="670"/>
      <c r="R707" s="671"/>
      <c r="S707" s="672"/>
      <c r="T707" s="689"/>
      <c r="U707" s="693"/>
      <c r="V707" s="671"/>
      <c r="W707" s="694"/>
      <c r="X707" s="689"/>
      <c r="Y707" s="693"/>
      <c r="Z707" s="693"/>
      <c r="AA707" s="694"/>
      <c r="AB707" s="689"/>
      <c r="AC707" s="692"/>
      <c r="AD707" s="693"/>
      <c r="AE707" s="695"/>
    </row>
    <row r="708" spans="1:31" ht="15.75" customHeight="1" x14ac:dyDescent="0.3">
      <c r="A708" s="678"/>
      <c r="B708" s="679"/>
      <c r="C708" s="1040"/>
      <c r="D708" s="696"/>
      <c r="E708" s="697"/>
      <c r="F708" s="698"/>
      <c r="G708" s="699"/>
      <c r="H708" s="696"/>
      <c r="I708" s="698"/>
      <c r="J708" s="698"/>
      <c r="K708" s="699"/>
      <c r="L708" s="696"/>
      <c r="M708" s="698"/>
      <c r="N708" s="698"/>
      <c r="O708" s="699"/>
      <c r="P708" s="696"/>
      <c r="Q708" s="697"/>
      <c r="R708" s="698"/>
      <c r="S708" s="699"/>
      <c r="T708" s="696"/>
      <c r="U708" s="698"/>
      <c r="V708" s="698"/>
      <c r="W708" s="699"/>
      <c r="X708" s="696"/>
      <c r="Y708" s="700"/>
      <c r="Z708" s="700"/>
      <c r="AA708" s="701"/>
      <c r="AB708" s="696"/>
      <c r="AC708" s="697"/>
      <c r="AD708" s="698"/>
      <c r="AE708" s="702"/>
    </row>
    <row r="709" spans="1:31" ht="15.75" customHeight="1" x14ac:dyDescent="0.3">
      <c r="A709" s="665"/>
      <c r="B709" s="666"/>
      <c r="C709" s="1035"/>
      <c r="D709" s="667"/>
      <c r="E709" s="668"/>
      <c r="F709" s="668"/>
      <c r="G709" s="669"/>
      <c r="H709" s="667"/>
      <c r="I709" s="670"/>
      <c r="J709" s="671"/>
      <c r="K709" s="672"/>
      <c r="L709" s="667"/>
      <c r="M709" s="671"/>
      <c r="N709" s="671"/>
      <c r="O709" s="672"/>
      <c r="P709" s="673"/>
      <c r="Q709" s="674"/>
      <c r="R709" s="671"/>
      <c r="S709" s="672"/>
      <c r="T709" s="667"/>
      <c r="U709" s="671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</row>
    <row r="710" spans="1:31" ht="15.75" customHeight="1" x14ac:dyDescent="0.3">
      <c r="A710" s="678"/>
      <c r="B710" s="679"/>
      <c r="C710" s="1036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703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</row>
    <row r="711" spans="1:31" ht="15.75" customHeight="1" x14ac:dyDescent="0.3">
      <c r="A711" s="678"/>
      <c r="B711" s="679"/>
      <c r="C711" s="1040"/>
      <c r="D711" s="689"/>
      <c r="E711" s="690"/>
      <c r="F711" s="690"/>
      <c r="G711" s="691"/>
      <c r="H711" s="689"/>
      <c r="I711" s="692"/>
      <c r="J711" s="671"/>
      <c r="K711" s="694"/>
      <c r="L711" s="689"/>
      <c r="M711" s="693"/>
      <c r="N711" s="671"/>
      <c r="O711" s="694"/>
      <c r="P711" s="689"/>
      <c r="Q711" s="692"/>
      <c r="R711" s="671"/>
      <c r="S711" s="694"/>
      <c r="T711" s="689"/>
      <c r="U711" s="693"/>
      <c r="V711" s="693"/>
      <c r="W711" s="694"/>
      <c r="X711" s="689"/>
      <c r="Y711" s="693"/>
      <c r="Z711" s="693"/>
      <c r="AA711" s="694"/>
      <c r="AB711" s="689"/>
      <c r="AC711" s="692"/>
      <c r="AD711" s="693"/>
      <c r="AE711" s="695"/>
    </row>
    <row r="712" spans="1:31" ht="15.75" customHeight="1" x14ac:dyDescent="0.3">
      <c r="A712" s="678"/>
      <c r="B712" s="679"/>
      <c r="C712" s="1040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</row>
    <row r="713" spans="1:31" ht="15.75" customHeight="1" x14ac:dyDescent="0.3">
      <c r="A713" s="665"/>
      <c r="B713" s="666"/>
      <c r="C713" s="1035"/>
      <c r="D713" s="667"/>
      <c r="E713" s="668"/>
      <c r="F713" s="668"/>
      <c r="G713" s="669"/>
      <c r="H713" s="667"/>
      <c r="I713" s="670"/>
      <c r="J713" s="671"/>
      <c r="K713" s="672"/>
      <c r="L713" s="671"/>
      <c r="M713" s="671"/>
      <c r="N713" s="671"/>
      <c r="O713" s="672"/>
      <c r="P713" s="667"/>
      <c r="Q713" s="668"/>
      <c r="R713" s="668"/>
      <c r="S713" s="669"/>
      <c r="T713" s="667"/>
      <c r="U713" s="668"/>
      <c r="V713" s="668"/>
      <c r="W713" s="669"/>
      <c r="X713" s="667"/>
      <c r="Y713" s="671"/>
      <c r="Z713" s="671"/>
      <c r="AA713" s="672"/>
      <c r="AB713" s="667"/>
      <c r="AC713" s="670"/>
      <c r="AD713" s="671"/>
      <c r="AE713" s="675"/>
    </row>
    <row r="714" spans="1:31" ht="15.75" customHeight="1" x14ac:dyDescent="0.3">
      <c r="A714" s="678"/>
      <c r="B714" s="679"/>
      <c r="C714" s="1036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0"/>
      <c r="Q714" s="687"/>
      <c r="R714" s="687"/>
      <c r="S714" s="684"/>
      <c r="T714" s="680"/>
      <c r="U714" s="687"/>
      <c r="V714" s="683"/>
      <c r="W714" s="684"/>
      <c r="X714" s="680"/>
      <c r="Y714" s="687"/>
      <c r="Z714" s="687"/>
      <c r="AA714" s="684"/>
      <c r="AB714" s="680"/>
      <c r="AC714" s="683"/>
      <c r="AD714" s="683"/>
      <c r="AE714" s="688"/>
    </row>
    <row r="715" spans="1:31" ht="15.75" customHeight="1" x14ac:dyDescent="0.3">
      <c r="A715" s="678"/>
      <c r="B715" s="679"/>
      <c r="C715" s="1040"/>
      <c r="D715" s="689"/>
      <c r="E715" s="690"/>
      <c r="F715" s="690"/>
      <c r="G715" s="691"/>
      <c r="H715" s="667"/>
      <c r="I715" s="668"/>
      <c r="J715" s="668"/>
      <c r="K715" s="669"/>
      <c r="L715" s="667"/>
      <c r="M715" s="670"/>
      <c r="N715" s="671"/>
      <c r="O715" s="672"/>
      <c r="P715" s="667"/>
      <c r="Q715" s="668"/>
      <c r="R715" s="668"/>
      <c r="S715" s="669"/>
      <c r="T715" s="667"/>
      <c r="U715" s="668"/>
      <c r="V715" s="668"/>
      <c r="W715" s="669"/>
      <c r="X715" s="689"/>
      <c r="Y715" s="693"/>
      <c r="Z715" s="693"/>
      <c r="AA715" s="694"/>
      <c r="AB715" s="689"/>
      <c r="AC715" s="692"/>
      <c r="AD715" s="693"/>
      <c r="AE715" s="695"/>
    </row>
    <row r="716" spans="1:31" ht="15.75" customHeight="1" x14ac:dyDescent="0.3">
      <c r="A716" s="715"/>
      <c r="B716" s="716"/>
      <c r="C716" s="1041"/>
      <c r="D716" s="696"/>
      <c r="E716" s="717"/>
      <c r="F716" s="717"/>
      <c r="G716" s="718"/>
      <c r="H716" s="696"/>
      <c r="I716" s="698"/>
      <c r="J716" s="698"/>
      <c r="K716" s="699"/>
      <c r="L716" s="696"/>
      <c r="M716" s="698"/>
      <c r="N716" s="698"/>
      <c r="O716" s="699"/>
      <c r="P716" s="719"/>
      <c r="Q716" s="720"/>
      <c r="R716" s="704"/>
      <c r="S716" s="699"/>
      <c r="T716" s="696"/>
      <c r="U716" s="697"/>
      <c r="V716" s="697"/>
      <c r="W716" s="699"/>
      <c r="X716" s="696"/>
      <c r="Y716" s="700"/>
      <c r="Z716" s="700"/>
      <c r="AA716" s="701"/>
      <c r="AB716" s="696"/>
      <c r="AC716" s="697"/>
      <c r="AD716" s="698"/>
      <c r="AE716" s="702"/>
    </row>
    <row r="717" spans="1:31" ht="15.75" customHeight="1" x14ac:dyDescent="0.3">
      <c r="A717" s="665"/>
      <c r="B717" s="666"/>
      <c r="C717" s="1035"/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68"/>
      <c r="R717" s="668"/>
      <c r="S717" s="669"/>
      <c r="T717" s="667"/>
      <c r="U717" s="668"/>
      <c r="V717" s="668"/>
      <c r="W717" s="669"/>
      <c r="X717" s="667"/>
      <c r="Y717" s="671"/>
      <c r="Z717" s="671"/>
      <c r="AA717" s="672"/>
      <c r="AB717" s="667"/>
      <c r="AC717" s="670"/>
      <c r="AD717" s="671"/>
      <c r="AE717" s="675"/>
    </row>
    <row r="718" spans="1:31" ht="15.75" customHeight="1" x14ac:dyDescent="0.3">
      <c r="A718" s="678"/>
      <c r="B718" s="679"/>
      <c r="C718" s="1036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</row>
    <row r="719" spans="1:31" ht="15.75" customHeight="1" x14ac:dyDescent="0.3">
      <c r="A719" s="678"/>
      <c r="B719" s="679"/>
      <c r="C719" s="1040"/>
      <c r="D719" s="689"/>
      <c r="E719" s="690"/>
      <c r="F719" s="690"/>
      <c r="G719" s="691"/>
      <c r="H719" s="667"/>
      <c r="I719" s="668"/>
      <c r="J719" s="668"/>
      <c r="K719" s="669"/>
      <c r="L719" s="667"/>
      <c r="M719" s="670"/>
      <c r="N719" s="671"/>
      <c r="O719" s="672"/>
      <c r="P719" s="667"/>
      <c r="Q719" s="668"/>
      <c r="R719" s="668"/>
      <c r="S719" s="669"/>
      <c r="T719" s="667"/>
      <c r="U719" s="668"/>
      <c r="V719" s="668"/>
      <c r="W719" s="669"/>
      <c r="X719" s="689"/>
      <c r="Y719" s="693"/>
      <c r="Z719" s="693"/>
      <c r="AA719" s="694"/>
      <c r="AB719" s="689"/>
      <c r="AC719" s="692"/>
      <c r="AD719" s="693"/>
      <c r="AE719" s="695"/>
    </row>
    <row r="720" spans="1:31" ht="15.75" customHeight="1" x14ac:dyDescent="0.3">
      <c r="A720" s="715"/>
      <c r="B720" s="716"/>
      <c r="C720" s="1041"/>
      <c r="D720" s="696"/>
      <c r="E720" s="717"/>
      <c r="F720" s="717"/>
      <c r="G720" s="718"/>
      <c r="H720" s="696"/>
      <c r="I720" s="698"/>
      <c r="J720" s="698"/>
      <c r="K720" s="699"/>
      <c r="L720" s="696"/>
      <c r="M720" s="698"/>
      <c r="N720" s="698"/>
      <c r="O720" s="699"/>
      <c r="P720" s="719"/>
      <c r="Q720" s="720"/>
      <c r="R720" s="704"/>
      <c r="S720" s="699"/>
      <c r="T720" s="696"/>
      <c r="U720" s="697"/>
      <c r="V720" s="697"/>
      <c r="W720" s="699"/>
      <c r="X720" s="696"/>
      <c r="Y720" s="700"/>
      <c r="Z720" s="700"/>
      <c r="AA720" s="701"/>
      <c r="AB720" s="696"/>
      <c r="AC720" s="697"/>
      <c r="AD720" s="698"/>
      <c r="AE720" s="702"/>
    </row>
    <row r="721" spans="1:31" ht="15.75" customHeight="1" x14ac:dyDescent="0.3">
      <c r="A721" s="665"/>
      <c r="B721" s="666"/>
      <c r="C721" s="1035"/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</row>
    <row r="722" spans="1:31" ht="15.75" customHeight="1" x14ac:dyDescent="0.3">
      <c r="A722" s="678"/>
      <c r="B722" s="679"/>
      <c r="C722" s="1036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</row>
    <row r="723" spans="1:31" ht="15.75" customHeight="1" x14ac:dyDescent="0.3">
      <c r="A723" s="678"/>
      <c r="B723" s="679"/>
      <c r="C723" s="1040"/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</row>
    <row r="724" spans="1:31" ht="15.75" customHeight="1" x14ac:dyDescent="0.3">
      <c r="A724" s="678"/>
      <c r="B724" s="679"/>
      <c r="C724" s="1040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</row>
    <row r="725" spans="1:31" ht="15.75" customHeight="1" x14ac:dyDescent="0.3">
      <c r="A725" s="665"/>
      <c r="B725" s="666"/>
      <c r="C725" s="1035"/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</row>
    <row r="726" spans="1:31" ht="15.75" customHeight="1" x14ac:dyDescent="0.3">
      <c r="A726" s="678"/>
      <c r="B726" s="679"/>
      <c r="C726" s="1036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</row>
    <row r="727" spans="1:31" ht="15.75" customHeight="1" x14ac:dyDescent="0.3">
      <c r="A727" s="678"/>
      <c r="B727" s="679"/>
      <c r="C727" s="1040"/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</row>
    <row r="728" spans="1:31" ht="15.75" customHeight="1" x14ac:dyDescent="0.3">
      <c r="A728" s="678"/>
      <c r="B728" s="679"/>
      <c r="C728" s="1040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</row>
    <row r="729" spans="1:31" ht="15.75" customHeight="1" x14ac:dyDescent="0.3">
      <c r="A729" s="665"/>
      <c r="B729" s="666"/>
      <c r="C729" s="1035"/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</row>
    <row r="730" spans="1:31" ht="15.75" customHeight="1" x14ac:dyDescent="0.3">
      <c r="A730" s="678"/>
      <c r="B730" s="679"/>
      <c r="C730" s="1036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</row>
    <row r="731" spans="1:31" ht="15.75" customHeight="1" x14ac:dyDescent="0.3">
      <c r="A731" s="678"/>
      <c r="B731" s="679"/>
      <c r="C731" s="1040"/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</row>
    <row r="732" spans="1:31" ht="15.75" customHeight="1" x14ac:dyDescent="0.3">
      <c r="A732" s="678"/>
      <c r="B732" s="679"/>
      <c r="C732" s="1040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</row>
    <row r="733" spans="1:31" ht="15.75" customHeight="1" x14ac:dyDescent="0.3">
      <c r="A733" s="665"/>
      <c r="B733" s="666"/>
      <c r="C733" s="1035"/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</row>
    <row r="734" spans="1:31" ht="15.75" customHeight="1" x14ac:dyDescent="0.3">
      <c r="A734" s="678"/>
      <c r="B734" s="679"/>
      <c r="C734" s="1036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</row>
    <row r="735" spans="1:31" ht="15.75" customHeight="1" x14ac:dyDescent="0.3">
      <c r="A735" s="678"/>
      <c r="B735" s="679"/>
      <c r="C735" s="1040"/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</row>
    <row r="736" spans="1:31" ht="15.75" customHeight="1" x14ac:dyDescent="0.3">
      <c r="A736" s="678"/>
      <c r="B736" s="679"/>
      <c r="C736" s="1040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</row>
    <row r="737" spans="1:31" ht="15.75" customHeight="1" x14ac:dyDescent="0.3">
      <c r="A737" s="665"/>
      <c r="B737" s="666"/>
      <c r="C737" s="1035"/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</row>
    <row r="738" spans="1:31" ht="15.75" customHeight="1" x14ac:dyDescent="0.3">
      <c r="A738" s="678"/>
      <c r="B738" s="679"/>
      <c r="C738" s="1036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</row>
    <row r="739" spans="1:31" ht="15.75" customHeight="1" x14ac:dyDescent="0.3">
      <c r="A739" s="678"/>
      <c r="B739" s="679"/>
      <c r="C739" s="1040"/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</row>
    <row r="740" spans="1:31" ht="15.75" customHeight="1" x14ac:dyDescent="0.3">
      <c r="A740" s="678"/>
      <c r="B740" s="679"/>
      <c r="C740" s="1040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</row>
    <row r="741" spans="1:31" ht="15.75" customHeight="1" x14ac:dyDescent="0.3">
      <c r="A741" s="665"/>
      <c r="B741" s="666"/>
      <c r="C741" s="1035"/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</row>
    <row r="742" spans="1:31" ht="15.75" customHeight="1" x14ac:dyDescent="0.3">
      <c r="A742" s="678"/>
      <c r="B742" s="679"/>
      <c r="C742" s="1036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</row>
    <row r="743" spans="1:31" ht="15.75" customHeight="1" x14ac:dyDescent="0.3">
      <c r="A743" s="678"/>
      <c r="B743" s="679"/>
      <c r="C743" s="1040"/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</row>
    <row r="744" spans="1:31" ht="15.75" customHeight="1" x14ac:dyDescent="0.3">
      <c r="A744" s="715"/>
      <c r="B744" s="716"/>
      <c r="C744" s="1041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</row>
    <row r="745" spans="1:31" ht="15.75" customHeight="1" x14ac:dyDescent="0.3">
      <c r="A745" s="665"/>
      <c r="B745" s="666"/>
      <c r="C745" s="1035"/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672"/>
      <c r="P745" s="667"/>
      <c r="Q745" s="668"/>
      <c r="R745" s="668"/>
      <c r="S745" s="669"/>
      <c r="T745" s="667"/>
      <c r="U745" s="668"/>
      <c r="V745" s="668"/>
      <c r="W745" s="669"/>
      <c r="X745" s="667"/>
      <c r="Y745" s="671"/>
      <c r="Z745" s="671"/>
      <c r="AA745" s="672"/>
      <c r="AB745" s="667"/>
      <c r="AC745" s="670"/>
      <c r="AD745" s="671"/>
      <c r="AE745" s="675"/>
    </row>
    <row r="746" spans="1:31" ht="15.75" customHeight="1" x14ac:dyDescent="0.3">
      <c r="A746" s="678"/>
      <c r="B746" s="679"/>
      <c r="C746" s="1036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</row>
    <row r="747" spans="1:31" ht="15.75" customHeight="1" x14ac:dyDescent="0.3">
      <c r="A747" s="678"/>
      <c r="B747" s="679"/>
      <c r="C747" s="1040"/>
      <c r="D747" s="689"/>
      <c r="E747" s="690"/>
      <c r="F747" s="690"/>
      <c r="G747" s="691"/>
      <c r="H747" s="667"/>
      <c r="I747" s="668"/>
      <c r="J747" s="668"/>
      <c r="K747" s="669"/>
      <c r="L747" s="667"/>
      <c r="M747" s="670"/>
      <c r="N747" s="671"/>
      <c r="O747" s="672"/>
      <c r="P747" s="667"/>
      <c r="Q747" s="668"/>
      <c r="R747" s="668"/>
      <c r="S747" s="669"/>
      <c r="T747" s="667"/>
      <c r="U747" s="668"/>
      <c r="V747" s="668"/>
      <c r="W747" s="669"/>
      <c r="X747" s="689"/>
      <c r="Y747" s="693"/>
      <c r="Z747" s="693"/>
      <c r="AA747" s="694"/>
      <c r="AB747" s="689"/>
      <c r="AC747" s="692"/>
      <c r="AD747" s="693"/>
      <c r="AE747" s="695"/>
    </row>
    <row r="748" spans="1:31" ht="15.75" customHeight="1" x14ac:dyDescent="0.3">
      <c r="A748" s="715"/>
      <c r="B748" s="716"/>
      <c r="C748" s="1041"/>
      <c r="D748" s="696"/>
      <c r="E748" s="717"/>
      <c r="F748" s="717"/>
      <c r="G748" s="718"/>
      <c r="H748" s="696"/>
      <c r="I748" s="698"/>
      <c r="J748" s="698"/>
      <c r="K748" s="699"/>
      <c r="L748" s="696"/>
      <c r="M748" s="698"/>
      <c r="N748" s="698"/>
      <c r="O748" s="699"/>
      <c r="P748" s="719"/>
      <c r="Q748" s="720"/>
      <c r="R748" s="704"/>
      <c r="S748" s="699"/>
      <c r="T748" s="696"/>
      <c r="U748" s="697"/>
      <c r="V748" s="697"/>
      <c r="W748" s="699"/>
      <c r="X748" s="696"/>
      <c r="Y748" s="700"/>
      <c r="Z748" s="700"/>
      <c r="AA748" s="701"/>
      <c r="AB748" s="696"/>
      <c r="AC748" s="697"/>
      <c r="AD748" s="698"/>
      <c r="AE748" s="702"/>
    </row>
    <row r="749" spans="1:31" ht="15.75" customHeight="1" x14ac:dyDescent="0.3">
      <c r="A749" s="665"/>
      <c r="B749" s="666"/>
      <c r="C749" s="1035"/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</row>
    <row r="750" spans="1:31" ht="15.75" customHeight="1" x14ac:dyDescent="0.3">
      <c r="A750" s="678"/>
      <c r="B750" s="679"/>
      <c r="C750" s="1036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</row>
    <row r="751" spans="1:31" ht="15.75" customHeight="1" x14ac:dyDescent="0.3">
      <c r="A751" s="678"/>
      <c r="B751" s="679"/>
      <c r="C751" s="1040"/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</row>
    <row r="752" spans="1:31" ht="15.75" customHeight="1" x14ac:dyDescent="0.3">
      <c r="A752" s="678"/>
      <c r="B752" s="679"/>
      <c r="C752" s="1040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</row>
    <row r="753" spans="1:31" ht="15.75" customHeight="1" x14ac:dyDescent="0.3">
      <c r="A753" s="665"/>
      <c r="B753" s="666"/>
      <c r="C753" s="1035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</row>
    <row r="754" spans="1:31" ht="15.75" customHeight="1" x14ac:dyDescent="0.3">
      <c r="A754" s="678"/>
      <c r="B754" s="679"/>
      <c r="C754" s="1036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</row>
    <row r="755" spans="1:31" ht="15.75" customHeight="1" x14ac:dyDescent="0.3">
      <c r="A755" s="678"/>
      <c r="B755" s="679"/>
      <c r="C755" s="1040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</row>
    <row r="756" spans="1:31" ht="15.75" customHeight="1" x14ac:dyDescent="0.3">
      <c r="A756" s="678"/>
      <c r="B756" s="679"/>
      <c r="C756" s="1040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</row>
    <row r="757" spans="1:31" ht="15.75" customHeight="1" x14ac:dyDescent="0.3">
      <c r="A757" s="665"/>
      <c r="B757" s="666"/>
      <c r="C757" s="1035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</row>
    <row r="758" spans="1:31" ht="15.75" customHeight="1" x14ac:dyDescent="0.3">
      <c r="A758" s="678"/>
      <c r="B758" s="679"/>
      <c r="C758" s="1036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</row>
    <row r="759" spans="1:31" ht="15.75" customHeight="1" x14ac:dyDescent="0.3">
      <c r="A759" s="678"/>
      <c r="B759" s="679"/>
      <c r="C759" s="1040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</row>
    <row r="760" spans="1:31" ht="15.75" customHeight="1" x14ac:dyDescent="0.3">
      <c r="A760" s="715"/>
      <c r="B760" s="716"/>
      <c r="C760" s="1041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</row>
    <row r="761" spans="1:31" ht="15.75" customHeight="1" x14ac:dyDescent="0.3">
      <c r="A761" s="665"/>
      <c r="B761" s="666"/>
      <c r="C761" s="1035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</row>
    <row r="762" spans="1:31" ht="15.75" customHeight="1" x14ac:dyDescent="0.3">
      <c r="A762" s="678"/>
      <c r="B762" s="679"/>
      <c r="C762" s="1036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</row>
    <row r="763" spans="1:31" ht="15.75" customHeight="1" x14ac:dyDescent="0.3">
      <c r="A763" s="678"/>
      <c r="B763" s="679"/>
      <c r="C763" s="1040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</row>
    <row r="764" spans="1:31" ht="15.75" customHeight="1" x14ac:dyDescent="0.3">
      <c r="A764" s="715"/>
      <c r="B764" s="716"/>
      <c r="C764" s="1041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</row>
    <row r="765" spans="1:31" ht="15.75" customHeight="1" x14ac:dyDescent="0.3">
      <c r="A765" s="665"/>
      <c r="B765" s="666"/>
      <c r="C765" s="1035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712"/>
      <c r="P765" s="667"/>
      <c r="Q765" s="670"/>
      <c r="R765" s="671"/>
      <c r="S765" s="710"/>
      <c r="T765" s="667"/>
      <c r="U765" s="671"/>
      <c r="V765" s="671"/>
      <c r="W765" s="712"/>
      <c r="X765" s="667"/>
      <c r="Y765" s="671"/>
      <c r="Z765" s="671"/>
      <c r="AA765" s="672"/>
      <c r="AB765" s="667"/>
      <c r="AC765" s="670"/>
      <c r="AD765" s="671"/>
      <c r="AE765" s="675"/>
    </row>
    <row r="766" spans="1:31" ht="15.75" customHeight="1" x14ac:dyDescent="0.3">
      <c r="A766" s="678"/>
      <c r="B766" s="679"/>
      <c r="C766" s="1036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</row>
    <row r="767" spans="1:31" ht="15.75" customHeight="1" x14ac:dyDescent="0.3">
      <c r="A767" s="678"/>
      <c r="B767" s="679"/>
      <c r="C767" s="1040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</row>
    <row r="768" spans="1:31" ht="15.75" customHeight="1" x14ac:dyDescent="0.3">
      <c r="A768" s="678"/>
      <c r="B768" s="679"/>
      <c r="C768" s="1040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</row>
    <row r="769" spans="1:31" ht="15.75" customHeight="1" x14ac:dyDescent="0.3">
      <c r="A769" s="665"/>
      <c r="B769" s="666"/>
      <c r="C769" s="1035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67"/>
      <c r="Q769" s="670"/>
      <c r="R769" s="671"/>
      <c r="S769" s="672"/>
      <c r="T769" s="667"/>
      <c r="U769" s="671"/>
      <c r="V769" s="671"/>
      <c r="W769" s="672"/>
      <c r="X769" s="671"/>
      <c r="Y769" s="671"/>
      <c r="Z769" s="671"/>
      <c r="AA769" s="672"/>
      <c r="AB769" s="667"/>
      <c r="AC769" s="670"/>
      <c r="AD769" s="671"/>
      <c r="AE769" s="675"/>
    </row>
    <row r="770" spans="1:31" ht="15.75" customHeight="1" x14ac:dyDescent="0.3">
      <c r="A770" s="678"/>
      <c r="B770" s="679"/>
      <c r="C770" s="1036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684"/>
      <c r="X770" s="680"/>
      <c r="Y770" s="687"/>
      <c r="Z770" s="687"/>
      <c r="AA770" s="684"/>
      <c r="AB770" s="680"/>
      <c r="AC770" s="683"/>
      <c r="AD770" s="683"/>
      <c r="AE770" s="688"/>
    </row>
    <row r="771" spans="1:31" ht="15.75" customHeight="1" x14ac:dyDescent="0.3">
      <c r="A771" s="678"/>
      <c r="B771" s="679"/>
      <c r="C771" s="1040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67"/>
      <c r="Q771" s="670"/>
      <c r="R771" s="671"/>
      <c r="S771" s="672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</row>
    <row r="772" spans="1:31" ht="15.75" customHeight="1" x14ac:dyDescent="0.3">
      <c r="A772" s="678"/>
      <c r="B772" s="679"/>
      <c r="C772" s="1040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</row>
    <row r="773" spans="1:31" ht="15.75" customHeight="1" x14ac:dyDescent="0.3">
      <c r="A773" s="665"/>
      <c r="B773" s="666"/>
      <c r="C773" s="1035"/>
      <c r="D773" s="667"/>
      <c r="E773" s="668"/>
      <c r="F773" s="668"/>
      <c r="G773" s="669"/>
      <c r="H773" s="667"/>
      <c r="I773" s="670"/>
      <c r="J773" s="671"/>
      <c r="K773" s="672"/>
      <c r="L773" s="667"/>
      <c r="M773" s="671"/>
      <c r="N773" s="671"/>
      <c r="O773" s="672"/>
      <c r="P773" s="673"/>
      <c r="Q773" s="674"/>
      <c r="R773" s="671"/>
      <c r="S773" s="672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</row>
    <row r="774" spans="1:31" ht="15.75" customHeight="1" x14ac:dyDescent="0.3">
      <c r="A774" s="678"/>
      <c r="B774" s="679"/>
      <c r="C774" s="1036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68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</row>
    <row r="775" spans="1:31" ht="15.75" customHeight="1" x14ac:dyDescent="0.3">
      <c r="A775" s="678"/>
      <c r="B775" s="679"/>
      <c r="C775" s="1040"/>
      <c r="D775" s="689"/>
      <c r="E775" s="690"/>
      <c r="F775" s="690"/>
      <c r="G775" s="691"/>
      <c r="H775" s="689"/>
      <c r="I775" s="692"/>
      <c r="J775" s="671"/>
      <c r="K775" s="694"/>
      <c r="L775" s="689"/>
      <c r="M775" s="693"/>
      <c r="N775" s="671"/>
      <c r="O775" s="694"/>
      <c r="P775" s="689"/>
      <c r="Q775" s="692"/>
      <c r="R775" s="671"/>
      <c r="S775" s="694"/>
      <c r="T775" s="689"/>
      <c r="U775" s="693"/>
      <c r="V775" s="693"/>
      <c r="W775" s="694"/>
      <c r="X775" s="689"/>
      <c r="Y775" s="693"/>
      <c r="Z775" s="693"/>
      <c r="AA775" s="694"/>
      <c r="AB775" s="689"/>
      <c r="AC775" s="692"/>
      <c r="AD775" s="693"/>
      <c r="AE775" s="695"/>
    </row>
    <row r="776" spans="1:31" ht="15.75" customHeight="1" x14ac:dyDescent="0.3">
      <c r="A776" s="678"/>
      <c r="B776" s="679"/>
      <c r="C776" s="1040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</row>
    <row r="777" spans="1:31" ht="15.75" customHeight="1" x14ac:dyDescent="0.3">
      <c r="A777" s="665"/>
      <c r="B777" s="666"/>
      <c r="C777" s="1035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672"/>
      <c r="P777" s="667"/>
      <c r="Q777" s="668"/>
      <c r="R777" s="668"/>
      <c r="S777" s="669"/>
      <c r="T777" s="667"/>
      <c r="U777" s="668"/>
      <c r="V777" s="668"/>
      <c r="W777" s="669"/>
      <c r="X777" s="667"/>
      <c r="Y777" s="671"/>
      <c r="Z777" s="671"/>
      <c r="AA777" s="672"/>
      <c r="AB777" s="667"/>
      <c r="AC777" s="670"/>
      <c r="AD777" s="671"/>
      <c r="AE777" s="675"/>
    </row>
    <row r="778" spans="1:31" ht="15.75" customHeight="1" x14ac:dyDescent="0.3">
      <c r="A778" s="678"/>
      <c r="B778" s="679"/>
      <c r="C778" s="1036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</row>
    <row r="779" spans="1:31" ht="15.75" customHeight="1" x14ac:dyDescent="0.3">
      <c r="A779" s="678"/>
      <c r="B779" s="679"/>
      <c r="C779" s="1040"/>
      <c r="D779" s="689"/>
      <c r="E779" s="690"/>
      <c r="F779" s="690"/>
      <c r="G779" s="691"/>
      <c r="H779" s="667"/>
      <c r="I779" s="668"/>
      <c r="J779" s="668"/>
      <c r="K779" s="669"/>
      <c r="L779" s="667"/>
      <c r="M779" s="670"/>
      <c r="N779" s="671"/>
      <c r="O779" s="672"/>
      <c r="P779" s="667"/>
      <c r="Q779" s="668"/>
      <c r="R779" s="668"/>
      <c r="S779" s="669"/>
      <c r="T779" s="667"/>
      <c r="U779" s="668"/>
      <c r="V779" s="668"/>
      <c r="W779" s="669"/>
      <c r="X779" s="689"/>
      <c r="Y779" s="693"/>
      <c r="Z779" s="693"/>
      <c r="AA779" s="694"/>
      <c r="AB779" s="689"/>
      <c r="AC779" s="692"/>
      <c r="AD779" s="693"/>
      <c r="AE779" s="695"/>
    </row>
    <row r="780" spans="1:31" ht="15.75" customHeight="1" x14ac:dyDescent="0.3">
      <c r="A780" s="715"/>
      <c r="B780" s="716"/>
      <c r="C780" s="1041"/>
      <c r="D780" s="696"/>
      <c r="E780" s="717"/>
      <c r="F780" s="717"/>
      <c r="G780" s="718"/>
      <c r="H780" s="696"/>
      <c r="I780" s="698"/>
      <c r="J780" s="698"/>
      <c r="K780" s="699"/>
      <c r="L780" s="696"/>
      <c r="M780" s="698"/>
      <c r="N780" s="698"/>
      <c r="O780" s="699"/>
      <c r="P780" s="719"/>
      <c r="Q780" s="720"/>
      <c r="R780" s="704"/>
      <c r="S780" s="699"/>
      <c r="T780" s="696"/>
      <c r="U780" s="697"/>
      <c r="V780" s="697"/>
      <c r="W780" s="699"/>
      <c r="X780" s="696"/>
      <c r="Y780" s="700"/>
      <c r="Z780" s="700"/>
      <c r="AA780" s="701"/>
      <c r="AB780" s="696"/>
      <c r="AC780" s="697"/>
      <c r="AD780" s="698"/>
      <c r="AE780" s="702"/>
    </row>
    <row r="781" spans="1:31" ht="15.75" customHeight="1" x14ac:dyDescent="0.3">
      <c r="A781" s="665"/>
      <c r="B781" s="666"/>
      <c r="C781" s="1035"/>
      <c r="D781" s="667"/>
      <c r="E781" s="668"/>
      <c r="F781" s="668"/>
      <c r="G781" s="669"/>
      <c r="H781" s="667"/>
      <c r="I781" s="670"/>
      <c r="J781" s="671"/>
      <c r="K781" s="672"/>
      <c r="L781" s="671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67"/>
      <c r="Y781" s="671"/>
      <c r="Z781" s="671"/>
      <c r="AA781" s="672"/>
      <c r="AB781" s="667"/>
      <c r="AC781" s="670"/>
      <c r="AD781" s="671"/>
      <c r="AE781" s="675"/>
    </row>
    <row r="782" spans="1:31" ht="15.75" customHeight="1" x14ac:dyDescent="0.3">
      <c r="A782" s="678"/>
      <c r="B782" s="679"/>
      <c r="C782" s="1036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0"/>
      <c r="Q782" s="687"/>
      <c r="R782" s="687"/>
      <c r="S782" s="684"/>
      <c r="T782" s="680"/>
      <c r="U782" s="687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</row>
    <row r="783" spans="1:31" ht="15.75" customHeight="1" x14ac:dyDescent="0.3">
      <c r="A783" s="678"/>
      <c r="B783" s="679"/>
      <c r="C783" s="1040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705"/>
      <c r="Q783" s="706"/>
      <c r="R783" s="671"/>
      <c r="S783" s="694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</row>
    <row r="784" spans="1:31" ht="15.75" customHeight="1" x14ac:dyDescent="0.3">
      <c r="A784" s="678"/>
      <c r="B784" s="679"/>
      <c r="C784" s="1040"/>
      <c r="D784" s="689"/>
      <c r="E784" s="690"/>
      <c r="F784" s="690"/>
      <c r="G784" s="691"/>
      <c r="H784" s="689"/>
      <c r="I784" s="693"/>
      <c r="J784" s="693"/>
      <c r="K784" s="694"/>
      <c r="L784" s="689"/>
      <c r="M784" s="693"/>
      <c r="N784" s="693"/>
      <c r="O784" s="694"/>
      <c r="P784" s="705"/>
      <c r="Q784" s="706"/>
      <c r="R784" s="707"/>
      <c r="S784" s="694"/>
      <c r="T784" s="689"/>
      <c r="U784" s="692"/>
      <c r="V784" s="692"/>
      <c r="W784" s="694"/>
      <c r="X784" s="689"/>
      <c r="Y784" s="708"/>
      <c r="Z784" s="708"/>
      <c r="AA784" s="709"/>
      <c r="AB784" s="689"/>
      <c r="AC784" s="692"/>
      <c r="AD784" s="693"/>
      <c r="AE784" s="695"/>
    </row>
    <row r="785" spans="1:31" ht="15.75" customHeight="1" x14ac:dyDescent="0.3">
      <c r="A785" s="665"/>
      <c r="B785" s="666"/>
      <c r="C785" s="1035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710"/>
      <c r="T785" s="667"/>
      <c r="U785" s="671"/>
      <c r="V785" s="671"/>
      <c r="W785" s="710"/>
      <c r="X785" s="671"/>
      <c r="Y785" s="671"/>
      <c r="Z785" s="671"/>
      <c r="AA785" s="672"/>
      <c r="AB785" s="667"/>
      <c r="AC785" s="670"/>
      <c r="AD785" s="671"/>
      <c r="AE785" s="675"/>
    </row>
    <row r="786" spans="1:31" ht="15.75" customHeight="1" x14ac:dyDescent="0.3">
      <c r="A786" s="678"/>
      <c r="B786" s="679"/>
      <c r="C786" s="1036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687"/>
      <c r="S786" s="684"/>
      <c r="T786" s="680"/>
      <c r="U786" s="683"/>
      <c r="V786" s="683"/>
      <c r="W786" s="711"/>
      <c r="X786" s="680"/>
      <c r="Y786" s="687"/>
      <c r="Z786" s="687"/>
      <c r="AA786" s="684"/>
      <c r="AB786" s="680"/>
      <c r="AC786" s="683"/>
      <c r="AD786" s="683"/>
      <c r="AE786" s="688"/>
    </row>
    <row r="787" spans="1:31" ht="15.75" customHeight="1" x14ac:dyDescent="0.3">
      <c r="A787" s="678"/>
      <c r="B787" s="679"/>
      <c r="C787" s="1040"/>
      <c r="D787" s="689"/>
      <c r="E787" s="690"/>
      <c r="F787" s="690"/>
      <c r="G787" s="691"/>
      <c r="H787" s="689"/>
      <c r="I787" s="692"/>
      <c r="J787" s="693"/>
      <c r="K787" s="694"/>
      <c r="L787" s="689"/>
      <c r="M787" s="693"/>
      <c r="N787" s="693"/>
      <c r="O787" s="694"/>
      <c r="P787" s="689"/>
      <c r="Q787" s="692"/>
      <c r="R787" s="671"/>
      <c r="S787" s="694"/>
      <c r="T787" s="689"/>
      <c r="U787" s="693"/>
      <c r="V787" s="671"/>
      <c r="W787" s="694"/>
      <c r="X787" s="689"/>
      <c r="Y787" s="693"/>
      <c r="Z787" s="693"/>
      <c r="AA787" s="694"/>
      <c r="AB787" s="689"/>
      <c r="AC787" s="692"/>
      <c r="AD787" s="693"/>
      <c r="AE787" s="695"/>
    </row>
    <row r="788" spans="1:31" ht="15.75" customHeight="1" x14ac:dyDescent="0.3">
      <c r="A788" s="678"/>
      <c r="B788" s="679"/>
      <c r="C788" s="1040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</row>
    <row r="789" spans="1:31" ht="15.75" customHeight="1" x14ac:dyDescent="0.3">
      <c r="A789" s="665"/>
      <c r="B789" s="666"/>
      <c r="C789" s="1035"/>
      <c r="D789" s="667"/>
      <c r="E789" s="668"/>
      <c r="F789" s="668"/>
      <c r="G789" s="669"/>
      <c r="H789" s="667"/>
      <c r="I789" s="670"/>
      <c r="J789" s="671"/>
      <c r="K789" s="712"/>
      <c r="L789" s="667"/>
      <c r="M789" s="671"/>
      <c r="N789" s="671"/>
      <c r="O789" s="712"/>
      <c r="P789" s="673"/>
      <c r="Q789" s="674"/>
      <c r="R789" s="671"/>
      <c r="S789" s="713"/>
      <c r="T789" s="667"/>
      <c r="U789" s="671"/>
      <c r="V789" s="671"/>
      <c r="W789" s="672"/>
      <c r="X789" s="671"/>
      <c r="Y789" s="671"/>
      <c r="Z789" s="671"/>
      <c r="AA789" s="672"/>
      <c r="AB789" s="667"/>
      <c r="AC789" s="670"/>
      <c r="AD789" s="671"/>
      <c r="AE789" s="675"/>
    </row>
    <row r="790" spans="1:31" ht="15.75" customHeight="1" x14ac:dyDescent="0.3">
      <c r="A790" s="678"/>
      <c r="B790" s="679"/>
      <c r="C790" s="1036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714"/>
      <c r="P790" s="685"/>
      <c r="Q790" s="686"/>
      <c r="R790" s="703"/>
      <c r="S790" s="684"/>
      <c r="T790" s="680"/>
      <c r="U790" s="683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</row>
    <row r="791" spans="1:31" ht="15.75" customHeight="1" x14ac:dyDescent="0.3">
      <c r="A791" s="678"/>
      <c r="B791" s="679"/>
      <c r="C791" s="1040"/>
      <c r="D791" s="689"/>
      <c r="E791" s="690"/>
      <c r="F791" s="690"/>
      <c r="G791" s="691"/>
      <c r="H791" s="689"/>
      <c r="I791" s="692"/>
      <c r="J791" s="693"/>
      <c r="K791" s="694"/>
      <c r="L791" s="689"/>
      <c r="M791" s="693"/>
      <c r="N791" s="693"/>
      <c r="O791" s="694"/>
      <c r="P791" s="689"/>
      <c r="Q791" s="692"/>
      <c r="R791" s="671"/>
      <c r="S791" s="694"/>
      <c r="T791" s="689"/>
      <c r="U791" s="693"/>
      <c r="V791" s="671"/>
      <c r="W791" s="694"/>
      <c r="X791" s="689"/>
      <c r="Y791" s="693"/>
      <c r="Z791" s="693"/>
      <c r="AA791" s="694"/>
      <c r="AB791" s="689"/>
      <c r="AC791" s="692"/>
      <c r="AD791" s="693"/>
      <c r="AE791" s="695"/>
    </row>
    <row r="792" spans="1:31" ht="15.75" customHeight="1" x14ac:dyDescent="0.3">
      <c r="A792" s="678"/>
      <c r="B792" s="679"/>
      <c r="C792" s="1040"/>
      <c r="D792" s="696"/>
      <c r="E792" s="697"/>
      <c r="F792" s="698"/>
      <c r="G792" s="699"/>
      <c r="H792" s="696"/>
      <c r="I792" s="698"/>
      <c r="J792" s="698"/>
      <c r="K792" s="699"/>
      <c r="L792" s="696"/>
      <c r="M792" s="698"/>
      <c r="N792" s="698"/>
      <c r="O792" s="699"/>
      <c r="P792" s="696"/>
      <c r="Q792" s="697"/>
      <c r="R792" s="698"/>
      <c r="S792" s="699"/>
      <c r="T792" s="696"/>
      <c r="U792" s="698"/>
      <c r="V792" s="698"/>
      <c r="W792" s="699"/>
      <c r="X792" s="696"/>
      <c r="Y792" s="700"/>
      <c r="Z792" s="700"/>
      <c r="AA792" s="701"/>
      <c r="AB792" s="696"/>
      <c r="AC792" s="697"/>
      <c r="AD792" s="698"/>
      <c r="AE792" s="702"/>
    </row>
    <row r="793" spans="1:31" ht="15.75" customHeight="1" x14ac:dyDescent="0.3">
      <c r="A793" s="665"/>
      <c r="B793" s="666"/>
      <c r="C793" s="1035"/>
      <c r="D793" s="667"/>
      <c r="E793" s="668"/>
      <c r="F793" s="668"/>
      <c r="G793" s="669"/>
      <c r="H793" s="667"/>
      <c r="I793" s="670"/>
      <c r="J793" s="671"/>
      <c r="K793" s="672"/>
      <c r="L793" s="671"/>
      <c r="M793" s="671"/>
      <c r="N793" s="671"/>
      <c r="O793" s="712"/>
      <c r="P793" s="667"/>
      <c r="Q793" s="670"/>
      <c r="R793" s="671"/>
      <c r="S793" s="710"/>
      <c r="T793" s="667"/>
      <c r="U793" s="671"/>
      <c r="V793" s="671"/>
      <c r="W793" s="712"/>
      <c r="X793" s="667"/>
      <c r="Y793" s="671"/>
      <c r="Z793" s="671"/>
      <c r="AA793" s="672"/>
      <c r="AB793" s="667"/>
      <c r="AC793" s="670"/>
      <c r="AD793" s="671"/>
      <c r="AE793" s="675"/>
    </row>
    <row r="794" spans="1:31" ht="15.75" customHeight="1" x14ac:dyDescent="0.3">
      <c r="A794" s="678"/>
      <c r="B794" s="679"/>
      <c r="C794" s="1036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0"/>
      <c r="Q794" s="687"/>
      <c r="R794" s="687"/>
      <c r="S794" s="684"/>
      <c r="T794" s="680"/>
      <c r="U794" s="687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</row>
    <row r="795" spans="1:31" ht="15.75" customHeight="1" x14ac:dyDescent="0.3">
      <c r="A795" s="678"/>
      <c r="B795" s="679"/>
      <c r="C795" s="1040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705"/>
      <c r="Q795" s="706"/>
      <c r="R795" s="671"/>
      <c r="S795" s="694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</row>
    <row r="796" spans="1:31" ht="15.75" customHeight="1" x14ac:dyDescent="0.3">
      <c r="A796" s="678"/>
      <c r="B796" s="679"/>
      <c r="C796" s="1040"/>
      <c r="D796" s="689"/>
      <c r="E796" s="690"/>
      <c r="F796" s="690"/>
      <c r="G796" s="691"/>
      <c r="H796" s="689"/>
      <c r="I796" s="693"/>
      <c r="J796" s="693"/>
      <c r="K796" s="694"/>
      <c r="L796" s="689"/>
      <c r="M796" s="693"/>
      <c r="N796" s="693"/>
      <c r="O796" s="694"/>
      <c r="P796" s="705"/>
      <c r="Q796" s="706"/>
      <c r="R796" s="707"/>
      <c r="S796" s="694"/>
      <c r="T796" s="689"/>
      <c r="U796" s="692"/>
      <c r="V796" s="692"/>
      <c r="W796" s="694"/>
      <c r="X796" s="689"/>
      <c r="Y796" s="708"/>
      <c r="Z796" s="708"/>
      <c r="AA796" s="709"/>
      <c r="AB796" s="689"/>
      <c r="AC796" s="692"/>
      <c r="AD796" s="693"/>
      <c r="AE796" s="695"/>
    </row>
    <row r="797" spans="1:31" ht="15.75" customHeight="1" x14ac:dyDescent="0.3">
      <c r="A797" s="665"/>
      <c r="B797" s="666"/>
      <c r="C797" s="1035"/>
      <c r="D797" s="667"/>
      <c r="E797" s="668"/>
      <c r="F797" s="668"/>
      <c r="G797" s="669"/>
      <c r="H797" s="667"/>
      <c r="I797" s="670"/>
      <c r="J797" s="671"/>
      <c r="K797" s="672"/>
      <c r="L797" s="667"/>
      <c r="M797" s="671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</row>
    <row r="798" spans="1:31" ht="15.75" customHeight="1" x14ac:dyDescent="0.3">
      <c r="A798" s="678"/>
      <c r="B798" s="679"/>
      <c r="C798" s="1036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687"/>
      <c r="S798" s="684"/>
      <c r="T798" s="680"/>
      <c r="U798" s="683"/>
      <c r="V798" s="683"/>
      <c r="W798" s="684"/>
      <c r="X798" s="680"/>
      <c r="Y798" s="687"/>
      <c r="Z798" s="687"/>
      <c r="AA798" s="684"/>
      <c r="AB798" s="680"/>
      <c r="AC798" s="683"/>
      <c r="AD798" s="683"/>
      <c r="AE798" s="688"/>
    </row>
    <row r="799" spans="1:31" ht="15.75" customHeight="1" x14ac:dyDescent="0.3">
      <c r="A799" s="678"/>
      <c r="B799" s="679"/>
      <c r="C799" s="1040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71"/>
      <c r="W799" s="694"/>
      <c r="X799" s="689"/>
      <c r="Y799" s="693"/>
      <c r="Z799" s="693"/>
      <c r="AA799" s="694"/>
      <c r="AB799" s="689"/>
      <c r="AC799" s="692"/>
      <c r="AD799" s="693"/>
      <c r="AE799" s="695"/>
    </row>
    <row r="800" spans="1:31" ht="15.75" customHeight="1" x14ac:dyDescent="0.3">
      <c r="A800" s="678"/>
      <c r="B800" s="679"/>
      <c r="C800" s="1040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</row>
    <row r="801" spans="1:31" ht="15.75" customHeight="1" x14ac:dyDescent="0.3">
      <c r="A801" s="665"/>
      <c r="B801" s="666"/>
      <c r="C801" s="1035"/>
      <c r="D801" s="667"/>
      <c r="E801" s="668"/>
      <c r="F801" s="668"/>
      <c r="G801" s="669"/>
      <c r="H801" s="667"/>
      <c r="I801" s="670"/>
      <c r="J801" s="671"/>
      <c r="K801" s="672"/>
      <c r="L801" s="667"/>
      <c r="M801" s="671"/>
      <c r="N801" s="671"/>
      <c r="O801" s="672"/>
      <c r="P801" s="673"/>
      <c r="Q801" s="674"/>
      <c r="R801" s="671"/>
      <c r="S801" s="672"/>
      <c r="T801" s="667"/>
      <c r="U801" s="671"/>
      <c r="V801" s="671"/>
      <c r="W801" s="672"/>
      <c r="X801" s="671"/>
      <c r="Y801" s="671"/>
      <c r="Z801" s="671"/>
      <c r="AA801" s="672"/>
      <c r="AB801" s="667"/>
      <c r="AC801" s="670"/>
      <c r="AD801" s="671"/>
      <c r="AE801" s="675"/>
    </row>
    <row r="802" spans="1:31" ht="15.75" customHeight="1" x14ac:dyDescent="0.3">
      <c r="A802" s="678"/>
      <c r="B802" s="679"/>
      <c r="C802" s="1036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5"/>
      <c r="Q802" s="686"/>
      <c r="R802" s="703"/>
      <c r="S802" s="684"/>
      <c r="T802" s="680"/>
      <c r="U802" s="683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</row>
    <row r="803" spans="1:31" ht="15.75" customHeight="1" x14ac:dyDescent="0.3">
      <c r="A803" s="678"/>
      <c r="B803" s="679"/>
      <c r="C803" s="1040"/>
      <c r="D803" s="689"/>
      <c r="E803" s="690"/>
      <c r="F803" s="690"/>
      <c r="G803" s="691"/>
      <c r="H803" s="689"/>
      <c r="I803" s="692"/>
      <c r="J803" s="671"/>
      <c r="K803" s="694"/>
      <c r="L803" s="689"/>
      <c r="M803" s="693"/>
      <c r="N803" s="671"/>
      <c r="O803" s="694"/>
      <c r="P803" s="689"/>
      <c r="Q803" s="692"/>
      <c r="R803" s="671"/>
      <c r="S803" s="694"/>
      <c r="T803" s="689"/>
      <c r="U803" s="693"/>
      <c r="V803" s="693"/>
      <c r="W803" s="694"/>
      <c r="X803" s="689"/>
      <c r="Y803" s="693"/>
      <c r="Z803" s="693"/>
      <c r="AA803" s="694"/>
      <c r="AB803" s="689"/>
      <c r="AC803" s="692"/>
      <c r="AD803" s="693"/>
      <c r="AE803" s="695"/>
    </row>
    <row r="804" spans="1:31" ht="15.75" customHeight="1" x14ac:dyDescent="0.3">
      <c r="A804" s="678"/>
      <c r="B804" s="679"/>
      <c r="C804" s="1040"/>
      <c r="D804" s="696"/>
      <c r="E804" s="697"/>
      <c r="F804" s="698"/>
      <c r="G804" s="699"/>
      <c r="H804" s="696"/>
      <c r="I804" s="698"/>
      <c r="J804" s="698"/>
      <c r="K804" s="699"/>
      <c r="L804" s="696"/>
      <c r="M804" s="698"/>
      <c r="N804" s="698"/>
      <c r="O804" s="699"/>
      <c r="P804" s="696"/>
      <c r="Q804" s="697"/>
      <c r="R804" s="698"/>
      <c r="S804" s="699"/>
      <c r="T804" s="696"/>
      <c r="U804" s="698"/>
      <c r="V804" s="698"/>
      <c r="W804" s="699"/>
      <c r="X804" s="696"/>
      <c r="Y804" s="700"/>
      <c r="Z804" s="700"/>
      <c r="AA804" s="701"/>
      <c r="AB804" s="696"/>
      <c r="AC804" s="697"/>
      <c r="AD804" s="698"/>
      <c r="AE804" s="702"/>
    </row>
    <row r="805" spans="1:31" ht="15.75" customHeight="1" x14ac:dyDescent="0.3">
      <c r="A805" s="665"/>
      <c r="B805" s="666"/>
      <c r="C805" s="1035"/>
      <c r="D805" s="667"/>
      <c r="E805" s="668"/>
      <c r="F805" s="668"/>
      <c r="G805" s="669"/>
      <c r="H805" s="667"/>
      <c r="I805" s="670"/>
      <c r="J805" s="671"/>
      <c r="K805" s="672"/>
      <c r="L805" s="671"/>
      <c r="M805" s="671"/>
      <c r="N805" s="671"/>
      <c r="O805" s="672"/>
      <c r="P805" s="667"/>
      <c r="Q805" s="668"/>
      <c r="R805" s="668"/>
      <c r="S805" s="669"/>
      <c r="T805" s="667"/>
      <c r="U805" s="668"/>
      <c r="V805" s="668"/>
      <c r="W805" s="669"/>
      <c r="X805" s="667"/>
      <c r="Y805" s="671"/>
      <c r="Z805" s="671"/>
      <c r="AA805" s="672"/>
      <c r="AB805" s="667"/>
      <c r="AC805" s="670"/>
      <c r="AD805" s="671"/>
      <c r="AE805" s="675"/>
    </row>
    <row r="806" spans="1:31" ht="15.75" customHeight="1" x14ac:dyDescent="0.3">
      <c r="A806" s="678"/>
      <c r="B806" s="679"/>
      <c r="C806" s="1036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0"/>
      <c r="Q806" s="687"/>
      <c r="R806" s="687"/>
      <c r="S806" s="684"/>
      <c r="T806" s="680"/>
      <c r="U806" s="687"/>
      <c r="V806" s="683"/>
      <c r="W806" s="684"/>
      <c r="X806" s="680"/>
      <c r="Y806" s="687"/>
      <c r="Z806" s="687"/>
      <c r="AA806" s="684"/>
      <c r="AB806" s="680"/>
      <c r="AC806" s="683"/>
      <c r="AD806" s="683"/>
      <c r="AE806" s="688"/>
    </row>
    <row r="807" spans="1:31" ht="15.75" customHeight="1" x14ac:dyDescent="0.3">
      <c r="A807" s="678"/>
      <c r="B807" s="679"/>
      <c r="C807" s="1040"/>
      <c r="D807" s="689"/>
      <c r="E807" s="690"/>
      <c r="F807" s="690"/>
      <c r="G807" s="691"/>
      <c r="H807" s="667"/>
      <c r="I807" s="668"/>
      <c r="J807" s="668"/>
      <c r="K807" s="669"/>
      <c r="L807" s="667"/>
      <c r="M807" s="670"/>
      <c r="N807" s="671"/>
      <c r="O807" s="672"/>
      <c r="P807" s="667"/>
      <c r="Q807" s="668"/>
      <c r="R807" s="668"/>
      <c r="S807" s="669"/>
      <c r="T807" s="667"/>
      <c r="U807" s="668"/>
      <c r="V807" s="668"/>
      <c r="W807" s="669"/>
      <c r="X807" s="689"/>
      <c r="Y807" s="693"/>
      <c r="Z807" s="693"/>
      <c r="AA807" s="694"/>
      <c r="AB807" s="689"/>
      <c r="AC807" s="692"/>
      <c r="AD807" s="693"/>
      <c r="AE807" s="695"/>
    </row>
    <row r="808" spans="1:31" ht="15.75" customHeight="1" x14ac:dyDescent="0.3">
      <c r="A808" s="715"/>
      <c r="B808" s="716"/>
      <c r="C808" s="1041"/>
      <c r="D808" s="696"/>
      <c r="E808" s="717"/>
      <c r="F808" s="717"/>
      <c r="G808" s="718"/>
      <c r="H808" s="696"/>
      <c r="I808" s="698"/>
      <c r="J808" s="698"/>
      <c r="K808" s="699"/>
      <c r="L808" s="696"/>
      <c r="M808" s="698"/>
      <c r="N808" s="698"/>
      <c r="O808" s="699"/>
      <c r="P808" s="719"/>
      <c r="Q808" s="720"/>
      <c r="R808" s="704"/>
      <c r="S808" s="699"/>
      <c r="T808" s="696"/>
      <c r="U808" s="697"/>
      <c r="V808" s="697"/>
      <c r="W808" s="699"/>
      <c r="X808" s="696"/>
      <c r="Y808" s="700"/>
      <c r="Z808" s="700"/>
      <c r="AA808" s="701"/>
      <c r="AB808" s="696"/>
      <c r="AC808" s="697"/>
      <c r="AD808" s="698"/>
      <c r="AE808" s="702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78"/>
    <col min="2" max="2" width="5.85546875" style="578" customWidth="1"/>
    <col min="3" max="3" width="31.28515625" style="578" customWidth="1"/>
    <col min="4" max="4" width="11.140625" style="579" customWidth="1"/>
    <col min="5" max="5" width="17.28515625" style="579" customWidth="1"/>
    <col min="6" max="6" width="12.140625" style="579" customWidth="1"/>
    <col min="7" max="7" width="20.5703125" style="578" customWidth="1"/>
    <col min="8" max="8" width="25" style="578" customWidth="1"/>
    <col min="9" max="9" width="9.140625" style="578"/>
    <col min="10" max="10" width="9.140625" style="578" customWidth="1"/>
    <col min="11" max="257" width="9.140625" style="578"/>
    <col min="258" max="258" width="5.85546875" style="578" customWidth="1"/>
    <col min="259" max="259" width="31.28515625" style="578" customWidth="1"/>
    <col min="260" max="260" width="11.140625" style="578" customWidth="1"/>
    <col min="261" max="261" width="17.28515625" style="578" customWidth="1"/>
    <col min="262" max="262" width="12.140625" style="578" customWidth="1"/>
    <col min="263" max="263" width="20.5703125" style="578" customWidth="1"/>
    <col min="264" max="264" width="25" style="578" customWidth="1"/>
    <col min="265" max="265" width="9.140625" style="578"/>
    <col min="266" max="266" width="9.140625" style="578" customWidth="1"/>
    <col min="267" max="513" width="9.140625" style="578"/>
    <col min="514" max="514" width="5.85546875" style="578" customWidth="1"/>
    <col min="515" max="515" width="31.28515625" style="578" customWidth="1"/>
    <col min="516" max="516" width="11.140625" style="578" customWidth="1"/>
    <col min="517" max="517" width="17.28515625" style="578" customWidth="1"/>
    <col min="518" max="518" width="12.140625" style="578" customWidth="1"/>
    <col min="519" max="519" width="20.5703125" style="578" customWidth="1"/>
    <col min="520" max="520" width="25" style="578" customWidth="1"/>
    <col min="521" max="521" width="9.140625" style="578"/>
    <col min="522" max="522" width="9.140625" style="578" customWidth="1"/>
    <col min="523" max="769" width="9.140625" style="578"/>
    <col min="770" max="770" width="5.85546875" style="578" customWidth="1"/>
    <col min="771" max="771" width="31.28515625" style="578" customWidth="1"/>
    <col min="772" max="772" width="11.140625" style="578" customWidth="1"/>
    <col min="773" max="773" width="17.28515625" style="578" customWidth="1"/>
    <col min="774" max="774" width="12.140625" style="578" customWidth="1"/>
    <col min="775" max="775" width="20.5703125" style="578" customWidth="1"/>
    <col min="776" max="776" width="25" style="578" customWidth="1"/>
    <col min="777" max="777" width="9.140625" style="578"/>
    <col min="778" max="778" width="9.140625" style="578" customWidth="1"/>
    <col min="779" max="1025" width="9.140625" style="578"/>
    <col min="1026" max="1026" width="5.85546875" style="578" customWidth="1"/>
    <col min="1027" max="1027" width="31.28515625" style="578" customWidth="1"/>
    <col min="1028" max="1028" width="11.140625" style="578" customWidth="1"/>
    <col min="1029" max="1029" width="17.28515625" style="578" customWidth="1"/>
    <col min="1030" max="1030" width="12.140625" style="578" customWidth="1"/>
    <col min="1031" max="1031" width="20.5703125" style="578" customWidth="1"/>
    <col min="1032" max="1032" width="25" style="578" customWidth="1"/>
    <col min="1033" max="1033" width="9.140625" style="578"/>
    <col min="1034" max="1034" width="9.140625" style="578" customWidth="1"/>
    <col min="1035" max="1281" width="9.140625" style="578"/>
    <col min="1282" max="1282" width="5.85546875" style="578" customWidth="1"/>
    <col min="1283" max="1283" width="31.28515625" style="578" customWidth="1"/>
    <col min="1284" max="1284" width="11.140625" style="578" customWidth="1"/>
    <col min="1285" max="1285" width="17.28515625" style="578" customWidth="1"/>
    <col min="1286" max="1286" width="12.140625" style="578" customWidth="1"/>
    <col min="1287" max="1287" width="20.5703125" style="578" customWidth="1"/>
    <col min="1288" max="1288" width="25" style="578" customWidth="1"/>
    <col min="1289" max="1289" width="9.140625" style="578"/>
    <col min="1290" max="1290" width="9.140625" style="578" customWidth="1"/>
    <col min="1291" max="1537" width="9.140625" style="578"/>
    <col min="1538" max="1538" width="5.85546875" style="578" customWidth="1"/>
    <col min="1539" max="1539" width="31.28515625" style="578" customWidth="1"/>
    <col min="1540" max="1540" width="11.140625" style="578" customWidth="1"/>
    <col min="1541" max="1541" width="17.28515625" style="578" customWidth="1"/>
    <col min="1542" max="1542" width="12.140625" style="578" customWidth="1"/>
    <col min="1543" max="1543" width="20.5703125" style="578" customWidth="1"/>
    <col min="1544" max="1544" width="25" style="578" customWidth="1"/>
    <col min="1545" max="1545" width="9.140625" style="578"/>
    <col min="1546" max="1546" width="9.140625" style="578" customWidth="1"/>
    <col min="1547" max="1793" width="9.140625" style="578"/>
    <col min="1794" max="1794" width="5.85546875" style="578" customWidth="1"/>
    <col min="1795" max="1795" width="31.28515625" style="578" customWidth="1"/>
    <col min="1796" max="1796" width="11.140625" style="578" customWidth="1"/>
    <col min="1797" max="1797" width="17.28515625" style="578" customWidth="1"/>
    <col min="1798" max="1798" width="12.140625" style="578" customWidth="1"/>
    <col min="1799" max="1799" width="20.5703125" style="578" customWidth="1"/>
    <col min="1800" max="1800" width="25" style="578" customWidth="1"/>
    <col min="1801" max="1801" width="9.140625" style="578"/>
    <col min="1802" max="1802" width="9.140625" style="578" customWidth="1"/>
    <col min="1803" max="2049" width="9.140625" style="578"/>
    <col min="2050" max="2050" width="5.85546875" style="578" customWidth="1"/>
    <col min="2051" max="2051" width="31.28515625" style="578" customWidth="1"/>
    <col min="2052" max="2052" width="11.140625" style="578" customWidth="1"/>
    <col min="2053" max="2053" width="17.28515625" style="578" customWidth="1"/>
    <col min="2054" max="2054" width="12.140625" style="578" customWidth="1"/>
    <col min="2055" max="2055" width="20.5703125" style="578" customWidth="1"/>
    <col min="2056" max="2056" width="25" style="578" customWidth="1"/>
    <col min="2057" max="2057" width="9.140625" style="578"/>
    <col min="2058" max="2058" width="9.140625" style="578" customWidth="1"/>
    <col min="2059" max="2305" width="9.140625" style="578"/>
    <col min="2306" max="2306" width="5.85546875" style="578" customWidth="1"/>
    <col min="2307" max="2307" width="31.28515625" style="578" customWidth="1"/>
    <col min="2308" max="2308" width="11.140625" style="578" customWidth="1"/>
    <col min="2309" max="2309" width="17.28515625" style="578" customWidth="1"/>
    <col min="2310" max="2310" width="12.140625" style="578" customWidth="1"/>
    <col min="2311" max="2311" width="20.5703125" style="578" customWidth="1"/>
    <col min="2312" max="2312" width="25" style="578" customWidth="1"/>
    <col min="2313" max="2313" width="9.140625" style="578"/>
    <col min="2314" max="2314" width="9.140625" style="578" customWidth="1"/>
    <col min="2315" max="2561" width="9.140625" style="578"/>
    <col min="2562" max="2562" width="5.85546875" style="578" customWidth="1"/>
    <col min="2563" max="2563" width="31.28515625" style="578" customWidth="1"/>
    <col min="2564" max="2564" width="11.140625" style="578" customWidth="1"/>
    <col min="2565" max="2565" width="17.28515625" style="578" customWidth="1"/>
    <col min="2566" max="2566" width="12.140625" style="578" customWidth="1"/>
    <col min="2567" max="2567" width="20.5703125" style="578" customWidth="1"/>
    <col min="2568" max="2568" width="25" style="578" customWidth="1"/>
    <col min="2569" max="2569" width="9.140625" style="578"/>
    <col min="2570" max="2570" width="9.140625" style="578" customWidth="1"/>
    <col min="2571" max="2817" width="9.140625" style="578"/>
    <col min="2818" max="2818" width="5.85546875" style="578" customWidth="1"/>
    <col min="2819" max="2819" width="31.28515625" style="578" customWidth="1"/>
    <col min="2820" max="2820" width="11.140625" style="578" customWidth="1"/>
    <col min="2821" max="2821" width="17.28515625" style="578" customWidth="1"/>
    <col min="2822" max="2822" width="12.140625" style="578" customWidth="1"/>
    <col min="2823" max="2823" width="20.5703125" style="578" customWidth="1"/>
    <col min="2824" max="2824" width="25" style="578" customWidth="1"/>
    <col min="2825" max="2825" width="9.140625" style="578"/>
    <col min="2826" max="2826" width="9.140625" style="578" customWidth="1"/>
    <col min="2827" max="3073" width="9.140625" style="578"/>
    <col min="3074" max="3074" width="5.85546875" style="578" customWidth="1"/>
    <col min="3075" max="3075" width="31.28515625" style="578" customWidth="1"/>
    <col min="3076" max="3076" width="11.140625" style="578" customWidth="1"/>
    <col min="3077" max="3077" width="17.28515625" style="578" customWidth="1"/>
    <col min="3078" max="3078" width="12.140625" style="578" customWidth="1"/>
    <col min="3079" max="3079" width="20.5703125" style="578" customWidth="1"/>
    <col min="3080" max="3080" width="25" style="578" customWidth="1"/>
    <col min="3081" max="3081" width="9.140625" style="578"/>
    <col min="3082" max="3082" width="9.140625" style="578" customWidth="1"/>
    <col min="3083" max="3329" width="9.140625" style="578"/>
    <col min="3330" max="3330" width="5.85546875" style="578" customWidth="1"/>
    <col min="3331" max="3331" width="31.28515625" style="578" customWidth="1"/>
    <col min="3332" max="3332" width="11.140625" style="578" customWidth="1"/>
    <col min="3333" max="3333" width="17.28515625" style="578" customWidth="1"/>
    <col min="3334" max="3334" width="12.140625" style="578" customWidth="1"/>
    <col min="3335" max="3335" width="20.5703125" style="578" customWidth="1"/>
    <col min="3336" max="3336" width="25" style="578" customWidth="1"/>
    <col min="3337" max="3337" width="9.140625" style="578"/>
    <col min="3338" max="3338" width="9.140625" style="578" customWidth="1"/>
    <col min="3339" max="3585" width="9.140625" style="578"/>
    <col min="3586" max="3586" width="5.85546875" style="578" customWidth="1"/>
    <col min="3587" max="3587" width="31.28515625" style="578" customWidth="1"/>
    <col min="3588" max="3588" width="11.140625" style="578" customWidth="1"/>
    <col min="3589" max="3589" width="17.28515625" style="578" customWidth="1"/>
    <col min="3590" max="3590" width="12.140625" style="578" customWidth="1"/>
    <col min="3591" max="3591" width="20.5703125" style="578" customWidth="1"/>
    <col min="3592" max="3592" width="25" style="578" customWidth="1"/>
    <col min="3593" max="3593" width="9.140625" style="578"/>
    <col min="3594" max="3594" width="9.140625" style="578" customWidth="1"/>
    <col min="3595" max="3841" width="9.140625" style="578"/>
    <col min="3842" max="3842" width="5.85546875" style="578" customWidth="1"/>
    <col min="3843" max="3843" width="31.28515625" style="578" customWidth="1"/>
    <col min="3844" max="3844" width="11.140625" style="578" customWidth="1"/>
    <col min="3845" max="3845" width="17.28515625" style="578" customWidth="1"/>
    <col min="3846" max="3846" width="12.140625" style="578" customWidth="1"/>
    <col min="3847" max="3847" width="20.5703125" style="578" customWidth="1"/>
    <col min="3848" max="3848" width="25" style="578" customWidth="1"/>
    <col min="3849" max="3849" width="9.140625" style="578"/>
    <col min="3850" max="3850" width="9.140625" style="578" customWidth="1"/>
    <col min="3851" max="4097" width="9.140625" style="578"/>
    <col min="4098" max="4098" width="5.85546875" style="578" customWidth="1"/>
    <col min="4099" max="4099" width="31.28515625" style="578" customWidth="1"/>
    <col min="4100" max="4100" width="11.140625" style="578" customWidth="1"/>
    <col min="4101" max="4101" width="17.28515625" style="578" customWidth="1"/>
    <col min="4102" max="4102" width="12.140625" style="578" customWidth="1"/>
    <col min="4103" max="4103" width="20.5703125" style="578" customWidth="1"/>
    <col min="4104" max="4104" width="25" style="578" customWidth="1"/>
    <col min="4105" max="4105" width="9.140625" style="578"/>
    <col min="4106" max="4106" width="9.140625" style="578" customWidth="1"/>
    <col min="4107" max="4353" width="9.140625" style="578"/>
    <col min="4354" max="4354" width="5.85546875" style="578" customWidth="1"/>
    <col min="4355" max="4355" width="31.28515625" style="578" customWidth="1"/>
    <col min="4356" max="4356" width="11.140625" style="578" customWidth="1"/>
    <col min="4357" max="4357" width="17.28515625" style="578" customWidth="1"/>
    <col min="4358" max="4358" width="12.140625" style="578" customWidth="1"/>
    <col min="4359" max="4359" width="20.5703125" style="578" customWidth="1"/>
    <col min="4360" max="4360" width="25" style="578" customWidth="1"/>
    <col min="4361" max="4361" width="9.140625" style="578"/>
    <col min="4362" max="4362" width="9.140625" style="578" customWidth="1"/>
    <col min="4363" max="4609" width="9.140625" style="578"/>
    <col min="4610" max="4610" width="5.85546875" style="578" customWidth="1"/>
    <col min="4611" max="4611" width="31.28515625" style="578" customWidth="1"/>
    <col min="4612" max="4612" width="11.140625" style="578" customWidth="1"/>
    <col min="4613" max="4613" width="17.28515625" style="578" customWidth="1"/>
    <col min="4614" max="4614" width="12.140625" style="578" customWidth="1"/>
    <col min="4615" max="4615" width="20.5703125" style="578" customWidth="1"/>
    <col min="4616" max="4616" width="25" style="578" customWidth="1"/>
    <col min="4617" max="4617" width="9.140625" style="578"/>
    <col min="4618" max="4618" width="9.140625" style="578" customWidth="1"/>
    <col min="4619" max="4865" width="9.140625" style="578"/>
    <col min="4866" max="4866" width="5.85546875" style="578" customWidth="1"/>
    <col min="4867" max="4867" width="31.28515625" style="578" customWidth="1"/>
    <col min="4868" max="4868" width="11.140625" style="578" customWidth="1"/>
    <col min="4869" max="4869" width="17.28515625" style="578" customWidth="1"/>
    <col min="4870" max="4870" width="12.140625" style="578" customWidth="1"/>
    <col min="4871" max="4871" width="20.5703125" style="578" customWidth="1"/>
    <col min="4872" max="4872" width="25" style="578" customWidth="1"/>
    <col min="4873" max="4873" width="9.140625" style="578"/>
    <col min="4874" max="4874" width="9.140625" style="578" customWidth="1"/>
    <col min="4875" max="5121" width="9.140625" style="578"/>
    <col min="5122" max="5122" width="5.85546875" style="578" customWidth="1"/>
    <col min="5123" max="5123" width="31.28515625" style="578" customWidth="1"/>
    <col min="5124" max="5124" width="11.140625" style="578" customWidth="1"/>
    <col min="5125" max="5125" width="17.28515625" style="578" customWidth="1"/>
    <col min="5126" max="5126" width="12.140625" style="578" customWidth="1"/>
    <col min="5127" max="5127" width="20.5703125" style="578" customWidth="1"/>
    <col min="5128" max="5128" width="25" style="578" customWidth="1"/>
    <col min="5129" max="5129" width="9.140625" style="578"/>
    <col min="5130" max="5130" width="9.140625" style="578" customWidth="1"/>
    <col min="5131" max="5377" width="9.140625" style="578"/>
    <col min="5378" max="5378" width="5.85546875" style="578" customWidth="1"/>
    <col min="5379" max="5379" width="31.28515625" style="578" customWidth="1"/>
    <col min="5380" max="5380" width="11.140625" style="578" customWidth="1"/>
    <col min="5381" max="5381" width="17.28515625" style="578" customWidth="1"/>
    <col min="5382" max="5382" width="12.140625" style="578" customWidth="1"/>
    <col min="5383" max="5383" width="20.5703125" style="578" customWidth="1"/>
    <col min="5384" max="5384" width="25" style="578" customWidth="1"/>
    <col min="5385" max="5385" width="9.140625" style="578"/>
    <col min="5386" max="5386" width="9.140625" style="578" customWidth="1"/>
    <col min="5387" max="5633" width="9.140625" style="578"/>
    <col min="5634" max="5634" width="5.85546875" style="578" customWidth="1"/>
    <col min="5635" max="5635" width="31.28515625" style="578" customWidth="1"/>
    <col min="5636" max="5636" width="11.140625" style="578" customWidth="1"/>
    <col min="5637" max="5637" width="17.28515625" style="578" customWidth="1"/>
    <col min="5638" max="5638" width="12.140625" style="578" customWidth="1"/>
    <col min="5639" max="5639" width="20.5703125" style="578" customWidth="1"/>
    <col min="5640" max="5640" width="25" style="578" customWidth="1"/>
    <col min="5641" max="5641" width="9.140625" style="578"/>
    <col min="5642" max="5642" width="9.140625" style="578" customWidth="1"/>
    <col min="5643" max="5889" width="9.140625" style="578"/>
    <col min="5890" max="5890" width="5.85546875" style="578" customWidth="1"/>
    <col min="5891" max="5891" width="31.28515625" style="578" customWidth="1"/>
    <col min="5892" max="5892" width="11.140625" style="578" customWidth="1"/>
    <col min="5893" max="5893" width="17.28515625" style="578" customWidth="1"/>
    <col min="5894" max="5894" width="12.140625" style="578" customWidth="1"/>
    <col min="5895" max="5895" width="20.5703125" style="578" customWidth="1"/>
    <col min="5896" max="5896" width="25" style="578" customWidth="1"/>
    <col min="5897" max="5897" width="9.140625" style="578"/>
    <col min="5898" max="5898" width="9.140625" style="578" customWidth="1"/>
    <col min="5899" max="6145" width="9.140625" style="578"/>
    <col min="6146" max="6146" width="5.85546875" style="578" customWidth="1"/>
    <col min="6147" max="6147" width="31.28515625" style="578" customWidth="1"/>
    <col min="6148" max="6148" width="11.140625" style="578" customWidth="1"/>
    <col min="6149" max="6149" width="17.28515625" style="578" customWidth="1"/>
    <col min="6150" max="6150" width="12.140625" style="578" customWidth="1"/>
    <col min="6151" max="6151" width="20.5703125" style="578" customWidth="1"/>
    <col min="6152" max="6152" width="25" style="578" customWidth="1"/>
    <col min="6153" max="6153" width="9.140625" style="578"/>
    <col min="6154" max="6154" width="9.140625" style="578" customWidth="1"/>
    <col min="6155" max="6401" width="9.140625" style="578"/>
    <col min="6402" max="6402" width="5.85546875" style="578" customWidth="1"/>
    <col min="6403" max="6403" width="31.28515625" style="578" customWidth="1"/>
    <col min="6404" max="6404" width="11.140625" style="578" customWidth="1"/>
    <col min="6405" max="6405" width="17.28515625" style="578" customWidth="1"/>
    <col min="6406" max="6406" width="12.140625" style="578" customWidth="1"/>
    <col min="6407" max="6407" width="20.5703125" style="578" customWidth="1"/>
    <col min="6408" max="6408" width="25" style="578" customWidth="1"/>
    <col min="6409" max="6409" width="9.140625" style="578"/>
    <col min="6410" max="6410" width="9.140625" style="578" customWidth="1"/>
    <col min="6411" max="6657" width="9.140625" style="578"/>
    <col min="6658" max="6658" width="5.85546875" style="578" customWidth="1"/>
    <col min="6659" max="6659" width="31.28515625" style="578" customWidth="1"/>
    <col min="6660" max="6660" width="11.140625" style="578" customWidth="1"/>
    <col min="6661" max="6661" width="17.28515625" style="578" customWidth="1"/>
    <col min="6662" max="6662" width="12.140625" style="578" customWidth="1"/>
    <col min="6663" max="6663" width="20.5703125" style="578" customWidth="1"/>
    <col min="6664" max="6664" width="25" style="578" customWidth="1"/>
    <col min="6665" max="6665" width="9.140625" style="578"/>
    <col min="6666" max="6666" width="9.140625" style="578" customWidth="1"/>
    <col min="6667" max="6913" width="9.140625" style="578"/>
    <col min="6914" max="6914" width="5.85546875" style="578" customWidth="1"/>
    <col min="6915" max="6915" width="31.28515625" style="578" customWidth="1"/>
    <col min="6916" max="6916" width="11.140625" style="578" customWidth="1"/>
    <col min="6917" max="6917" width="17.28515625" style="578" customWidth="1"/>
    <col min="6918" max="6918" width="12.140625" style="578" customWidth="1"/>
    <col min="6919" max="6919" width="20.5703125" style="578" customWidth="1"/>
    <col min="6920" max="6920" width="25" style="578" customWidth="1"/>
    <col min="6921" max="6921" width="9.140625" style="578"/>
    <col min="6922" max="6922" width="9.140625" style="578" customWidth="1"/>
    <col min="6923" max="7169" width="9.140625" style="578"/>
    <col min="7170" max="7170" width="5.85546875" style="578" customWidth="1"/>
    <col min="7171" max="7171" width="31.28515625" style="578" customWidth="1"/>
    <col min="7172" max="7172" width="11.140625" style="578" customWidth="1"/>
    <col min="7173" max="7173" width="17.28515625" style="578" customWidth="1"/>
    <col min="7174" max="7174" width="12.140625" style="578" customWidth="1"/>
    <col min="7175" max="7175" width="20.5703125" style="578" customWidth="1"/>
    <col min="7176" max="7176" width="25" style="578" customWidth="1"/>
    <col min="7177" max="7177" width="9.140625" style="578"/>
    <col min="7178" max="7178" width="9.140625" style="578" customWidth="1"/>
    <col min="7179" max="7425" width="9.140625" style="578"/>
    <col min="7426" max="7426" width="5.85546875" style="578" customWidth="1"/>
    <col min="7427" max="7427" width="31.28515625" style="578" customWidth="1"/>
    <col min="7428" max="7428" width="11.140625" style="578" customWidth="1"/>
    <col min="7429" max="7429" width="17.28515625" style="578" customWidth="1"/>
    <col min="7430" max="7430" width="12.140625" style="578" customWidth="1"/>
    <col min="7431" max="7431" width="20.5703125" style="578" customWidth="1"/>
    <col min="7432" max="7432" width="25" style="578" customWidth="1"/>
    <col min="7433" max="7433" width="9.140625" style="578"/>
    <col min="7434" max="7434" width="9.140625" style="578" customWidth="1"/>
    <col min="7435" max="7681" width="9.140625" style="578"/>
    <col min="7682" max="7682" width="5.85546875" style="578" customWidth="1"/>
    <col min="7683" max="7683" width="31.28515625" style="578" customWidth="1"/>
    <col min="7684" max="7684" width="11.140625" style="578" customWidth="1"/>
    <col min="7685" max="7685" width="17.28515625" style="578" customWidth="1"/>
    <col min="7686" max="7686" width="12.140625" style="578" customWidth="1"/>
    <col min="7687" max="7687" width="20.5703125" style="578" customWidth="1"/>
    <col min="7688" max="7688" width="25" style="578" customWidth="1"/>
    <col min="7689" max="7689" width="9.140625" style="578"/>
    <col min="7690" max="7690" width="9.140625" style="578" customWidth="1"/>
    <col min="7691" max="7937" width="9.140625" style="578"/>
    <col min="7938" max="7938" width="5.85546875" style="578" customWidth="1"/>
    <col min="7939" max="7939" width="31.28515625" style="578" customWidth="1"/>
    <col min="7940" max="7940" width="11.140625" style="578" customWidth="1"/>
    <col min="7941" max="7941" width="17.28515625" style="578" customWidth="1"/>
    <col min="7942" max="7942" width="12.140625" style="578" customWidth="1"/>
    <col min="7943" max="7943" width="20.5703125" style="578" customWidth="1"/>
    <col min="7944" max="7944" width="25" style="578" customWidth="1"/>
    <col min="7945" max="7945" width="9.140625" style="578"/>
    <col min="7946" max="7946" width="9.140625" style="578" customWidth="1"/>
    <col min="7947" max="8193" width="9.140625" style="578"/>
    <col min="8194" max="8194" width="5.85546875" style="578" customWidth="1"/>
    <col min="8195" max="8195" width="31.28515625" style="578" customWidth="1"/>
    <col min="8196" max="8196" width="11.140625" style="578" customWidth="1"/>
    <col min="8197" max="8197" width="17.28515625" style="578" customWidth="1"/>
    <col min="8198" max="8198" width="12.140625" style="578" customWidth="1"/>
    <col min="8199" max="8199" width="20.5703125" style="578" customWidth="1"/>
    <col min="8200" max="8200" width="25" style="578" customWidth="1"/>
    <col min="8201" max="8201" width="9.140625" style="578"/>
    <col min="8202" max="8202" width="9.140625" style="578" customWidth="1"/>
    <col min="8203" max="8449" width="9.140625" style="578"/>
    <col min="8450" max="8450" width="5.85546875" style="578" customWidth="1"/>
    <col min="8451" max="8451" width="31.28515625" style="578" customWidth="1"/>
    <col min="8452" max="8452" width="11.140625" style="578" customWidth="1"/>
    <col min="8453" max="8453" width="17.28515625" style="578" customWidth="1"/>
    <col min="8454" max="8454" width="12.140625" style="578" customWidth="1"/>
    <col min="8455" max="8455" width="20.5703125" style="578" customWidth="1"/>
    <col min="8456" max="8456" width="25" style="578" customWidth="1"/>
    <col min="8457" max="8457" width="9.140625" style="578"/>
    <col min="8458" max="8458" width="9.140625" style="578" customWidth="1"/>
    <col min="8459" max="8705" width="9.140625" style="578"/>
    <col min="8706" max="8706" width="5.85546875" style="578" customWidth="1"/>
    <col min="8707" max="8707" width="31.28515625" style="578" customWidth="1"/>
    <col min="8708" max="8708" width="11.140625" style="578" customWidth="1"/>
    <col min="8709" max="8709" width="17.28515625" style="578" customWidth="1"/>
    <col min="8710" max="8710" width="12.140625" style="578" customWidth="1"/>
    <col min="8711" max="8711" width="20.5703125" style="578" customWidth="1"/>
    <col min="8712" max="8712" width="25" style="578" customWidth="1"/>
    <col min="8713" max="8713" width="9.140625" style="578"/>
    <col min="8714" max="8714" width="9.140625" style="578" customWidth="1"/>
    <col min="8715" max="8961" width="9.140625" style="578"/>
    <col min="8962" max="8962" width="5.85546875" style="578" customWidth="1"/>
    <col min="8963" max="8963" width="31.28515625" style="578" customWidth="1"/>
    <col min="8964" max="8964" width="11.140625" style="578" customWidth="1"/>
    <col min="8965" max="8965" width="17.28515625" style="578" customWidth="1"/>
    <col min="8966" max="8966" width="12.140625" style="578" customWidth="1"/>
    <col min="8967" max="8967" width="20.5703125" style="578" customWidth="1"/>
    <col min="8968" max="8968" width="25" style="578" customWidth="1"/>
    <col min="8969" max="8969" width="9.140625" style="578"/>
    <col min="8970" max="8970" width="9.140625" style="578" customWidth="1"/>
    <col min="8971" max="9217" width="9.140625" style="578"/>
    <col min="9218" max="9218" width="5.85546875" style="578" customWidth="1"/>
    <col min="9219" max="9219" width="31.28515625" style="578" customWidth="1"/>
    <col min="9220" max="9220" width="11.140625" style="578" customWidth="1"/>
    <col min="9221" max="9221" width="17.28515625" style="578" customWidth="1"/>
    <col min="9222" max="9222" width="12.140625" style="578" customWidth="1"/>
    <col min="9223" max="9223" width="20.5703125" style="578" customWidth="1"/>
    <col min="9224" max="9224" width="25" style="578" customWidth="1"/>
    <col min="9225" max="9225" width="9.140625" style="578"/>
    <col min="9226" max="9226" width="9.140625" style="578" customWidth="1"/>
    <col min="9227" max="9473" width="9.140625" style="578"/>
    <col min="9474" max="9474" width="5.85546875" style="578" customWidth="1"/>
    <col min="9475" max="9475" width="31.28515625" style="578" customWidth="1"/>
    <col min="9476" max="9476" width="11.140625" style="578" customWidth="1"/>
    <col min="9477" max="9477" width="17.28515625" style="578" customWidth="1"/>
    <col min="9478" max="9478" width="12.140625" style="578" customWidth="1"/>
    <col min="9479" max="9479" width="20.5703125" style="578" customWidth="1"/>
    <col min="9480" max="9480" width="25" style="578" customWidth="1"/>
    <col min="9481" max="9481" width="9.140625" style="578"/>
    <col min="9482" max="9482" width="9.140625" style="578" customWidth="1"/>
    <col min="9483" max="9729" width="9.140625" style="578"/>
    <col min="9730" max="9730" width="5.85546875" style="578" customWidth="1"/>
    <col min="9731" max="9731" width="31.28515625" style="578" customWidth="1"/>
    <col min="9732" max="9732" width="11.140625" style="578" customWidth="1"/>
    <col min="9733" max="9733" width="17.28515625" style="578" customWidth="1"/>
    <col min="9734" max="9734" width="12.140625" style="578" customWidth="1"/>
    <col min="9735" max="9735" width="20.5703125" style="578" customWidth="1"/>
    <col min="9736" max="9736" width="25" style="578" customWidth="1"/>
    <col min="9737" max="9737" width="9.140625" style="578"/>
    <col min="9738" max="9738" width="9.140625" style="578" customWidth="1"/>
    <col min="9739" max="9985" width="9.140625" style="578"/>
    <col min="9986" max="9986" width="5.85546875" style="578" customWidth="1"/>
    <col min="9987" max="9987" width="31.28515625" style="578" customWidth="1"/>
    <col min="9988" max="9988" width="11.140625" style="578" customWidth="1"/>
    <col min="9989" max="9989" width="17.28515625" style="578" customWidth="1"/>
    <col min="9990" max="9990" width="12.140625" style="578" customWidth="1"/>
    <col min="9991" max="9991" width="20.5703125" style="578" customWidth="1"/>
    <col min="9992" max="9992" width="25" style="578" customWidth="1"/>
    <col min="9993" max="9993" width="9.140625" style="578"/>
    <col min="9994" max="9994" width="9.140625" style="578" customWidth="1"/>
    <col min="9995" max="10241" width="9.140625" style="578"/>
    <col min="10242" max="10242" width="5.85546875" style="578" customWidth="1"/>
    <col min="10243" max="10243" width="31.28515625" style="578" customWidth="1"/>
    <col min="10244" max="10244" width="11.140625" style="578" customWidth="1"/>
    <col min="10245" max="10245" width="17.28515625" style="578" customWidth="1"/>
    <col min="10246" max="10246" width="12.140625" style="578" customWidth="1"/>
    <col min="10247" max="10247" width="20.5703125" style="578" customWidth="1"/>
    <col min="10248" max="10248" width="25" style="578" customWidth="1"/>
    <col min="10249" max="10249" width="9.140625" style="578"/>
    <col min="10250" max="10250" width="9.140625" style="578" customWidth="1"/>
    <col min="10251" max="10497" width="9.140625" style="578"/>
    <col min="10498" max="10498" width="5.85546875" style="578" customWidth="1"/>
    <col min="10499" max="10499" width="31.28515625" style="578" customWidth="1"/>
    <col min="10500" max="10500" width="11.140625" style="578" customWidth="1"/>
    <col min="10501" max="10501" width="17.28515625" style="578" customWidth="1"/>
    <col min="10502" max="10502" width="12.140625" style="578" customWidth="1"/>
    <col min="10503" max="10503" width="20.5703125" style="578" customWidth="1"/>
    <col min="10504" max="10504" width="25" style="578" customWidth="1"/>
    <col min="10505" max="10505" width="9.140625" style="578"/>
    <col min="10506" max="10506" width="9.140625" style="578" customWidth="1"/>
    <col min="10507" max="10753" width="9.140625" style="578"/>
    <col min="10754" max="10754" width="5.85546875" style="578" customWidth="1"/>
    <col min="10755" max="10755" width="31.28515625" style="578" customWidth="1"/>
    <col min="10756" max="10756" width="11.140625" style="578" customWidth="1"/>
    <col min="10757" max="10757" width="17.28515625" style="578" customWidth="1"/>
    <col min="10758" max="10758" width="12.140625" style="578" customWidth="1"/>
    <col min="10759" max="10759" width="20.5703125" style="578" customWidth="1"/>
    <col min="10760" max="10760" width="25" style="578" customWidth="1"/>
    <col min="10761" max="10761" width="9.140625" style="578"/>
    <col min="10762" max="10762" width="9.140625" style="578" customWidth="1"/>
    <col min="10763" max="11009" width="9.140625" style="578"/>
    <col min="11010" max="11010" width="5.85546875" style="578" customWidth="1"/>
    <col min="11011" max="11011" width="31.28515625" style="578" customWidth="1"/>
    <col min="11012" max="11012" width="11.140625" style="578" customWidth="1"/>
    <col min="11013" max="11013" width="17.28515625" style="578" customWidth="1"/>
    <col min="11014" max="11014" width="12.140625" style="578" customWidth="1"/>
    <col min="11015" max="11015" width="20.5703125" style="578" customWidth="1"/>
    <col min="11016" max="11016" width="25" style="578" customWidth="1"/>
    <col min="11017" max="11017" width="9.140625" style="578"/>
    <col min="11018" max="11018" width="9.140625" style="578" customWidth="1"/>
    <col min="11019" max="11265" width="9.140625" style="578"/>
    <col min="11266" max="11266" width="5.85546875" style="578" customWidth="1"/>
    <col min="11267" max="11267" width="31.28515625" style="578" customWidth="1"/>
    <col min="11268" max="11268" width="11.140625" style="578" customWidth="1"/>
    <col min="11269" max="11269" width="17.28515625" style="578" customWidth="1"/>
    <col min="11270" max="11270" width="12.140625" style="578" customWidth="1"/>
    <col min="11271" max="11271" width="20.5703125" style="578" customWidth="1"/>
    <col min="11272" max="11272" width="25" style="578" customWidth="1"/>
    <col min="11273" max="11273" width="9.140625" style="578"/>
    <col min="11274" max="11274" width="9.140625" style="578" customWidth="1"/>
    <col min="11275" max="11521" width="9.140625" style="578"/>
    <col min="11522" max="11522" width="5.85546875" style="578" customWidth="1"/>
    <col min="11523" max="11523" width="31.28515625" style="578" customWidth="1"/>
    <col min="11524" max="11524" width="11.140625" style="578" customWidth="1"/>
    <col min="11525" max="11525" width="17.28515625" style="578" customWidth="1"/>
    <col min="11526" max="11526" width="12.140625" style="578" customWidth="1"/>
    <col min="11527" max="11527" width="20.5703125" style="578" customWidth="1"/>
    <col min="11528" max="11528" width="25" style="578" customWidth="1"/>
    <col min="11529" max="11529" width="9.140625" style="578"/>
    <col min="11530" max="11530" width="9.140625" style="578" customWidth="1"/>
    <col min="11531" max="11777" width="9.140625" style="578"/>
    <col min="11778" max="11778" width="5.85546875" style="578" customWidth="1"/>
    <col min="11779" max="11779" width="31.28515625" style="578" customWidth="1"/>
    <col min="11780" max="11780" width="11.140625" style="578" customWidth="1"/>
    <col min="11781" max="11781" width="17.28515625" style="578" customWidth="1"/>
    <col min="11782" max="11782" width="12.140625" style="578" customWidth="1"/>
    <col min="11783" max="11783" width="20.5703125" style="578" customWidth="1"/>
    <col min="11784" max="11784" width="25" style="578" customWidth="1"/>
    <col min="11785" max="11785" width="9.140625" style="578"/>
    <col min="11786" max="11786" width="9.140625" style="578" customWidth="1"/>
    <col min="11787" max="12033" width="9.140625" style="578"/>
    <col min="12034" max="12034" width="5.85546875" style="578" customWidth="1"/>
    <col min="12035" max="12035" width="31.28515625" style="578" customWidth="1"/>
    <col min="12036" max="12036" width="11.140625" style="578" customWidth="1"/>
    <col min="12037" max="12037" width="17.28515625" style="578" customWidth="1"/>
    <col min="12038" max="12038" width="12.140625" style="578" customWidth="1"/>
    <col min="12039" max="12039" width="20.5703125" style="578" customWidth="1"/>
    <col min="12040" max="12040" width="25" style="578" customWidth="1"/>
    <col min="12041" max="12041" width="9.140625" style="578"/>
    <col min="12042" max="12042" width="9.140625" style="578" customWidth="1"/>
    <col min="12043" max="12289" width="9.140625" style="578"/>
    <col min="12290" max="12290" width="5.85546875" style="578" customWidth="1"/>
    <col min="12291" max="12291" width="31.28515625" style="578" customWidth="1"/>
    <col min="12292" max="12292" width="11.140625" style="578" customWidth="1"/>
    <col min="12293" max="12293" width="17.28515625" style="578" customWidth="1"/>
    <col min="12294" max="12294" width="12.140625" style="578" customWidth="1"/>
    <col min="12295" max="12295" width="20.5703125" style="578" customWidth="1"/>
    <col min="12296" max="12296" width="25" style="578" customWidth="1"/>
    <col min="12297" max="12297" width="9.140625" style="578"/>
    <col min="12298" max="12298" width="9.140625" style="578" customWidth="1"/>
    <col min="12299" max="12545" width="9.140625" style="578"/>
    <col min="12546" max="12546" width="5.85546875" style="578" customWidth="1"/>
    <col min="12547" max="12547" width="31.28515625" style="578" customWidth="1"/>
    <col min="12548" max="12548" width="11.140625" style="578" customWidth="1"/>
    <col min="12549" max="12549" width="17.28515625" style="578" customWidth="1"/>
    <col min="12550" max="12550" width="12.140625" style="578" customWidth="1"/>
    <col min="12551" max="12551" width="20.5703125" style="578" customWidth="1"/>
    <col min="12552" max="12552" width="25" style="578" customWidth="1"/>
    <col min="12553" max="12553" width="9.140625" style="578"/>
    <col min="12554" max="12554" width="9.140625" style="578" customWidth="1"/>
    <col min="12555" max="12801" width="9.140625" style="578"/>
    <col min="12802" max="12802" width="5.85546875" style="578" customWidth="1"/>
    <col min="12803" max="12803" width="31.28515625" style="578" customWidth="1"/>
    <col min="12804" max="12804" width="11.140625" style="578" customWidth="1"/>
    <col min="12805" max="12805" width="17.28515625" style="578" customWidth="1"/>
    <col min="12806" max="12806" width="12.140625" style="578" customWidth="1"/>
    <col min="12807" max="12807" width="20.5703125" style="578" customWidth="1"/>
    <col min="12808" max="12808" width="25" style="578" customWidth="1"/>
    <col min="12809" max="12809" width="9.140625" style="578"/>
    <col min="12810" max="12810" width="9.140625" style="578" customWidth="1"/>
    <col min="12811" max="13057" width="9.140625" style="578"/>
    <col min="13058" max="13058" width="5.85546875" style="578" customWidth="1"/>
    <col min="13059" max="13059" width="31.28515625" style="578" customWidth="1"/>
    <col min="13060" max="13060" width="11.140625" style="578" customWidth="1"/>
    <col min="13061" max="13061" width="17.28515625" style="578" customWidth="1"/>
    <col min="13062" max="13062" width="12.140625" style="578" customWidth="1"/>
    <col min="13063" max="13063" width="20.5703125" style="578" customWidth="1"/>
    <col min="13064" max="13064" width="25" style="578" customWidth="1"/>
    <col min="13065" max="13065" width="9.140625" style="578"/>
    <col min="13066" max="13066" width="9.140625" style="578" customWidth="1"/>
    <col min="13067" max="13313" width="9.140625" style="578"/>
    <col min="13314" max="13314" width="5.85546875" style="578" customWidth="1"/>
    <col min="13315" max="13315" width="31.28515625" style="578" customWidth="1"/>
    <col min="13316" max="13316" width="11.140625" style="578" customWidth="1"/>
    <col min="13317" max="13317" width="17.28515625" style="578" customWidth="1"/>
    <col min="13318" max="13318" width="12.140625" style="578" customWidth="1"/>
    <col min="13319" max="13319" width="20.5703125" style="578" customWidth="1"/>
    <col min="13320" max="13320" width="25" style="578" customWidth="1"/>
    <col min="13321" max="13321" width="9.140625" style="578"/>
    <col min="13322" max="13322" width="9.140625" style="578" customWidth="1"/>
    <col min="13323" max="13569" width="9.140625" style="578"/>
    <col min="13570" max="13570" width="5.85546875" style="578" customWidth="1"/>
    <col min="13571" max="13571" width="31.28515625" style="578" customWidth="1"/>
    <col min="13572" max="13572" width="11.140625" style="578" customWidth="1"/>
    <col min="13573" max="13573" width="17.28515625" style="578" customWidth="1"/>
    <col min="13574" max="13574" width="12.140625" style="578" customWidth="1"/>
    <col min="13575" max="13575" width="20.5703125" style="578" customWidth="1"/>
    <col min="13576" max="13576" width="25" style="578" customWidth="1"/>
    <col min="13577" max="13577" width="9.140625" style="578"/>
    <col min="13578" max="13578" width="9.140625" style="578" customWidth="1"/>
    <col min="13579" max="13825" width="9.140625" style="578"/>
    <col min="13826" max="13826" width="5.85546875" style="578" customWidth="1"/>
    <col min="13827" max="13827" width="31.28515625" style="578" customWidth="1"/>
    <col min="13828" max="13828" width="11.140625" style="578" customWidth="1"/>
    <col min="13829" max="13829" width="17.28515625" style="578" customWidth="1"/>
    <col min="13830" max="13830" width="12.140625" style="578" customWidth="1"/>
    <col min="13831" max="13831" width="20.5703125" style="578" customWidth="1"/>
    <col min="13832" max="13832" width="25" style="578" customWidth="1"/>
    <col min="13833" max="13833" width="9.140625" style="578"/>
    <col min="13834" max="13834" width="9.140625" style="578" customWidth="1"/>
    <col min="13835" max="14081" width="9.140625" style="578"/>
    <col min="14082" max="14082" width="5.85546875" style="578" customWidth="1"/>
    <col min="14083" max="14083" width="31.28515625" style="578" customWidth="1"/>
    <col min="14084" max="14084" width="11.140625" style="578" customWidth="1"/>
    <col min="14085" max="14085" width="17.28515625" style="578" customWidth="1"/>
    <col min="14086" max="14086" width="12.140625" style="578" customWidth="1"/>
    <col min="14087" max="14087" width="20.5703125" style="578" customWidth="1"/>
    <col min="14088" max="14088" width="25" style="578" customWidth="1"/>
    <col min="14089" max="14089" width="9.140625" style="578"/>
    <col min="14090" max="14090" width="9.140625" style="578" customWidth="1"/>
    <col min="14091" max="14337" width="9.140625" style="578"/>
    <col min="14338" max="14338" width="5.85546875" style="578" customWidth="1"/>
    <col min="14339" max="14339" width="31.28515625" style="578" customWidth="1"/>
    <col min="14340" max="14340" width="11.140625" style="578" customWidth="1"/>
    <col min="14341" max="14341" width="17.28515625" style="578" customWidth="1"/>
    <col min="14342" max="14342" width="12.140625" style="578" customWidth="1"/>
    <col min="14343" max="14343" width="20.5703125" style="578" customWidth="1"/>
    <col min="14344" max="14344" width="25" style="578" customWidth="1"/>
    <col min="14345" max="14345" width="9.140625" style="578"/>
    <col min="14346" max="14346" width="9.140625" style="578" customWidth="1"/>
    <col min="14347" max="14593" width="9.140625" style="578"/>
    <col min="14594" max="14594" width="5.85546875" style="578" customWidth="1"/>
    <col min="14595" max="14595" width="31.28515625" style="578" customWidth="1"/>
    <col min="14596" max="14596" width="11.140625" style="578" customWidth="1"/>
    <col min="14597" max="14597" width="17.28515625" style="578" customWidth="1"/>
    <col min="14598" max="14598" width="12.140625" style="578" customWidth="1"/>
    <col min="14599" max="14599" width="20.5703125" style="578" customWidth="1"/>
    <col min="14600" max="14600" width="25" style="578" customWidth="1"/>
    <col min="14601" max="14601" width="9.140625" style="578"/>
    <col min="14602" max="14602" width="9.140625" style="578" customWidth="1"/>
    <col min="14603" max="14849" width="9.140625" style="578"/>
    <col min="14850" max="14850" width="5.85546875" style="578" customWidth="1"/>
    <col min="14851" max="14851" width="31.28515625" style="578" customWidth="1"/>
    <col min="14852" max="14852" width="11.140625" style="578" customWidth="1"/>
    <col min="14853" max="14853" width="17.28515625" style="578" customWidth="1"/>
    <col min="14854" max="14854" width="12.140625" style="578" customWidth="1"/>
    <col min="14855" max="14855" width="20.5703125" style="578" customWidth="1"/>
    <col min="14856" max="14856" width="25" style="578" customWidth="1"/>
    <col min="14857" max="14857" width="9.140625" style="578"/>
    <col min="14858" max="14858" width="9.140625" style="578" customWidth="1"/>
    <col min="14859" max="15105" width="9.140625" style="578"/>
    <col min="15106" max="15106" width="5.85546875" style="578" customWidth="1"/>
    <col min="15107" max="15107" width="31.28515625" style="578" customWidth="1"/>
    <col min="15108" max="15108" width="11.140625" style="578" customWidth="1"/>
    <col min="15109" max="15109" width="17.28515625" style="578" customWidth="1"/>
    <col min="15110" max="15110" width="12.140625" style="578" customWidth="1"/>
    <col min="15111" max="15111" width="20.5703125" style="578" customWidth="1"/>
    <col min="15112" max="15112" width="25" style="578" customWidth="1"/>
    <col min="15113" max="15113" width="9.140625" style="578"/>
    <col min="15114" max="15114" width="9.140625" style="578" customWidth="1"/>
    <col min="15115" max="15361" width="9.140625" style="578"/>
    <col min="15362" max="15362" width="5.85546875" style="578" customWidth="1"/>
    <col min="15363" max="15363" width="31.28515625" style="578" customWidth="1"/>
    <col min="15364" max="15364" width="11.140625" style="578" customWidth="1"/>
    <col min="15365" max="15365" width="17.28515625" style="578" customWidth="1"/>
    <col min="15366" max="15366" width="12.140625" style="578" customWidth="1"/>
    <col min="15367" max="15367" width="20.5703125" style="578" customWidth="1"/>
    <col min="15368" max="15368" width="25" style="578" customWidth="1"/>
    <col min="15369" max="15369" width="9.140625" style="578"/>
    <col min="15370" max="15370" width="9.140625" style="578" customWidth="1"/>
    <col min="15371" max="15617" width="9.140625" style="578"/>
    <col min="15618" max="15618" width="5.85546875" style="578" customWidth="1"/>
    <col min="15619" max="15619" width="31.28515625" style="578" customWidth="1"/>
    <col min="15620" max="15620" width="11.140625" style="578" customWidth="1"/>
    <col min="15621" max="15621" width="17.28515625" style="578" customWidth="1"/>
    <col min="15622" max="15622" width="12.140625" style="578" customWidth="1"/>
    <col min="15623" max="15623" width="20.5703125" style="578" customWidth="1"/>
    <col min="15624" max="15624" width="25" style="578" customWidth="1"/>
    <col min="15625" max="15625" width="9.140625" style="578"/>
    <col min="15626" max="15626" width="9.140625" style="578" customWidth="1"/>
    <col min="15627" max="15873" width="9.140625" style="578"/>
    <col min="15874" max="15874" width="5.85546875" style="578" customWidth="1"/>
    <col min="15875" max="15875" width="31.28515625" style="578" customWidth="1"/>
    <col min="15876" max="15876" width="11.140625" style="578" customWidth="1"/>
    <col min="15877" max="15877" width="17.28515625" style="578" customWidth="1"/>
    <col min="15878" max="15878" width="12.140625" style="578" customWidth="1"/>
    <col min="15879" max="15879" width="20.5703125" style="578" customWidth="1"/>
    <col min="15880" max="15880" width="25" style="578" customWidth="1"/>
    <col min="15881" max="15881" width="9.140625" style="578"/>
    <col min="15882" max="15882" width="9.140625" style="578" customWidth="1"/>
    <col min="15883" max="16129" width="9.140625" style="578"/>
    <col min="16130" max="16130" width="5.85546875" style="578" customWidth="1"/>
    <col min="16131" max="16131" width="31.28515625" style="578" customWidth="1"/>
    <col min="16132" max="16132" width="11.140625" style="578" customWidth="1"/>
    <col min="16133" max="16133" width="17.28515625" style="578" customWidth="1"/>
    <col min="16134" max="16134" width="12.140625" style="578" customWidth="1"/>
    <col min="16135" max="16135" width="20.5703125" style="578" customWidth="1"/>
    <col min="16136" max="16136" width="25" style="578" customWidth="1"/>
    <col min="16137" max="16137" width="9.140625" style="578"/>
    <col min="16138" max="16138" width="9.140625" style="578" customWidth="1"/>
    <col min="16139" max="16384" width="9.140625" style="578"/>
  </cols>
  <sheetData>
    <row r="2" spans="2:8" ht="20.25" x14ac:dyDescent="0.3">
      <c r="B2" s="1176" t="s">
        <v>5628</v>
      </c>
      <c r="C2" s="1176"/>
      <c r="D2" s="1176"/>
      <c r="E2" s="1176"/>
      <c r="F2" s="1176"/>
      <c r="G2" s="1176"/>
      <c r="H2" s="577"/>
    </row>
    <row r="4" spans="2:8" ht="28.5" customHeight="1" x14ac:dyDescent="0.25">
      <c r="B4" s="580" t="s">
        <v>438</v>
      </c>
      <c r="C4" s="581" t="s">
        <v>439</v>
      </c>
      <c r="D4" s="581" t="s">
        <v>440</v>
      </c>
      <c r="E4" s="581" t="s">
        <v>441</v>
      </c>
      <c r="F4" s="581" t="s">
        <v>8362</v>
      </c>
      <c r="G4" s="581" t="s">
        <v>8350</v>
      </c>
      <c r="H4" s="581" t="s">
        <v>8363</v>
      </c>
    </row>
    <row r="5" spans="2:8" x14ac:dyDescent="0.25">
      <c r="B5" s="582">
        <v>1</v>
      </c>
      <c r="C5" s="582" t="s">
        <v>442</v>
      </c>
      <c r="D5" s="583" t="s">
        <v>443</v>
      </c>
      <c r="E5" s="583" t="s">
        <v>444</v>
      </c>
      <c r="F5" s="583" t="s">
        <v>436</v>
      </c>
      <c r="G5" s="582" t="s">
        <v>445</v>
      </c>
      <c r="H5" s="582" t="s">
        <v>8364</v>
      </c>
    </row>
    <row r="6" spans="2:8" x14ac:dyDescent="0.25">
      <c r="B6" s="582">
        <v>2</v>
      </c>
      <c r="C6" s="582" t="s">
        <v>446</v>
      </c>
      <c r="D6" s="583" t="s">
        <v>435</v>
      </c>
      <c r="E6" s="583" t="s">
        <v>444</v>
      </c>
      <c r="F6" s="583" t="s">
        <v>436</v>
      </c>
      <c r="G6" s="582" t="s">
        <v>445</v>
      </c>
      <c r="H6" s="582" t="s">
        <v>8364</v>
      </c>
    </row>
    <row r="7" spans="2:8" x14ac:dyDescent="0.25">
      <c r="B7" s="582">
        <v>3</v>
      </c>
      <c r="C7" s="582" t="s">
        <v>447</v>
      </c>
      <c r="D7" s="583" t="s">
        <v>407</v>
      </c>
      <c r="E7" s="583" t="s">
        <v>444</v>
      </c>
      <c r="F7" s="583" t="s">
        <v>436</v>
      </c>
      <c r="G7" s="582" t="s">
        <v>445</v>
      </c>
      <c r="H7" s="582" t="s">
        <v>8364</v>
      </c>
    </row>
    <row r="8" spans="2:8" x14ac:dyDescent="0.25">
      <c r="B8" s="582">
        <v>4</v>
      </c>
      <c r="C8" s="582" t="s">
        <v>448</v>
      </c>
      <c r="D8" s="583" t="s">
        <v>449</v>
      </c>
      <c r="E8" s="583" t="s">
        <v>444</v>
      </c>
      <c r="F8" s="583" t="s">
        <v>436</v>
      </c>
      <c r="G8" s="582" t="s">
        <v>445</v>
      </c>
      <c r="H8" s="582" t="s">
        <v>8364</v>
      </c>
    </row>
    <row r="9" spans="2:8" x14ac:dyDescent="0.25">
      <c r="B9" s="582">
        <v>5</v>
      </c>
      <c r="C9" s="582" t="s">
        <v>450</v>
      </c>
      <c r="D9" s="583" t="s">
        <v>451</v>
      </c>
      <c r="E9" s="583" t="s">
        <v>444</v>
      </c>
      <c r="F9" s="583" t="s">
        <v>436</v>
      </c>
      <c r="G9" s="582" t="s">
        <v>445</v>
      </c>
      <c r="H9" s="582" t="s">
        <v>8364</v>
      </c>
    </row>
    <row r="10" spans="2:8" x14ac:dyDescent="0.25">
      <c r="B10" s="582">
        <v>6</v>
      </c>
      <c r="C10" s="582" t="s">
        <v>452</v>
      </c>
      <c r="D10" s="583" t="s">
        <v>453</v>
      </c>
      <c r="E10" s="583" t="s">
        <v>444</v>
      </c>
      <c r="F10" s="583" t="s">
        <v>436</v>
      </c>
      <c r="G10" s="582" t="s">
        <v>445</v>
      </c>
      <c r="H10" s="582" t="s">
        <v>8364</v>
      </c>
    </row>
    <row r="11" spans="2:8" x14ac:dyDescent="0.25">
      <c r="B11" s="582">
        <v>7</v>
      </c>
      <c r="C11" s="582" t="s">
        <v>454</v>
      </c>
      <c r="D11" s="583" t="s">
        <v>455</v>
      </c>
      <c r="E11" s="583" t="s">
        <v>444</v>
      </c>
      <c r="F11" s="583" t="s">
        <v>436</v>
      </c>
      <c r="G11" s="582" t="s">
        <v>445</v>
      </c>
      <c r="H11" s="582" t="s">
        <v>8364</v>
      </c>
    </row>
    <row r="12" spans="2:8" x14ac:dyDescent="0.25">
      <c r="B12" s="582">
        <v>8</v>
      </c>
      <c r="C12" s="582" t="s">
        <v>456</v>
      </c>
      <c r="D12" s="583" t="s">
        <v>457</v>
      </c>
      <c r="E12" s="583" t="s">
        <v>444</v>
      </c>
      <c r="F12" s="583" t="s">
        <v>436</v>
      </c>
      <c r="G12" s="582" t="s">
        <v>445</v>
      </c>
      <c r="H12" s="582" t="s">
        <v>8364</v>
      </c>
    </row>
    <row r="13" spans="2:8" x14ac:dyDescent="0.25">
      <c r="B13" s="582">
        <v>9</v>
      </c>
      <c r="C13" s="582" t="s">
        <v>458</v>
      </c>
      <c r="D13" s="583" t="s">
        <v>459</v>
      </c>
      <c r="E13" s="583" t="s">
        <v>444</v>
      </c>
      <c r="F13" s="583" t="s">
        <v>436</v>
      </c>
      <c r="G13" s="582" t="s">
        <v>445</v>
      </c>
      <c r="H13" s="582" t="s">
        <v>8364</v>
      </c>
    </row>
    <row r="14" spans="2:8" x14ac:dyDescent="0.25">
      <c r="B14" s="582">
        <v>10</v>
      </c>
      <c r="C14" s="582" t="s">
        <v>460</v>
      </c>
      <c r="D14" s="583" t="s">
        <v>425</v>
      </c>
      <c r="E14" s="583" t="s">
        <v>444</v>
      </c>
      <c r="F14" s="583" t="s">
        <v>436</v>
      </c>
      <c r="G14" s="582" t="s">
        <v>445</v>
      </c>
      <c r="H14" s="582" t="s">
        <v>8364</v>
      </c>
    </row>
    <row r="15" spans="2:8" x14ac:dyDescent="0.25">
      <c r="B15" s="582">
        <v>11</v>
      </c>
      <c r="C15" s="582" t="s">
        <v>461</v>
      </c>
      <c r="D15" s="583" t="s">
        <v>420</v>
      </c>
      <c r="E15" s="583" t="s">
        <v>444</v>
      </c>
      <c r="F15" s="583" t="s">
        <v>436</v>
      </c>
      <c r="G15" s="582" t="s">
        <v>445</v>
      </c>
      <c r="H15" s="582" t="s">
        <v>8364</v>
      </c>
    </row>
    <row r="16" spans="2:8" x14ac:dyDescent="0.25">
      <c r="B16" s="582">
        <v>12</v>
      </c>
      <c r="C16" s="582" t="s">
        <v>462</v>
      </c>
      <c r="D16" s="583" t="s">
        <v>400</v>
      </c>
      <c r="E16" s="583" t="s">
        <v>444</v>
      </c>
      <c r="F16" s="583" t="s">
        <v>436</v>
      </c>
      <c r="G16" s="582" t="s">
        <v>445</v>
      </c>
      <c r="H16" s="582" t="s">
        <v>8364</v>
      </c>
    </row>
    <row r="17" spans="2:8" x14ac:dyDescent="0.25">
      <c r="B17" s="582">
        <v>13</v>
      </c>
      <c r="C17" s="582" t="s">
        <v>463</v>
      </c>
      <c r="D17" s="583" t="s">
        <v>409</v>
      </c>
      <c r="E17" s="583" t="s">
        <v>444</v>
      </c>
      <c r="F17" s="583" t="s">
        <v>436</v>
      </c>
      <c r="G17" s="582" t="s">
        <v>445</v>
      </c>
      <c r="H17" s="582" t="s">
        <v>8364</v>
      </c>
    </row>
    <row r="18" spans="2:8" x14ac:dyDescent="0.25">
      <c r="B18" s="582">
        <v>14</v>
      </c>
      <c r="C18" s="582" t="s">
        <v>464</v>
      </c>
      <c r="D18" s="583" t="s">
        <v>410</v>
      </c>
      <c r="E18" s="583" t="s">
        <v>444</v>
      </c>
      <c r="F18" s="583" t="s">
        <v>436</v>
      </c>
      <c r="G18" s="582" t="s">
        <v>445</v>
      </c>
      <c r="H18" s="582" t="s">
        <v>8364</v>
      </c>
    </row>
    <row r="19" spans="2:8" x14ac:dyDescent="0.25">
      <c r="B19" s="582">
        <v>15</v>
      </c>
      <c r="C19" s="582" t="s">
        <v>465</v>
      </c>
      <c r="D19" s="583" t="s">
        <v>403</v>
      </c>
      <c r="E19" s="583" t="s">
        <v>444</v>
      </c>
      <c r="F19" s="583" t="s">
        <v>436</v>
      </c>
      <c r="G19" s="582" t="s">
        <v>445</v>
      </c>
      <c r="H19" s="582" t="s">
        <v>8364</v>
      </c>
    </row>
    <row r="20" spans="2:8" x14ac:dyDescent="0.25">
      <c r="B20" s="582">
        <v>16</v>
      </c>
      <c r="C20" s="582" t="s">
        <v>466</v>
      </c>
      <c r="D20" s="583" t="s">
        <v>402</v>
      </c>
      <c r="E20" s="583" t="s">
        <v>444</v>
      </c>
      <c r="F20" s="583" t="s">
        <v>436</v>
      </c>
      <c r="G20" s="582" t="s">
        <v>445</v>
      </c>
      <c r="H20" s="582" t="s">
        <v>8364</v>
      </c>
    </row>
    <row r="21" spans="2:8" x14ac:dyDescent="0.25">
      <c r="B21" s="582">
        <v>17</v>
      </c>
      <c r="C21" s="582" t="s">
        <v>467</v>
      </c>
      <c r="D21" s="583" t="s">
        <v>468</v>
      </c>
      <c r="E21" s="583" t="s">
        <v>444</v>
      </c>
      <c r="F21" s="583" t="s">
        <v>436</v>
      </c>
      <c r="G21" s="582" t="s">
        <v>445</v>
      </c>
      <c r="H21" s="582" t="s">
        <v>8364</v>
      </c>
    </row>
    <row r="22" spans="2:8" x14ac:dyDescent="0.25">
      <c r="B22" s="582">
        <v>18</v>
      </c>
      <c r="C22" s="582" t="s">
        <v>469</v>
      </c>
      <c r="D22" s="583" t="s">
        <v>408</v>
      </c>
      <c r="E22" s="583" t="s">
        <v>444</v>
      </c>
      <c r="F22" s="583" t="s">
        <v>436</v>
      </c>
      <c r="G22" s="582" t="s">
        <v>445</v>
      </c>
      <c r="H22" s="582" t="s">
        <v>8364</v>
      </c>
    </row>
    <row r="23" spans="2:8" x14ac:dyDescent="0.25">
      <c r="B23" s="582">
        <v>19</v>
      </c>
      <c r="C23" s="582" t="s">
        <v>470</v>
      </c>
      <c r="D23" s="583" t="s">
        <v>411</v>
      </c>
      <c r="E23" s="583" t="s">
        <v>444</v>
      </c>
      <c r="F23" s="583" t="s">
        <v>436</v>
      </c>
      <c r="G23" s="582" t="s">
        <v>445</v>
      </c>
      <c r="H23" s="582" t="s">
        <v>8364</v>
      </c>
    </row>
    <row r="24" spans="2:8" x14ac:dyDescent="0.25">
      <c r="B24" s="582">
        <v>20</v>
      </c>
      <c r="C24" s="582" t="s">
        <v>471</v>
      </c>
      <c r="D24" s="583" t="s">
        <v>422</v>
      </c>
      <c r="E24" s="583" t="s">
        <v>444</v>
      </c>
      <c r="F24" s="583" t="s">
        <v>436</v>
      </c>
      <c r="G24" s="582" t="s">
        <v>445</v>
      </c>
      <c r="H24" s="582" t="s">
        <v>8364</v>
      </c>
    </row>
    <row r="25" spans="2:8" x14ac:dyDescent="0.25">
      <c r="B25" s="582">
        <v>21</v>
      </c>
      <c r="C25" s="582" t="s">
        <v>472</v>
      </c>
      <c r="D25" s="583" t="s">
        <v>405</v>
      </c>
      <c r="E25" s="583" t="s">
        <v>444</v>
      </c>
      <c r="F25" s="583" t="s">
        <v>436</v>
      </c>
      <c r="G25" s="582" t="s">
        <v>445</v>
      </c>
      <c r="H25" s="582" t="s">
        <v>8364</v>
      </c>
    </row>
    <row r="26" spans="2:8" x14ac:dyDescent="0.25">
      <c r="B26" s="582">
        <v>22</v>
      </c>
      <c r="C26" s="582" t="s">
        <v>473</v>
      </c>
      <c r="D26" s="583" t="s">
        <v>426</v>
      </c>
      <c r="E26" s="583" t="s">
        <v>444</v>
      </c>
      <c r="F26" s="583" t="s">
        <v>436</v>
      </c>
      <c r="G26" s="582" t="s">
        <v>445</v>
      </c>
      <c r="H26" s="582" t="s">
        <v>8364</v>
      </c>
    </row>
    <row r="27" spans="2:8" x14ac:dyDescent="0.25">
      <c r="B27" s="582">
        <v>23</v>
      </c>
      <c r="C27" s="582" t="s">
        <v>474</v>
      </c>
      <c r="D27" s="583" t="s">
        <v>399</v>
      </c>
      <c r="E27" s="583" t="s">
        <v>444</v>
      </c>
      <c r="F27" s="583" t="s">
        <v>436</v>
      </c>
      <c r="G27" s="582" t="s">
        <v>445</v>
      </c>
      <c r="H27" s="582" t="s">
        <v>8364</v>
      </c>
    </row>
    <row r="28" spans="2:8" x14ac:dyDescent="0.25">
      <c r="B28" s="582">
        <v>24</v>
      </c>
      <c r="C28" s="582" t="s">
        <v>475</v>
      </c>
      <c r="D28" s="583" t="s">
        <v>476</v>
      </c>
      <c r="E28" s="583" t="s">
        <v>444</v>
      </c>
      <c r="F28" s="583" t="s">
        <v>436</v>
      </c>
      <c r="G28" s="582" t="s">
        <v>445</v>
      </c>
      <c r="H28" s="582" t="s">
        <v>8364</v>
      </c>
    </row>
    <row r="29" spans="2:8" x14ac:dyDescent="0.25">
      <c r="B29" s="582">
        <v>25</v>
      </c>
      <c r="C29" s="584" t="s">
        <v>477</v>
      </c>
      <c r="D29" s="585" t="s">
        <v>225</v>
      </c>
      <c r="E29" s="585" t="s">
        <v>478</v>
      </c>
      <c r="F29" s="585" t="s">
        <v>436</v>
      </c>
      <c r="G29" s="584" t="s">
        <v>8365</v>
      </c>
      <c r="H29" s="584" t="s">
        <v>479</v>
      </c>
    </row>
    <row r="30" spans="2:8" x14ac:dyDescent="0.25">
      <c r="B30" s="582">
        <v>26</v>
      </c>
      <c r="C30" s="584" t="s">
        <v>480</v>
      </c>
      <c r="D30" s="585" t="s">
        <v>229</v>
      </c>
      <c r="E30" s="585" t="s">
        <v>478</v>
      </c>
      <c r="F30" s="585" t="s">
        <v>436</v>
      </c>
      <c r="G30" s="584" t="s">
        <v>8365</v>
      </c>
      <c r="H30" s="584" t="s">
        <v>479</v>
      </c>
    </row>
    <row r="31" spans="2:8" x14ac:dyDescent="0.25">
      <c r="B31" s="582">
        <v>27</v>
      </c>
      <c r="C31" s="584" t="s">
        <v>481</v>
      </c>
      <c r="D31" s="585" t="s">
        <v>232</v>
      </c>
      <c r="E31" s="585" t="s">
        <v>478</v>
      </c>
      <c r="F31" s="585" t="s">
        <v>436</v>
      </c>
      <c r="G31" s="584" t="s">
        <v>8365</v>
      </c>
      <c r="H31" s="584" t="s">
        <v>479</v>
      </c>
    </row>
    <row r="32" spans="2:8" x14ac:dyDescent="0.25">
      <c r="B32" s="582">
        <v>28</v>
      </c>
      <c r="C32" s="584" t="s">
        <v>482</v>
      </c>
      <c r="D32" s="585" t="s">
        <v>234</v>
      </c>
      <c r="E32" s="585" t="s">
        <v>478</v>
      </c>
      <c r="F32" s="585" t="s">
        <v>436</v>
      </c>
      <c r="G32" s="584" t="s">
        <v>8365</v>
      </c>
      <c r="H32" s="584" t="s">
        <v>479</v>
      </c>
    </row>
    <row r="33" spans="2:8" x14ac:dyDescent="0.25">
      <c r="B33" s="582">
        <v>29</v>
      </c>
      <c r="C33" s="584" t="s">
        <v>5629</v>
      </c>
      <c r="D33" s="585" t="s">
        <v>237</v>
      </c>
      <c r="E33" s="585" t="s">
        <v>478</v>
      </c>
      <c r="F33" s="585" t="s">
        <v>436</v>
      </c>
      <c r="G33" s="584" t="s">
        <v>8365</v>
      </c>
      <c r="H33" s="584" t="s">
        <v>479</v>
      </c>
    </row>
    <row r="34" spans="2:8" x14ac:dyDescent="0.25">
      <c r="B34" s="582">
        <v>30</v>
      </c>
      <c r="C34" s="584" t="s">
        <v>483</v>
      </c>
      <c r="D34" s="585" t="s">
        <v>238</v>
      </c>
      <c r="E34" s="585" t="s">
        <v>478</v>
      </c>
      <c r="F34" s="585" t="s">
        <v>436</v>
      </c>
      <c r="G34" s="584" t="s">
        <v>8365</v>
      </c>
      <c r="H34" s="584" t="s">
        <v>479</v>
      </c>
    </row>
    <row r="35" spans="2:8" x14ac:dyDescent="0.25">
      <c r="B35" s="582">
        <v>31</v>
      </c>
      <c r="C35" s="584" t="s">
        <v>484</v>
      </c>
      <c r="D35" s="585" t="s">
        <v>242</v>
      </c>
      <c r="E35" s="585" t="s">
        <v>478</v>
      </c>
      <c r="F35" s="585" t="s">
        <v>436</v>
      </c>
      <c r="G35" s="584" t="s">
        <v>8365</v>
      </c>
      <c r="H35" s="584" t="s">
        <v>479</v>
      </c>
    </row>
    <row r="36" spans="2:8" x14ac:dyDescent="0.25">
      <c r="B36" s="582">
        <v>32</v>
      </c>
      <c r="C36" s="584" t="s">
        <v>485</v>
      </c>
      <c r="D36" s="585" t="s">
        <v>243</v>
      </c>
      <c r="E36" s="585" t="s">
        <v>478</v>
      </c>
      <c r="F36" s="585" t="s">
        <v>436</v>
      </c>
      <c r="G36" s="586" t="s">
        <v>8366</v>
      </c>
      <c r="H36" s="584" t="s">
        <v>479</v>
      </c>
    </row>
    <row r="37" spans="2:8" x14ac:dyDescent="0.25">
      <c r="B37" s="582">
        <v>33</v>
      </c>
      <c r="C37" s="584" t="s">
        <v>486</v>
      </c>
      <c r="D37" s="585" t="s">
        <v>246</v>
      </c>
      <c r="E37" s="585" t="s">
        <v>478</v>
      </c>
      <c r="F37" s="585" t="s">
        <v>436</v>
      </c>
      <c r="G37" s="584" t="s">
        <v>8365</v>
      </c>
      <c r="H37" s="584" t="s">
        <v>479</v>
      </c>
    </row>
    <row r="38" spans="2:8" x14ac:dyDescent="0.25">
      <c r="B38" s="582">
        <v>34</v>
      </c>
      <c r="C38" s="584" t="s">
        <v>487</v>
      </c>
      <c r="D38" s="585" t="s">
        <v>249</v>
      </c>
      <c r="E38" s="585" t="s">
        <v>478</v>
      </c>
      <c r="F38" s="585" t="s">
        <v>436</v>
      </c>
      <c r="G38" s="584" t="s">
        <v>8365</v>
      </c>
      <c r="H38" s="584" t="s">
        <v>479</v>
      </c>
    </row>
    <row r="39" spans="2:8" x14ac:dyDescent="0.25">
      <c r="B39" s="582">
        <v>35</v>
      </c>
      <c r="C39" s="584" t="s">
        <v>488</v>
      </c>
      <c r="D39" s="585" t="s">
        <v>252</v>
      </c>
      <c r="E39" s="585" t="s">
        <v>478</v>
      </c>
      <c r="F39" s="585" t="s">
        <v>436</v>
      </c>
      <c r="G39" s="584" t="s">
        <v>8365</v>
      </c>
      <c r="H39" s="584" t="s">
        <v>479</v>
      </c>
    </row>
    <row r="40" spans="2:8" x14ac:dyDescent="0.25">
      <c r="B40" s="582">
        <v>36</v>
      </c>
      <c r="C40" s="584" t="s">
        <v>489</v>
      </c>
      <c r="D40" s="585" t="s">
        <v>255</v>
      </c>
      <c r="E40" s="585" t="s">
        <v>478</v>
      </c>
      <c r="F40" s="585" t="s">
        <v>436</v>
      </c>
      <c r="G40" s="584" t="s">
        <v>8365</v>
      </c>
      <c r="H40" s="584" t="s">
        <v>479</v>
      </c>
    </row>
    <row r="41" spans="2:8" x14ac:dyDescent="0.25">
      <c r="B41" s="582">
        <v>37</v>
      </c>
      <c r="C41" s="584" t="s">
        <v>600</v>
      </c>
      <c r="D41" s="585" t="s">
        <v>497</v>
      </c>
      <c r="E41" s="585" t="s">
        <v>478</v>
      </c>
      <c r="F41" s="585" t="s">
        <v>436</v>
      </c>
      <c r="G41" s="584" t="s">
        <v>496</v>
      </c>
      <c r="H41" s="584" t="s">
        <v>479</v>
      </c>
    </row>
    <row r="42" spans="2:8" x14ac:dyDescent="0.25">
      <c r="B42" s="582">
        <v>38</v>
      </c>
      <c r="C42" s="584" t="s">
        <v>498</v>
      </c>
      <c r="D42" s="585" t="s">
        <v>499</v>
      </c>
      <c r="E42" s="585" t="s">
        <v>478</v>
      </c>
      <c r="F42" s="585" t="s">
        <v>436</v>
      </c>
      <c r="G42" s="584" t="s">
        <v>496</v>
      </c>
      <c r="H42" s="584" t="s">
        <v>479</v>
      </c>
    </row>
    <row r="43" spans="2:8" x14ac:dyDescent="0.25">
      <c r="B43" s="582">
        <v>39</v>
      </c>
      <c r="C43" s="584" t="s">
        <v>500</v>
      </c>
      <c r="D43" s="585" t="s">
        <v>501</v>
      </c>
      <c r="E43" s="585" t="s">
        <v>478</v>
      </c>
      <c r="F43" s="585" t="s">
        <v>436</v>
      </c>
      <c r="G43" s="584" t="s">
        <v>496</v>
      </c>
      <c r="H43" s="584" t="s">
        <v>479</v>
      </c>
    </row>
    <row r="44" spans="2:8" x14ac:dyDescent="0.25">
      <c r="B44" s="582">
        <v>40</v>
      </c>
      <c r="C44" s="584" t="s">
        <v>502</v>
      </c>
      <c r="D44" s="585" t="s">
        <v>503</v>
      </c>
      <c r="E44" s="585" t="s">
        <v>478</v>
      </c>
      <c r="F44" s="585" t="s">
        <v>436</v>
      </c>
      <c r="G44" s="584" t="s">
        <v>496</v>
      </c>
      <c r="H44" s="584" t="s">
        <v>479</v>
      </c>
    </row>
    <row r="45" spans="2:8" x14ac:dyDescent="0.25">
      <c r="B45" s="582">
        <v>41</v>
      </c>
      <c r="C45" s="587" t="s">
        <v>8367</v>
      </c>
      <c r="D45" s="588">
        <v>104</v>
      </c>
      <c r="E45" s="588" t="s">
        <v>478</v>
      </c>
      <c r="F45" s="588" t="s">
        <v>496</v>
      </c>
      <c r="G45" s="587" t="s">
        <v>8368</v>
      </c>
      <c r="H45" s="587" t="s">
        <v>491</v>
      </c>
    </row>
    <row r="46" spans="2:8" x14ac:dyDescent="0.25">
      <c r="B46" s="582">
        <v>42</v>
      </c>
      <c r="C46" s="587" t="s">
        <v>8369</v>
      </c>
      <c r="D46" s="588">
        <v>105</v>
      </c>
      <c r="E46" s="588" t="s">
        <v>478</v>
      </c>
      <c r="F46" s="588" t="s">
        <v>496</v>
      </c>
      <c r="G46" s="587" t="s">
        <v>8368</v>
      </c>
      <c r="H46" s="587" t="s">
        <v>491</v>
      </c>
    </row>
    <row r="47" spans="2:8" x14ac:dyDescent="0.25">
      <c r="B47" s="582">
        <v>43</v>
      </c>
      <c r="C47" s="587" t="s">
        <v>8370</v>
      </c>
      <c r="D47" s="588">
        <v>106</v>
      </c>
      <c r="E47" s="588" t="s">
        <v>478</v>
      </c>
      <c r="F47" s="588" t="s">
        <v>496</v>
      </c>
      <c r="G47" s="587" t="s">
        <v>8368</v>
      </c>
      <c r="H47" s="587" t="s">
        <v>491</v>
      </c>
    </row>
    <row r="48" spans="2:8" x14ac:dyDescent="0.25">
      <c r="B48" s="582">
        <v>44</v>
      </c>
      <c r="C48" s="587" t="s">
        <v>8371</v>
      </c>
      <c r="D48" s="588">
        <v>107</v>
      </c>
      <c r="E48" s="588" t="s">
        <v>478</v>
      </c>
      <c r="F48" s="588" t="s">
        <v>496</v>
      </c>
      <c r="G48" s="587" t="s">
        <v>8368</v>
      </c>
      <c r="H48" s="587" t="s">
        <v>491</v>
      </c>
    </row>
    <row r="49" spans="2:8" x14ac:dyDescent="0.25">
      <c r="B49" s="582">
        <v>45</v>
      </c>
      <c r="C49" s="587" t="s">
        <v>8372</v>
      </c>
      <c r="D49" s="588" t="s">
        <v>6569</v>
      </c>
      <c r="E49" s="588" t="s">
        <v>478</v>
      </c>
      <c r="F49" s="588" t="s">
        <v>436</v>
      </c>
      <c r="G49" s="587" t="s">
        <v>8368</v>
      </c>
      <c r="H49" s="587" t="s">
        <v>491</v>
      </c>
    </row>
    <row r="50" spans="2:8" x14ac:dyDescent="0.25">
      <c r="B50" s="582">
        <v>46</v>
      </c>
      <c r="C50" s="587" t="s">
        <v>8373</v>
      </c>
      <c r="D50" s="588" t="s">
        <v>6584</v>
      </c>
      <c r="E50" s="588" t="s">
        <v>478</v>
      </c>
      <c r="F50" s="588" t="s">
        <v>436</v>
      </c>
      <c r="G50" s="587" t="s">
        <v>8368</v>
      </c>
      <c r="H50" s="587" t="s">
        <v>491</v>
      </c>
    </row>
    <row r="51" spans="2:8" x14ac:dyDescent="0.25">
      <c r="B51" s="582">
        <v>47</v>
      </c>
      <c r="C51" s="587" t="s">
        <v>8374</v>
      </c>
      <c r="D51" s="588" t="s">
        <v>7327</v>
      </c>
      <c r="E51" s="588" t="s">
        <v>478</v>
      </c>
      <c r="F51" s="588" t="s">
        <v>436</v>
      </c>
      <c r="G51" s="587" t="s">
        <v>8368</v>
      </c>
      <c r="H51" s="587" t="s">
        <v>491</v>
      </c>
    </row>
    <row r="52" spans="2:8" x14ac:dyDescent="0.25">
      <c r="B52" s="582">
        <v>48</v>
      </c>
      <c r="C52" s="587" t="s">
        <v>8375</v>
      </c>
      <c r="D52" s="588" t="s">
        <v>7347</v>
      </c>
      <c r="E52" s="588" t="s">
        <v>478</v>
      </c>
      <c r="F52" s="588" t="s">
        <v>436</v>
      </c>
      <c r="G52" s="587" t="s">
        <v>8368</v>
      </c>
      <c r="H52" s="587" t="s">
        <v>491</v>
      </c>
    </row>
    <row r="53" spans="2:8" x14ac:dyDescent="0.25">
      <c r="B53" s="582">
        <v>49</v>
      </c>
      <c r="C53" s="587" t="s">
        <v>8376</v>
      </c>
      <c r="D53" s="588" t="s">
        <v>8340</v>
      </c>
      <c r="E53" s="588" t="s">
        <v>478</v>
      </c>
      <c r="F53" s="588" t="s">
        <v>436</v>
      </c>
      <c r="G53" s="587" t="s">
        <v>8368</v>
      </c>
      <c r="H53" s="587" t="s">
        <v>491</v>
      </c>
    </row>
    <row r="54" spans="2:8" x14ac:dyDescent="0.25">
      <c r="B54" s="582">
        <v>50</v>
      </c>
      <c r="C54" s="587" t="s">
        <v>8377</v>
      </c>
      <c r="D54" s="588" t="s">
        <v>8314</v>
      </c>
      <c r="E54" s="588" t="s">
        <v>478</v>
      </c>
      <c r="F54" s="588" t="s">
        <v>436</v>
      </c>
      <c r="G54" s="587" t="s">
        <v>8368</v>
      </c>
      <c r="H54" s="587" t="s">
        <v>491</v>
      </c>
    </row>
    <row r="55" spans="2:8" x14ac:dyDescent="0.25">
      <c r="B55" s="582">
        <v>51</v>
      </c>
      <c r="C55" s="587" t="s">
        <v>8378</v>
      </c>
      <c r="D55" s="588" t="s">
        <v>7147</v>
      </c>
      <c r="E55" s="588" t="s">
        <v>478</v>
      </c>
      <c r="F55" s="588" t="s">
        <v>436</v>
      </c>
      <c r="G55" s="587" t="s">
        <v>8368</v>
      </c>
      <c r="H55" s="587" t="s">
        <v>491</v>
      </c>
    </row>
    <row r="56" spans="2:8" x14ac:dyDescent="0.25">
      <c r="B56" s="582">
        <v>52</v>
      </c>
      <c r="C56" s="587" t="s">
        <v>8379</v>
      </c>
      <c r="D56" s="588" t="s">
        <v>7256</v>
      </c>
      <c r="E56" s="588" t="s">
        <v>478</v>
      </c>
      <c r="F56" s="588" t="s">
        <v>436</v>
      </c>
      <c r="G56" s="587" t="s">
        <v>8368</v>
      </c>
      <c r="H56" s="587" t="s">
        <v>491</v>
      </c>
    </row>
    <row r="57" spans="2:8" x14ac:dyDescent="0.25">
      <c r="B57" s="582">
        <v>53</v>
      </c>
      <c r="C57" s="587" t="s">
        <v>8380</v>
      </c>
      <c r="D57" s="588" t="s">
        <v>8353</v>
      </c>
      <c r="E57" s="588" t="s">
        <v>478</v>
      </c>
      <c r="F57" s="588" t="s">
        <v>436</v>
      </c>
      <c r="G57" s="587" t="s">
        <v>8368</v>
      </c>
      <c r="H57" s="587" t="s">
        <v>491</v>
      </c>
    </row>
    <row r="58" spans="2:8" x14ac:dyDescent="0.25">
      <c r="B58" s="582">
        <v>54</v>
      </c>
      <c r="C58" s="587" t="s">
        <v>8381</v>
      </c>
      <c r="D58" s="588" t="s">
        <v>8354</v>
      </c>
      <c r="E58" s="588" t="s">
        <v>478</v>
      </c>
      <c r="F58" s="588" t="s">
        <v>436</v>
      </c>
      <c r="G58" s="587" t="s">
        <v>8368</v>
      </c>
      <c r="H58" s="587" t="s">
        <v>491</v>
      </c>
    </row>
    <row r="59" spans="2:8" x14ac:dyDescent="0.25">
      <c r="B59" s="582">
        <v>55</v>
      </c>
      <c r="C59" s="587" t="s">
        <v>8382</v>
      </c>
      <c r="D59" s="588" t="s">
        <v>7110</v>
      </c>
      <c r="E59" s="588" t="s">
        <v>478</v>
      </c>
      <c r="F59" s="588" t="s">
        <v>436</v>
      </c>
      <c r="G59" s="587" t="s">
        <v>8368</v>
      </c>
      <c r="H59" s="587" t="s">
        <v>491</v>
      </c>
    </row>
    <row r="60" spans="2:8" x14ac:dyDescent="0.25">
      <c r="B60" s="582">
        <v>56</v>
      </c>
      <c r="C60" s="587" t="s">
        <v>8383</v>
      </c>
      <c r="D60" s="588" t="s">
        <v>7146</v>
      </c>
      <c r="E60" s="588" t="s">
        <v>478</v>
      </c>
      <c r="F60" s="588" t="s">
        <v>436</v>
      </c>
      <c r="G60" s="587" t="s">
        <v>8368</v>
      </c>
      <c r="H60" s="587" t="s">
        <v>491</v>
      </c>
    </row>
    <row r="61" spans="2:8" x14ac:dyDescent="0.25">
      <c r="B61" s="582">
        <v>57</v>
      </c>
      <c r="C61" s="587" t="s">
        <v>492</v>
      </c>
      <c r="D61" s="588" t="s">
        <v>7137</v>
      </c>
      <c r="E61" s="588" t="s">
        <v>478</v>
      </c>
      <c r="F61" s="588" t="s">
        <v>436</v>
      </c>
      <c r="G61" s="587" t="s">
        <v>8384</v>
      </c>
      <c r="H61" s="587" t="s">
        <v>491</v>
      </c>
    </row>
    <row r="62" spans="2:8" x14ac:dyDescent="0.25">
      <c r="B62" s="582">
        <v>58</v>
      </c>
      <c r="C62" s="587" t="s">
        <v>493</v>
      </c>
      <c r="D62" s="588" t="s">
        <v>7239</v>
      </c>
      <c r="E62" s="588" t="s">
        <v>478</v>
      </c>
      <c r="F62" s="588" t="s">
        <v>436</v>
      </c>
      <c r="G62" s="587" t="s">
        <v>8384</v>
      </c>
      <c r="H62" s="587" t="s">
        <v>491</v>
      </c>
    </row>
    <row r="63" spans="2:8" x14ac:dyDescent="0.25">
      <c r="B63" s="582">
        <v>60</v>
      </c>
      <c r="C63" s="587" t="s">
        <v>8385</v>
      </c>
      <c r="D63" s="588" t="s">
        <v>8355</v>
      </c>
      <c r="E63" s="588" t="s">
        <v>478</v>
      </c>
      <c r="F63" s="588" t="s">
        <v>436</v>
      </c>
      <c r="G63" s="587" t="s">
        <v>8384</v>
      </c>
      <c r="H63" s="587" t="s">
        <v>491</v>
      </c>
    </row>
    <row r="64" spans="2:8" x14ac:dyDescent="0.25">
      <c r="B64" s="582">
        <v>61</v>
      </c>
      <c r="C64" s="587" t="s">
        <v>490</v>
      </c>
      <c r="D64" s="588" t="s">
        <v>8356</v>
      </c>
      <c r="E64" s="588" t="s">
        <v>478</v>
      </c>
      <c r="F64" s="588" t="s">
        <v>436</v>
      </c>
      <c r="G64" s="587" t="s">
        <v>8384</v>
      </c>
      <c r="H64" s="587" t="s">
        <v>491</v>
      </c>
    </row>
    <row r="65" spans="2:8" x14ac:dyDescent="0.25">
      <c r="B65" s="582">
        <v>59</v>
      </c>
      <c r="C65" s="587" t="s">
        <v>494</v>
      </c>
      <c r="D65" s="588" t="s">
        <v>5608</v>
      </c>
      <c r="E65" s="588" t="s">
        <v>478</v>
      </c>
      <c r="F65" s="588" t="s">
        <v>436</v>
      </c>
      <c r="G65" s="587" t="s">
        <v>8368</v>
      </c>
      <c r="H65" s="587" t="s">
        <v>491</v>
      </c>
    </row>
    <row r="66" spans="2:8" x14ac:dyDescent="0.25">
      <c r="B66" s="582">
        <v>62</v>
      </c>
      <c r="C66" s="589" t="s">
        <v>8386</v>
      </c>
      <c r="D66" s="590" t="s">
        <v>504</v>
      </c>
      <c r="E66" s="590" t="s">
        <v>478</v>
      </c>
      <c r="F66" s="590" t="s">
        <v>436</v>
      </c>
      <c r="G66" s="589" t="s">
        <v>496</v>
      </c>
      <c r="H66" s="589" t="s">
        <v>8387</v>
      </c>
    </row>
    <row r="67" spans="2:8" x14ac:dyDescent="0.25">
      <c r="B67" s="582">
        <v>63</v>
      </c>
      <c r="C67" s="589" t="s">
        <v>8388</v>
      </c>
      <c r="D67" s="590" t="s">
        <v>414</v>
      </c>
      <c r="E67" s="590" t="s">
        <v>478</v>
      </c>
      <c r="F67" s="590" t="s">
        <v>436</v>
      </c>
      <c r="G67" s="589" t="s">
        <v>496</v>
      </c>
      <c r="H67" s="589" t="s">
        <v>8387</v>
      </c>
    </row>
    <row r="68" spans="2:8" x14ac:dyDescent="0.25">
      <c r="B68" s="582">
        <v>64</v>
      </c>
      <c r="C68" s="589" t="s">
        <v>8389</v>
      </c>
      <c r="D68" s="590" t="s">
        <v>416</v>
      </c>
      <c r="E68" s="590" t="s">
        <v>478</v>
      </c>
      <c r="F68" s="590" t="s">
        <v>436</v>
      </c>
      <c r="G68" s="589" t="s">
        <v>496</v>
      </c>
      <c r="H68" s="589" t="s">
        <v>8387</v>
      </c>
    </row>
    <row r="69" spans="2:8" x14ac:dyDescent="0.25">
      <c r="B69" s="582">
        <v>65</v>
      </c>
      <c r="C69" s="589" t="s">
        <v>505</v>
      </c>
      <c r="D69" s="590" t="s">
        <v>506</v>
      </c>
      <c r="E69" s="590" t="s">
        <v>478</v>
      </c>
      <c r="F69" s="590" t="s">
        <v>436</v>
      </c>
      <c r="G69" s="589" t="s">
        <v>496</v>
      </c>
      <c r="H69" s="589" t="s">
        <v>8387</v>
      </c>
    </row>
    <row r="70" spans="2:8" x14ac:dyDescent="0.25">
      <c r="B70" s="582">
        <v>66</v>
      </c>
      <c r="C70" s="589" t="s">
        <v>8390</v>
      </c>
      <c r="D70" s="590" t="s">
        <v>427</v>
      </c>
      <c r="E70" s="590" t="s">
        <v>478</v>
      </c>
      <c r="F70" s="590" t="s">
        <v>436</v>
      </c>
      <c r="G70" s="589" t="s">
        <v>496</v>
      </c>
      <c r="H70" s="589" t="s">
        <v>8387</v>
      </c>
    </row>
    <row r="71" spans="2:8" x14ac:dyDescent="0.25">
      <c r="B71" s="582">
        <v>67</v>
      </c>
      <c r="C71" s="589" t="s">
        <v>8391</v>
      </c>
      <c r="D71" s="590" t="s">
        <v>418</v>
      </c>
      <c r="E71" s="590" t="s">
        <v>478</v>
      </c>
      <c r="F71" s="590" t="s">
        <v>436</v>
      </c>
      <c r="G71" s="589" t="s">
        <v>496</v>
      </c>
      <c r="H71" s="589" t="s">
        <v>8387</v>
      </c>
    </row>
    <row r="72" spans="2:8" x14ac:dyDescent="0.25">
      <c r="B72" s="582">
        <v>68</v>
      </c>
      <c r="C72" s="589" t="s">
        <v>8391</v>
      </c>
      <c r="D72" s="590" t="s">
        <v>419</v>
      </c>
      <c r="E72" s="590" t="s">
        <v>478</v>
      </c>
      <c r="F72" s="590" t="s">
        <v>436</v>
      </c>
      <c r="G72" s="589" t="s">
        <v>496</v>
      </c>
      <c r="H72" s="589" t="s">
        <v>8387</v>
      </c>
    </row>
    <row r="73" spans="2:8" x14ac:dyDescent="0.25">
      <c r="B73" s="582">
        <v>69</v>
      </c>
      <c r="C73" s="589" t="s">
        <v>510</v>
      </c>
      <c r="D73" s="590" t="s">
        <v>511</v>
      </c>
      <c r="E73" s="590" t="s">
        <v>478</v>
      </c>
      <c r="F73" s="590" t="s">
        <v>436</v>
      </c>
      <c r="G73" s="589" t="s">
        <v>496</v>
      </c>
      <c r="H73" s="589" t="s">
        <v>8387</v>
      </c>
    </row>
    <row r="74" spans="2:8" x14ac:dyDescent="0.25">
      <c r="B74" s="582">
        <v>70</v>
      </c>
      <c r="C74" s="589" t="s">
        <v>8392</v>
      </c>
      <c r="D74" s="590" t="s">
        <v>430</v>
      </c>
      <c r="E74" s="590" t="s">
        <v>478</v>
      </c>
      <c r="F74" s="590" t="s">
        <v>436</v>
      </c>
      <c r="G74" s="589" t="s">
        <v>496</v>
      </c>
      <c r="H74" s="589" t="s">
        <v>8387</v>
      </c>
    </row>
    <row r="75" spans="2:8" x14ac:dyDescent="0.25">
      <c r="B75" s="582">
        <v>71</v>
      </c>
      <c r="C75" s="589" t="s">
        <v>8391</v>
      </c>
      <c r="D75" s="590" t="s">
        <v>512</v>
      </c>
      <c r="E75" s="590" t="s">
        <v>478</v>
      </c>
      <c r="F75" s="590" t="s">
        <v>436</v>
      </c>
      <c r="G75" s="589" t="s">
        <v>496</v>
      </c>
      <c r="H75" s="589" t="s">
        <v>8387</v>
      </c>
    </row>
    <row r="76" spans="2:8" x14ac:dyDescent="0.25">
      <c r="B76" s="582">
        <v>72</v>
      </c>
      <c r="C76" s="589" t="s">
        <v>513</v>
      </c>
      <c r="D76" s="590" t="s">
        <v>413</v>
      </c>
      <c r="E76" s="590" t="s">
        <v>478</v>
      </c>
      <c r="F76" s="590" t="s">
        <v>436</v>
      </c>
      <c r="G76" s="589" t="s">
        <v>496</v>
      </c>
      <c r="H76" s="589" t="s">
        <v>8387</v>
      </c>
    </row>
    <row r="77" spans="2:8" x14ac:dyDescent="0.25">
      <c r="B77" s="582">
        <v>73</v>
      </c>
      <c r="C77" s="589" t="s">
        <v>514</v>
      </c>
      <c r="D77" s="590" t="s">
        <v>515</v>
      </c>
      <c r="E77" s="590" t="s">
        <v>478</v>
      </c>
      <c r="F77" s="590" t="s">
        <v>436</v>
      </c>
      <c r="G77" s="589" t="s">
        <v>496</v>
      </c>
      <c r="H77" s="589" t="s">
        <v>8387</v>
      </c>
    </row>
    <row r="78" spans="2:8" x14ac:dyDescent="0.25">
      <c r="B78" s="582">
        <v>74</v>
      </c>
      <c r="C78" s="589" t="s">
        <v>516</v>
      </c>
      <c r="D78" s="590" t="s">
        <v>517</v>
      </c>
      <c r="E78" s="590" t="s">
        <v>478</v>
      </c>
      <c r="F78" s="590" t="s">
        <v>436</v>
      </c>
      <c r="G78" s="589" t="s">
        <v>496</v>
      </c>
      <c r="H78" s="589" t="s">
        <v>8387</v>
      </c>
    </row>
    <row r="79" spans="2:8" x14ac:dyDescent="0.25">
      <c r="B79" s="582">
        <v>75</v>
      </c>
      <c r="C79" s="589" t="s">
        <v>8393</v>
      </c>
      <c r="D79" s="590" t="s">
        <v>8358</v>
      </c>
      <c r="E79" s="590" t="s">
        <v>478</v>
      </c>
      <c r="F79" s="590" t="s">
        <v>436</v>
      </c>
      <c r="G79" s="589" t="s">
        <v>496</v>
      </c>
      <c r="H79" s="589" t="s">
        <v>8387</v>
      </c>
    </row>
    <row r="80" spans="2:8" x14ac:dyDescent="0.25">
      <c r="B80" s="582">
        <v>76</v>
      </c>
      <c r="C80" s="589" t="s">
        <v>8393</v>
      </c>
      <c r="D80" s="591" t="s">
        <v>8343</v>
      </c>
      <c r="E80" s="590" t="s">
        <v>478</v>
      </c>
      <c r="F80" s="590" t="s">
        <v>436</v>
      </c>
      <c r="G80" s="589" t="s">
        <v>496</v>
      </c>
      <c r="H80" s="589" t="s">
        <v>8387</v>
      </c>
    </row>
    <row r="81" spans="1:8" x14ac:dyDescent="0.25">
      <c r="B81" s="582">
        <v>77</v>
      </c>
      <c r="C81" s="589" t="s">
        <v>518</v>
      </c>
      <c r="D81" s="590" t="s">
        <v>8359</v>
      </c>
      <c r="E81" s="590" t="s">
        <v>478</v>
      </c>
      <c r="F81" s="590" t="s">
        <v>436</v>
      </c>
      <c r="G81" s="589" t="s">
        <v>496</v>
      </c>
      <c r="H81" s="589" t="s">
        <v>8387</v>
      </c>
    </row>
    <row r="82" spans="1:8" x14ac:dyDescent="0.25">
      <c r="B82" s="582">
        <v>78</v>
      </c>
      <c r="C82" s="589" t="s">
        <v>518</v>
      </c>
      <c r="D82" s="591" t="s">
        <v>7291</v>
      </c>
      <c r="E82" s="590" t="s">
        <v>478</v>
      </c>
      <c r="F82" s="590" t="s">
        <v>436</v>
      </c>
      <c r="G82" s="589" t="s">
        <v>496</v>
      </c>
      <c r="H82" s="589" t="s">
        <v>8387</v>
      </c>
    </row>
    <row r="83" spans="1:8" x14ac:dyDescent="0.25">
      <c r="B83" s="582">
        <v>79</v>
      </c>
      <c r="C83" s="589" t="s">
        <v>519</v>
      </c>
      <c r="D83" s="590" t="s">
        <v>417</v>
      </c>
      <c r="E83" s="590" t="s">
        <v>478</v>
      </c>
      <c r="F83" s="590" t="s">
        <v>436</v>
      </c>
      <c r="G83" s="589" t="s">
        <v>496</v>
      </c>
      <c r="H83" s="589" t="s">
        <v>8387</v>
      </c>
    </row>
    <row r="84" spans="1:8" x14ac:dyDescent="0.25">
      <c r="B84" s="582">
        <v>80</v>
      </c>
      <c r="C84" s="589" t="s">
        <v>520</v>
      </c>
      <c r="D84" s="590" t="s">
        <v>521</v>
      </c>
      <c r="E84" s="590" t="s">
        <v>478</v>
      </c>
      <c r="F84" s="590" t="s">
        <v>436</v>
      </c>
      <c r="G84" s="589" t="s">
        <v>496</v>
      </c>
      <c r="H84" s="589" t="s">
        <v>8387</v>
      </c>
    </row>
    <row r="85" spans="1:8" x14ac:dyDescent="0.25">
      <c r="B85" s="582">
        <v>81</v>
      </c>
      <c r="C85" s="589" t="s">
        <v>8394</v>
      </c>
      <c r="D85" s="590" t="s">
        <v>415</v>
      </c>
      <c r="E85" s="590" t="s">
        <v>478</v>
      </c>
      <c r="F85" s="590" t="s">
        <v>436</v>
      </c>
      <c r="G85" s="589" t="s">
        <v>496</v>
      </c>
      <c r="H85" s="589" t="s">
        <v>8387</v>
      </c>
    </row>
    <row r="86" spans="1:8" x14ac:dyDescent="0.25">
      <c r="B86" s="582">
        <v>82</v>
      </c>
      <c r="C86" s="589" t="s">
        <v>8395</v>
      </c>
      <c r="D86" s="590" t="s">
        <v>8360</v>
      </c>
      <c r="E86" s="590" t="s">
        <v>478</v>
      </c>
      <c r="F86" s="590" t="s">
        <v>436</v>
      </c>
      <c r="G86" s="589" t="s">
        <v>496</v>
      </c>
      <c r="H86" s="589" t="s">
        <v>8387</v>
      </c>
    </row>
    <row r="87" spans="1:8" x14ac:dyDescent="0.25">
      <c r="B87" s="582">
        <v>83</v>
      </c>
      <c r="C87" s="589" t="s">
        <v>507</v>
      </c>
      <c r="D87" s="590" t="s">
        <v>7140</v>
      </c>
      <c r="E87" s="590" t="s">
        <v>478</v>
      </c>
      <c r="F87" s="590" t="s">
        <v>436</v>
      </c>
      <c r="G87" s="589" t="s">
        <v>8396</v>
      </c>
      <c r="H87" s="589" t="s">
        <v>8387</v>
      </c>
    </row>
    <row r="88" spans="1:8" x14ac:dyDescent="0.25">
      <c r="B88" s="582">
        <v>84</v>
      </c>
      <c r="C88" s="589" t="s">
        <v>508</v>
      </c>
      <c r="D88" s="590" t="s">
        <v>7222</v>
      </c>
      <c r="E88" s="590" t="s">
        <v>478</v>
      </c>
      <c r="F88" s="590" t="s">
        <v>436</v>
      </c>
      <c r="G88" s="589" t="s">
        <v>8396</v>
      </c>
      <c r="H88" s="589" t="s">
        <v>8387</v>
      </c>
    </row>
    <row r="89" spans="1:8" x14ac:dyDescent="0.25">
      <c r="B89" s="582">
        <v>85</v>
      </c>
      <c r="C89" s="589" t="s">
        <v>8397</v>
      </c>
      <c r="D89" s="590" t="s">
        <v>8361</v>
      </c>
      <c r="E89" s="590" t="s">
        <v>478</v>
      </c>
      <c r="F89" s="590" t="s">
        <v>436</v>
      </c>
      <c r="G89" s="589" t="s">
        <v>8396</v>
      </c>
      <c r="H89" s="589" t="s">
        <v>8387</v>
      </c>
    </row>
    <row r="90" spans="1:8" x14ac:dyDescent="0.25">
      <c r="B90" s="582">
        <v>86</v>
      </c>
      <c r="C90" s="589" t="s">
        <v>8390</v>
      </c>
      <c r="D90" s="590" t="s">
        <v>8344</v>
      </c>
      <c r="E90" s="590" t="s">
        <v>478</v>
      </c>
      <c r="F90" s="590" t="s">
        <v>436</v>
      </c>
      <c r="G90" s="589" t="s">
        <v>445</v>
      </c>
      <c r="H90" s="589" t="s">
        <v>8387</v>
      </c>
    </row>
    <row r="91" spans="1:8" x14ac:dyDescent="0.25">
      <c r="B91" s="582">
        <v>87</v>
      </c>
      <c r="C91" s="586" t="s">
        <v>509</v>
      </c>
      <c r="D91" s="592" t="s">
        <v>8330</v>
      </c>
      <c r="E91" s="590" t="s">
        <v>478</v>
      </c>
      <c r="F91" s="590" t="s">
        <v>436</v>
      </c>
      <c r="G91" s="586" t="s">
        <v>8366</v>
      </c>
      <c r="H91" s="589" t="s">
        <v>8387</v>
      </c>
    </row>
    <row r="92" spans="1:8" x14ac:dyDescent="0.25">
      <c r="B92" s="582">
        <v>88</v>
      </c>
      <c r="C92" s="586" t="s">
        <v>8398</v>
      </c>
      <c r="D92" s="592" t="s">
        <v>525</v>
      </c>
      <c r="E92" s="590" t="s">
        <v>478</v>
      </c>
      <c r="F92" s="590" t="s">
        <v>436</v>
      </c>
      <c r="G92" s="589" t="s">
        <v>496</v>
      </c>
      <c r="H92" s="586" t="s">
        <v>778</v>
      </c>
    </row>
    <row r="93" spans="1:8" x14ac:dyDescent="0.25">
      <c r="B93" s="582">
        <v>89</v>
      </c>
      <c r="C93" s="586" t="s">
        <v>8398</v>
      </c>
      <c r="D93" s="592" t="s">
        <v>401</v>
      </c>
      <c r="E93" s="590" t="s">
        <v>478</v>
      </c>
      <c r="F93" s="590" t="s">
        <v>436</v>
      </c>
      <c r="G93" s="589" t="s">
        <v>496</v>
      </c>
      <c r="H93" s="586" t="s">
        <v>778</v>
      </c>
    </row>
    <row r="94" spans="1:8" x14ac:dyDescent="0.25">
      <c r="B94" s="582">
        <v>90</v>
      </c>
      <c r="C94" s="586" t="s">
        <v>8399</v>
      </c>
      <c r="D94" s="592" t="s">
        <v>429</v>
      </c>
      <c r="E94" s="590" t="s">
        <v>478</v>
      </c>
      <c r="F94" s="590" t="s">
        <v>436</v>
      </c>
      <c r="G94" s="589" t="s">
        <v>496</v>
      </c>
      <c r="H94" s="586" t="s">
        <v>778</v>
      </c>
    </row>
    <row r="95" spans="1:8" x14ac:dyDescent="0.25">
      <c r="B95" s="582">
        <v>91</v>
      </c>
      <c r="C95" s="586" t="s">
        <v>8398</v>
      </c>
      <c r="D95" s="592" t="s">
        <v>431</v>
      </c>
      <c r="E95" s="590" t="s">
        <v>478</v>
      </c>
      <c r="F95" s="590" t="s">
        <v>436</v>
      </c>
      <c r="G95" s="589" t="s">
        <v>496</v>
      </c>
      <c r="H95" s="586" t="s">
        <v>778</v>
      </c>
    </row>
    <row r="96" spans="1:8" x14ac:dyDescent="0.25">
      <c r="A96" s="593"/>
      <c r="B96" s="582">
        <v>92</v>
      </c>
      <c r="C96" s="594" t="s">
        <v>495</v>
      </c>
      <c r="D96" s="595" t="s">
        <v>406</v>
      </c>
      <c r="E96" s="595" t="s">
        <v>478</v>
      </c>
      <c r="F96" s="595" t="s">
        <v>436</v>
      </c>
      <c r="G96" s="594" t="s">
        <v>495</v>
      </c>
      <c r="H96" s="594" t="s">
        <v>495</v>
      </c>
    </row>
    <row r="97" spans="1:8" x14ac:dyDescent="0.25">
      <c r="A97" s="596" t="s">
        <v>526</v>
      </c>
      <c r="B97" s="597">
        <v>93</v>
      </c>
      <c r="C97" s="598" t="s">
        <v>442</v>
      </c>
      <c r="D97" s="599" t="s">
        <v>443</v>
      </c>
      <c r="E97" s="599" t="s">
        <v>444</v>
      </c>
      <c r="F97" s="599" t="s">
        <v>437</v>
      </c>
      <c r="G97" s="598"/>
      <c r="H97" s="598"/>
    </row>
    <row r="98" spans="1:8" x14ac:dyDescent="0.25">
      <c r="A98" s="596"/>
      <c r="B98" s="597">
        <v>94</v>
      </c>
      <c r="C98" s="597" t="s">
        <v>446</v>
      </c>
      <c r="D98" s="600" t="s">
        <v>435</v>
      </c>
      <c r="E98" s="600" t="s">
        <v>444</v>
      </c>
      <c r="F98" s="600" t="s">
        <v>437</v>
      </c>
      <c r="G98" s="597"/>
      <c r="H98" s="597"/>
    </row>
    <row r="99" spans="1:8" x14ac:dyDescent="0.25">
      <c r="A99" s="596"/>
      <c r="B99" s="597">
        <v>95</v>
      </c>
      <c r="C99" s="597" t="s">
        <v>447</v>
      </c>
      <c r="D99" s="600" t="s">
        <v>407</v>
      </c>
      <c r="E99" s="600" t="s">
        <v>444</v>
      </c>
      <c r="F99" s="600" t="s">
        <v>437</v>
      </c>
      <c r="G99" s="597"/>
      <c r="H99" s="597"/>
    </row>
    <row r="100" spans="1:8" x14ac:dyDescent="0.25">
      <c r="A100" s="596"/>
      <c r="B100" s="597">
        <v>96</v>
      </c>
      <c r="C100" s="597" t="s">
        <v>448</v>
      </c>
      <c r="D100" s="600" t="s">
        <v>449</v>
      </c>
      <c r="E100" s="600" t="s">
        <v>444</v>
      </c>
      <c r="F100" s="600" t="s">
        <v>437</v>
      </c>
      <c r="G100" s="597"/>
      <c r="H100" s="597"/>
    </row>
    <row r="101" spans="1:8" x14ac:dyDescent="0.25">
      <c r="A101" s="596"/>
      <c r="B101" s="597">
        <v>97</v>
      </c>
      <c r="C101" s="597" t="s">
        <v>450</v>
      </c>
      <c r="D101" s="600" t="s">
        <v>451</v>
      </c>
      <c r="E101" s="600" t="s">
        <v>444</v>
      </c>
      <c r="F101" s="600" t="s">
        <v>437</v>
      </c>
      <c r="G101" s="597"/>
      <c r="H101" s="597"/>
    </row>
    <row r="102" spans="1:8" x14ac:dyDescent="0.25">
      <c r="A102" s="596"/>
      <c r="B102" s="597">
        <v>98</v>
      </c>
      <c r="C102" s="597" t="s">
        <v>452</v>
      </c>
      <c r="D102" s="600" t="s">
        <v>453</v>
      </c>
      <c r="E102" s="600" t="s">
        <v>444</v>
      </c>
      <c r="F102" s="600" t="s">
        <v>437</v>
      </c>
      <c r="G102" s="597"/>
      <c r="H102" s="597"/>
    </row>
    <row r="103" spans="1:8" x14ac:dyDescent="0.25">
      <c r="A103" s="596"/>
      <c r="B103" s="597">
        <v>99</v>
      </c>
      <c r="C103" s="597" t="s">
        <v>454</v>
      </c>
      <c r="D103" s="600" t="s">
        <v>455</v>
      </c>
      <c r="E103" s="600" t="s">
        <v>444</v>
      </c>
      <c r="F103" s="600" t="s">
        <v>437</v>
      </c>
      <c r="G103" s="597"/>
      <c r="H103" s="597"/>
    </row>
    <row r="104" spans="1:8" x14ac:dyDescent="0.25">
      <c r="A104" s="596"/>
      <c r="B104" s="597">
        <v>100</v>
      </c>
      <c r="C104" s="597" t="s">
        <v>456</v>
      </c>
      <c r="D104" s="600" t="s">
        <v>457</v>
      </c>
      <c r="E104" s="600" t="s">
        <v>444</v>
      </c>
      <c r="F104" s="600" t="s">
        <v>437</v>
      </c>
      <c r="G104" s="597"/>
      <c r="H104" s="597"/>
    </row>
    <row r="105" spans="1:8" x14ac:dyDescent="0.25">
      <c r="A105" s="596"/>
      <c r="B105" s="597">
        <v>101</v>
      </c>
      <c r="C105" s="597" t="s">
        <v>458</v>
      </c>
      <c r="D105" s="600" t="s">
        <v>459</v>
      </c>
      <c r="E105" s="600" t="s">
        <v>444</v>
      </c>
      <c r="F105" s="600" t="s">
        <v>437</v>
      </c>
      <c r="G105" s="597"/>
      <c r="H105" s="597"/>
    </row>
    <row r="106" spans="1:8" x14ac:dyDescent="0.25">
      <c r="A106" s="596"/>
      <c r="B106" s="597">
        <v>102</v>
      </c>
      <c r="C106" s="597" t="s">
        <v>460</v>
      </c>
      <c r="D106" s="600" t="s">
        <v>425</v>
      </c>
      <c r="E106" s="600" t="s">
        <v>444</v>
      </c>
      <c r="F106" s="600" t="s">
        <v>437</v>
      </c>
      <c r="G106" s="597"/>
      <c r="H106" s="597"/>
    </row>
    <row r="107" spans="1:8" x14ac:dyDescent="0.25">
      <c r="A107" s="596"/>
      <c r="B107" s="597">
        <v>103</v>
      </c>
      <c r="C107" s="597" t="s">
        <v>461</v>
      </c>
      <c r="D107" s="600" t="s">
        <v>420</v>
      </c>
      <c r="E107" s="600" t="s">
        <v>444</v>
      </c>
      <c r="F107" s="600" t="s">
        <v>437</v>
      </c>
      <c r="G107" s="597"/>
      <c r="H107" s="597"/>
    </row>
    <row r="108" spans="1:8" x14ac:dyDescent="0.25">
      <c r="A108" s="596"/>
      <c r="B108" s="597">
        <v>104</v>
      </c>
      <c r="C108" s="597" t="s">
        <v>462</v>
      </c>
      <c r="D108" s="600" t="s">
        <v>400</v>
      </c>
      <c r="E108" s="600" t="s">
        <v>444</v>
      </c>
      <c r="F108" s="600" t="s">
        <v>437</v>
      </c>
      <c r="G108" s="597"/>
      <c r="H108" s="597"/>
    </row>
    <row r="109" spans="1:8" x14ac:dyDescent="0.25">
      <c r="A109" s="596"/>
      <c r="B109" s="597">
        <v>105</v>
      </c>
      <c r="C109" s="597" t="s">
        <v>463</v>
      </c>
      <c r="D109" s="600" t="s">
        <v>409</v>
      </c>
      <c r="E109" s="600" t="s">
        <v>444</v>
      </c>
      <c r="F109" s="600" t="s">
        <v>437</v>
      </c>
      <c r="G109" s="597"/>
      <c r="H109" s="597"/>
    </row>
    <row r="110" spans="1:8" x14ac:dyDescent="0.25">
      <c r="A110" s="596"/>
      <c r="B110" s="597">
        <v>106</v>
      </c>
      <c r="C110" s="597" t="s">
        <v>464</v>
      </c>
      <c r="D110" s="600" t="s">
        <v>410</v>
      </c>
      <c r="E110" s="600" t="s">
        <v>444</v>
      </c>
      <c r="F110" s="600" t="s">
        <v>437</v>
      </c>
      <c r="G110" s="597"/>
      <c r="H110" s="597"/>
    </row>
    <row r="111" spans="1:8" x14ac:dyDescent="0.25">
      <c r="A111" s="596"/>
      <c r="B111" s="597">
        <v>107</v>
      </c>
      <c r="C111" s="597" t="s">
        <v>465</v>
      </c>
      <c r="D111" s="600" t="s">
        <v>403</v>
      </c>
      <c r="E111" s="600" t="s">
        <v>444</v>
      </c>
      <c r="F111" s="600" t="s">
        <v>437</v>
      </c>
      <c r="G111" s="597"/>
      <c r="H111" s="597"/>
    </row>
    <row r="112" spans="1:8" x14ac:dyDescent="0.25">
      <c r="A112" s="596"/>
      <c r="B112" s="597">
        <v>108</v>
      </c>
      <c r="C112" s="597" t="s">
        <v>466</v>
      </c>
      <c r="D112" s="600" t="s">
        <v>402</v>
      </c>
      <c r="E112" s="600" t="s">
        <v>444</v>
      </c>
      <c r="F112" s="600" t="s">
        <v>437</v>
      </c>
      <c r="G112" s="597"/>
      <c r="H112" s="597"/>
    </row>
    <row r="113" spans="1:8" x14ac:dyDescent="0.25">
      <c r="A113" s="596"/>
      <c r="B113" s="597">
        <v>109</v>
      </c>
      <c r="C113" s="597" t="s">
        <v>467</v>
      </c>
      <c r="D113" s="600" t="s">
        <v>468</v>
      </c>
      <c r="E113" s="600" t="s">
        <v>444</v>
      </c>
      <c r="F113" s="600" t="s">
        <v>437</v>
      </c>
      <c r="G113" s="597"/>
      <c r="H113" s="597"/>
    </row>
    <row r="114" spans="1:8" x14ac:dyDescent="0.25">
      <c r="A114" s="596"/>
      <c r="B114" s="597">
        <v>110</v>
      </c>
      <c r="C114" s="597" t="s">
        <v>469</v>
      </c>
      <c r="D114" s="600" t="s">
        <v>408</v>
      </c>
      <c r="E114" s="600" t="s">
        <v>444</v>
      </c>
      <c r="F114" s="600" t="s">
        <v>437</v>
      </c>
      <c r="G114" s="597"/>
      <c r="H114" s="597"/>
    </row>
    <row r="115" spans="1:8" x14ac:dyDescent="0.25">
      <c r="A115" s="596"/>
      <c r="B115" s="597">
        <v>111</v>
      </c>
      <c r="C115" s="597" t="s">
        <v>470</v>
      </c>
      <c r="D115" s="600" t="s">
        <v>411</v>
      </c>
      <c r="E115" s="600" t="s">
        <v>444</v>
      </c>
      <c r="F115" s="600" t="s">
        <v>437</v>
      </c>
      <c r="G115" s="597"/>
      <c r="H115" s="597"/>
    </row>
    <row r="116" spans="1:8" x14ac:dyDescent="0.25">
      <c r="A116" s="596"/>
      <c r="B116" s="597">
        <v>112</v>
      </c>
      <c r="C116" s="597" t="s">
        <v>471</v>
      </c>
      <c r="D116" s="600" t="s">
        <v>422</v>
      </c>
      <c r="E116" s="600" t="s">
        <v>444</v>
      </c>
      <c r="F116" s="600" t="s">
        <v>437</v>
      </c>
      <c r="G116" s="597"/>
      <c r="H116" s="597"/>
    </row>
    <row r="117" spans="1:8" x14ac:dyDescent="0.25">
      <c r="A117" s="596"/>
      <c r="B117" s="597">
        <v>113</v>
      </c>
      <c r="C117" s="597" t="s">
        <v>522</v>
      </c>
      <c r="D117" s="600" t="s">
        <v>527</v>
      </c>
      <c r="E117" s="600" t="s">
        <v>478</v>
      </c>
      <c r="F117" s="600" t="s">
        <v>437</v>
      </c>
      <c r="G117" s="601" t="s">
        <v>528</v>
      </c>
      <c r="H117" s="601" t="s">
        <v>528</v>
      </c>
    </row>
    <row r="118" spans="1:8" x14ac:dyDescent="0.25">
      <c r="A118" s="596"/>
      <c r="B118" s="597">
        <v>114</v>
      </c>
      <c r="C118" s="597" t="s">
        <v>523</v>
      </c>
      <c r="D118" s="600" t="s">
        <v>527</v>
      </c>
      <c r="E118" s="600" t="s">
        <v>478</v>
      </c>
      <c r="F118" s="600" t="s">
        <v>437</v>
      </c>
      <c r="G118" s="597" t="s">
        <v>529</v>
      </c>
      <c r="H118" s="597" t="s">
        <v>529</v>
      </c>
    </row>
    <row r="119" spans="1:8" x14ac:dyDescent="0.25">
      <c r="A119" s="596"/>
      <c r="B119" s="597">
        <v>115</v>
      </c>
      <c r="C119" s="597" t="s">
        <v>530</v>
      </c>
      <c r="D119" s="600" t="s">
        <v>567</v>
      </c>
      <c r="E119" s="600" t="s">
        <v>478</v>
      </c>
      <c r="F119" s="600" t="s">
        <v>437</v>
      </c>
      <c r="G119" s="597" t="s">
        <v>529</v>
      </c>
      <c r="H119" s="597" t="s">
        <v>529</v>
      </c>
    </row>
    <row r="120" spans="1:8" x14ac:dyDescent="0.25">
      <c r="A120" s="596"/>
      <c r="B120" s="597">
        <v>116</v>
      </c>
      <c r="C120" s="597" t="s">
        <v>531</v>
      </c>
      <c r="D120" s="600" t="s">
        <v>568</v>
      </c>
      <c r="E120" s="600" t="s">
        <v>478</v>
      </c>
      <c r="F120" s="600" t="s">
        <v>437</v>
      </c>
      <c r="G120" s="597" t="s">
        <v>529</v>
      </c>
      <c r="H120" s="597" t="s">
        <v>529</v>
      </c>
    </row>
    <row r="121" spans="1:8" x14ac:dyDescent="0.25">
      <c r="A121" s="596"/>
      <c r="B121" s="597">
        <v>117</v>
      </c>
      <c r="C121" s="597" t="s">
        <v>532</v>
      </c>
      <c r="D121" s="600" t="s">
        <v>569</v>
      </c>
      <c r="E121" s="600" t="s">
        <v>478</v>
      </c>
      <c r="F121" s="600" t="s">
        <v>437</v>
      </c>
      <c r="G121" s="597" t="s">
        <v>529</v>
      </c>
      <c r="H121" s="597" t="s">
        <v>529</v>
      </c>
    </row>
    <row r="122" spans="1:8" x14ac:dyDescent="0.25">
      <c r="A122" s="596"/>
      <c r="B122" s="597">
        <v>118</v>
      </c>
      <c r="C122" s="597" t="s">
        <v>533</v>
      </c>
      <c r="D122" s="600" t="s">
        <v>570</v>
      </c>
      <c r="E122" s="600" t="s">
        <v>478</v>
      </c>
      <c r="F122" s="600" t="s">
        <v>437</v>
      </c>
      <c r="G122" s="597" t="s">
        <v>529</v>
      </c>
      <c r="H122" s="597" t="s">
        <v>529</v>
      </c>
    </row>
    <row r="123" spans="1:8" x14ac:dyDescent="0.25">
      <c r="A123" s="596"/>
      <c r="B123" s="597">
        <v>119</v>
      </c>
      <c r="C123" s="597" t="s">
        <v>534</v>
      </c>
      <c r="D123" s="600" t="s">
        <v>571</v>
      </c>
      <c r="E123" s="600" t="s">
        <v>478</v>
      </c>
      <c r="F123" s="600" t="s">
        <v>437</v>
      </c>
      <c r="G123" s="597" t="s">
        <v>529</v>
      </c>
      <c r="H123" s="597" t="s">
        <v>529</v>
      </c>
    </row>
    <row r="124" spans="1:8" x14ac:dyDescent="0.25">
      <c r="A124" s="596"/>
      <c r="B124" s="597">
        <v>120</v>
      </c>
      <c r="C124" s="597" t="s">
        <v>535</v>
      </c>
      <c r="D124" s="600" t="s">
        <v>572</v>
      </c>
      <c r="E124" s="600" t="s">
        <v>478</v>
      </c>
      <c r="F124" s="600" t="s">
        <v>437</v>
      </c>
      <c r="G124" s="597" t="s">
        <v>529</v>
      </c>
      <c r="H124" s="597" t="s">
        <v>529</v>
      </c>
    </row>
    <row r="125" spans="1:8" x14ac:dyDescent="0.25">
      <c r="A125" s="596"/>
      <c r="B125" s="597">
        <v>121</v>
      </c>
      <c r="C125" s="597" t="s">
        <v>536</v>
      </c>
      <c r="D125" s="600" t="s">
        <v>573</v>
      </c>
      <c r="E125" s="600" t="s">
        <v>478</v>
      </c>
      <c r="F125" s="600" t="s">
        <v>437</v>
      </c>
      <c r="G125" s="597" t="s">
        <v>529</v>
      </c>
      <c r="H125" s="597" t="s">
        <v>529</v>
      </c>
    </row>
    <row r="126" spans="1:8" x14ac:dyDescent="0.25">
      <c r="A126" s="596"/>
      <c r="B126" s="597">
        <v>122</v>
      </c>
      <c r="C126" s="597" t="s">
        <v>537</v>
      </c>
      <c r="D126" s="600" t="s">
        <v>574</v>
      </c>
      <c r="E126" s="600" t="s">
        <v>478</v>
      </c>
      <c r="F126" s="600" t="s">
        <v>437</v>
      </c>
      <c r="G126" s="597" t="s">
        <v>529</v>
      </c>
      <c r="H126" s="597" t="s">
        <v>529</v>
      </c>
    </row>
    <row r="127" spans="1:8" x14ac:dyDescent="0.25">
      <c r="A127" s="596"/>
      <c r="B127" s="597">
        <v>123</v>
      </c>
      <c r="C127" s="597" t="s">
        <v>538</v>
      </c>
      <c r="D127" s="600" t="s">
        <v>575</v>
      </c>
      <c r="E127" s="600" t="s">
        <v>478</v>
      </c>
      <c r="F127" s="600" t="s">
        <v>437</v>
      </c>
      <c r="G127" s="597" t="s">
        <v>529</v>
      </c>
      <c r="H127" s="597" t="s">
        <v>529</v>
      </c>
    </row>
    <row r="128" spans="1:8" x14ac:dyDescent="0.25">
      <c r="A128" s="596"/>
      <c r="B128" s="597">
        <v>124</v>
      </c>
      <c r="C128" s="597" t="s">
        <v>539</v>
      </c>
      <c r="D128" s="600" t="s">
        <v>576</v>
      </c>
      <c r="E128" s="600" t="s">
        <v>478</v>
      </c>
      <c r="F128" s="600" t="s">
        <v>437</v>
      </c>
      <c r="G128" s="597" t="s">
        <v>529</v>
      </c>
      <c r="H128" s="597" t="s">
        <v>529</v>
      </c>
    </row>
    <row r="129" spans="1:8" x14ac:dyDescent="0.25">
      <c r="A129" s="596" t="s">
        <v>540</v>
      </c>
      <c r="B129" s="597">
        <v>125</v>
      </c>
      <c r="C129" s="597" t="s">
        <v>442</v>
      </c>
      <c r="D129" s="600" t="s">
        <v>443</v>
      </c>
      <c r="E129" s="600" t="s">
        <v>444</v>
      </c>
      <c r="F129" s="600" t="s">
        <v>541</v>
      </c>
      <c r="G129" s="597"/>
      <c r="H129" s="597"/>
    </row>
    <row r="130" spans="1:8" x14ac:dyDescent="0.25">
      <c r="A130" s="596"/>
      <c r="B130" s="597">
        <v>126</v>
      </c>
      <c r="C130" s="597" t="s">
        <v>446</v>
      </c>
      <c r="D130" s="600" t="s">
        <v>435</v>
      </c>
      <c r="E130" s="600" t="s">
        <v>444</v>
      </c>
      <c r="F130" s="600" t="s">
        <v>541</v>
      </c>
      <c r="G130" s="597"/>
      <c r="H130" s="597"/>
    </row>
    <row r="131" spans="1:8" x14ac:dyDescent="0.25">
      <c r="A131" s="596"/>
      <c r="B131" s="597">
        <v>127</v>
      </c>
      <c r="C131" s="597" t="s">
        <v>447</v>
      </c>
      <c r="D131" s="600" t="s">
        <v>407</v>
      </c>
      <c r="E131" s="600" t="s">
        <v>444</v>
      </c>
      <c r="F131" s="600" t="s">
        <v>541</v>
      </c>
      <c r="G131" s="597"/>
      <c r="H131" s="597"/>
    </row>
    <row r="132" spans="1:8" x14ac:dyDescent="0.25">
      <c r="A132" s="596"/>
      <c r="B132" s="597">
        <v>128</v>
      </c>
      <c r="C132" s="597" t="s">
        <v>448</v>
      </c>
      <c r="D132" s="600" t="s">
        <v>449</v>
      </c>
      <c r="E132" s="600" t="s">
        <v>444</v>
      </c>
      <c r="F132" s="600" t="s">
        <v>541</v>
      </c>
      <c r="G132" s="597"/>
      <c r="H132" s="597"/>
    </row>
    <row r="133" spans="1:8" x14ac:dyDescent="0.25">
      <c r="A133" s="596"/>
      <c r="B133" s="597">
        <v>129</v>
      </c>
      <c r="C133" s="597" t="s">
        <v>450</v>
      </c>
      <c r="D133" s="600" t="s">
        <v>451</v>
      </c>
      <c r="E133" s="600" t="s">
        <v>444</v>
      </c>
      <c r="F133" s="600" t="s">
        <v>541</v>
      </c>
      <c r="G133" s="597"/>
      <c r="H133" s="597"/>
    </row>
    <row r="134" spans="1:8" x14ac:dyDescent="0.25">
      <c r="A134" s="596"/>
      <c r="B134" s="597">
        <v>130</v>
      </c>
      <c r="C134" s="597" t="s">
        <v>452</v>
      </c>
      <c r="D134" s="600" t="s">
        <v>453</v>
      </c>
      <c r="E134" s="600" t="s">
        <v>444</v>
      </c>
      <c r="F134" s="600" t="s">
        <v>541</v>
      </c>
      <c r="G134" s="597"/>
      <c r="H134" s="597"/>
    </row>
    <row r="135" spans="1:8" x14ac:dyDescent="0.25">
      <c r="A135" s="596"/>
      <c r="B135" s="597">
        <v>131</v>
      </c>
      <c r="C135" s="597" t="s">
        <v>454</v>
      </c>
      <c r="D135" s="600" t="s">
        <v>455</v>
      </c>
      <c r="E135" s="600" t="s">
        <v>444</v>
      </c>
      <c r="F135" s="600" t="s">
        <v>541</v>
      </c>
      <c r="G135" s="597"/>
      <c r="H135" s="597"/>
    </row>
    <row r="136" spans="1:8" x14ac:dyDescent="0.25">
      <c r="A136" s="596"/>
      <c r="B136" s="597">
        <v>132</v>
      </c>
      <c r="C136" s="597" t="s">
        <v>456</v>
      </c>
      <c r="D136" s="600" t="s">
        <v>457</v>
      </c>
      <c r="E136" s="600" t="s">
        <v>444</v>
      </c>
      <c r="F136" s="600" t="s">
        <v>541</v>
      </c>
      <c r="G136" s="597"/>
      <c r="H136" s="597"/>
    </row>
    <row r="137" spans="1:8" x14ac:dyDescent="0.25">
      <c r="A137" s="596"/>
      <c r="B137" s="597">
        <v>133</v>
      </c>
      <c r="C137" s="597" t="s">
        <v>458</v>
      </c>
      <c r="D137" s="600" t="s">
        <v>459</v>
      </c>
      <c r="E137" s="600" t="s">
        <v>444</v>
      </c>
      <c r="F137" s="600" t="s">
        <v>541</v>
      </c>
      <c r="G137" s="597"/>
      <c r="H137" s="597"/>
    </row>
    <row r="138" spans="1:8" x14ac:dyDescent="0.25">
      <c r="A138" s="596"/>
      <c r="B138" s="597">
        <v>134</v>
      </c>
      <c r="C138" s="597" t="s">
        <v>460</v>
      </c>
      <c r="D138" s="600" t="s">
        <v>425</v>
      </c>
      <c r="E138" s="600" t="s">
        <v>444</v>
      </c>
      <c r="F138" s="600" t="s">
        <v>541</v>
      </c>
      <c r="G138" s="597"/>
      <c r="H138" s="597"/>
    </row>
    <row r="139" spans="1:8" x14ac:dyDescent="0.25">
      <c r="A139" s="596"/>
      <c r="B139" s="597">
        <v>135</v>
      </c>
      <c r="C139" s="597" t="s">
        <v>461</v>
      </c>
      <c r="D139" s="600" t="s">
        <v>420</v>
      </c>
      <c r="E139" s="600" t="s">
        <v>444</v>
      </c>
      <c r="F139" s="600" t="s">
        <v>541</v>
      </c>
      <c r="G139" s="597"/>
      <c r="H139" s="597"/>
    </row>
    <row r="140" spans="1:8" x14ac:dyDescent="0.25">
      <c r="A140" s="596"/>
      <c r="B140" s="597">
        <v>136</v>
      </c>
      <c r="C140" s="597" t="s">
        <v>462</v>
      </c>
      <c r="D140" s="600" t="s">
        <v>400</v>
      </c>
      <c r="E140" s="600" t="s">
        <v>444</v>
      </c>
      <c r="F140" s="600" t="s">
        <v>541</v>
      </c>
      <c r="G140" s="597"/>
      <c r="H140" s="597"/>
    </row>
    <row r="141" spans="1:8" x14ac:dyDescent="0.25">
      <c r="A141" s="596"/>
      <c r="B141" s="597">
        <v>137</v>
      </c>
      <c r="C141" s="597" t="s">
        <v>463</v>
      </c>
      <c r="D141" s="600" t="s">
        <v>409</v>
      </c>
      <c r="E141" s="600" t="s">
        <v>444</v>
      </c>
      <c r="F141" s="600" t="s">
        <v>541</v>
      </c>
      <c r="G141" s="597"/>
      <c r="H141" s="597"/>
    </row>
    <row r="142" spans="1:8" x14ac:dyDescent="0.25">
      <c r="A142" s="596"/>
      <c r="B142" s="597">
        <v>138</v>
      </c>
      <c r="C142" s="597" t="s">
        <v>464</v>
      </c>
      <c r="D142" s="600" t="s">
        <v>410</v>
      </c>
      <c r="E142" s="600" t="s">
        <v>444</v>
      </c>
      <c r="F142" s="600" t="s">
        <v>541</v>
      </c>
      <c r="G142" s="597"/>
      <c r="H142" s="597"/>
    </row>
    <row r="143" spans="1:8" x14ac:dyDescent="0.25">
      <c r="A143" s="596"/>
      <c r="B143" s="597">
        <v>139</v>
      </c>
      <c r="C143" s="597" t="s">
        <v>465</v>
      </c>
      <c r="D143" s="600" t="s">
        <v>403</v>
      </c>
      <c r="E143" s="600" t="s">
        <v>444</v>
      </c>
      <c r="F143" s="600" t="s">
        <v>541</v>
      </c>
      <c r="G143" s="597"/>
      <c r="H143" s="597"/>
    </row>
    <row r="144" spans="1:8" x14ac:dyDescent="0.25">
      <c r="A144" s="596"/>
      <c r="B144" s="597">
        <v>140</v>
      </c>
      <c r="C144" s="597" t="s">
        <v>466</v>
      </c>
      <c r="D144" s="600" t="s">
        <v>402</v>
      </c>
      <c r="E144" s="600" t="s">
        <v>444</v>
      </c>
      <c r="F144" s="600" t="s">
        <v>541</v>
      </c>
      <c r="G144" s="597"/>
      <c r="H144" s="597"/>
    </row>
    <row r="145" spans="1:8" x14ac:dyDescent="0.25">
      <c r="A145" s="596"/>
      <c r="B145" s="597">
        <v>141</v>
      </c>
      <c r="C145" s="597" t="s">
        <v>467</v>
      </c>
      <c r="D145" s="600" t="s">
        <v>468</v>
      </c>
      <c r="E145" s="600" t="s">
        <v>444</v>
      </c>
      <c r="F145" s="600" t="s">
        <v>541</v>
      </c>
      <c r="G145" s="597"/>
      <c r="H145" s="597"/>
    </row>
    <row r="146" spans="1:8" x14ac:dyDescent="0.25">
      <c r="A146" s="596"/>
      <c r="B146" s="597">
        <v>142</v>
      </c>
      <c r="C146" s="597" t="s">
        <v>469</v>
      </c>
      <c r="D146" s="600" t="s">
        <v>408</v>
      </c>
      <c r="E146" s="600" t="s">
        <v>444</v>
      </c>
      <c r="F146" s="600" t="s">
        <v>541</v>
      </c>
      <c r="G146" s="597"/>
      <c r="H146" s="597"/>
    </row>
    <row r="147" spans="1:8" x14ac:dyDescent="0.25">
      <c r="A147" s="596"/>
      <c r="B147" s="597">
        <v>143</v>
      </c>
      <c r="C147" s="597" t="s">
        <v>470</v>
      </c>
      <c r="D147" s="600" t="s">
        <v>411</v>
      </c>
      <c r="E147" s="600" t="s">
        <v>444</v>
      </c>
      <c r="F147" s="600" t="s">
        <v>541</v>
      </c>
      <c r="G147" s="597"/>
      <c r="H147" s="597"/>
    </row>
    <row r="148" spans="1:8" x14ac:dyDescent="0.25">
      <c r="A148" s="596"/>
      <c r="B148" s="597">
        <v>144</v>
      </c>
      <c r="C148" s="597" t="s">
        <v>471</v>
      </c>
      <c r="D148" s="600" t="s">
        <v>422</v>
      </c>
      <c r="E148" s="600" t="s">
        <v>444</v>
      </c>
      <c r="F148" s="600" t="s">
        <v>541</v>
      </c>
      <c r="G148" s="597"/>
      <c r="H148" s="597"/>
    </row>
    <row r="149" spans="1:8" x14ac:dyDescent="0.25">
      <c r="A149" s="596"/>
      <c r="B149" s="597">
        <v>145</v>
      </c>
      <c r="C149" s="597" t="s">
        <v>472</v>
      </c>
      <c r="D149" s="600" t="s">
        <v>405</v>
      </c>
      <c r="E149" s="600" t="s">
        <v>444</v>
      </c>
      <c r="F149" s="600" t="s">
        <v>541</v>
      </c>
      <c r="G149" s="597"/>
      <c r="H149" s="597"/>
    </row>
    <row r="150" spans="1:8" x14ac:dyDescent="0.25">
      <c r="A150" s="596"/>
      <c r="B150" s="597">
        <v>146</v>
      </c>
      <c r="C150" s="597" t="s">
        <v>473</v>
      </c>
      <c r="D150" s="600" t="s">
        <v>426</v>
      </c>
      <c r="E150" s="600" t="s">
        <v>444</v>
      </c>
      <c r="F150" s="600" t="s">
        <v>541</v>
      </c>
      <c r="G150" s="597"/>
      <c r="H150" s="597"/>
    </row>
    <row r="151" spans="1:8" x14ac:dyDescent="0.25">
      <c r="A151" s="596"/>
      <c r="B151" s="597">
        <v>147</v>
      </c>
      <c r="C151" s="597" t="s">
        <v>474</v>
      </c>
      <c r="D151" s="600" t="s">
        <v>399</v>
      </c>
      <c r="E151" s="600" t="s">
        <v>444</v>
      </c>
      <c r="F151" s="600" t="s">
        <v>541</v>
      </c>
      <c r="G151" s="597"/>
      <c r="H151" s="597"/>
    </row>
    <row r="152" spans="1:8" x14ac:dyDescent="0.25">
      <c r="A152" s="596"/>
      <c r="B152" s="597">
        <v>148</v>
      </c>
      <c r="C152" s="601" t="s">
        <v>522</v>
      </c>
      <c r="D152" s="602" t="s">
        <v>527</v>
      </c>
      <c r="E152" s="602" t="s">
        <v>478</v>
      </c>
      <c r="F152" s="602" t="s">
        <v>541</v>
      </c>
      <c r="G152" s="601" t="s">
        <v>528</v>
      </c>
      <c r="H152" s="601" t="s">
        <v>528</v>
      </c>
    </row>
    <row r="154" spans="1:8" x14ac:dyDescent="0.25">
      <c r="G154" s="579" t="s">
        <v>8400</v>
      </c>
    </row>
    <row r="155" spans="1:8" x14ac:dyDescent="0.25">
      <c r="G155" s="579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</sheetPr>
  <dimension ref="A1:AM36"/>
  <sheetViews>
    <sheetView zoomScale="110" zoomScaleNormal="110" workbookViewId="0">
      <selection activeCell="L32" sqref="L32"/>
    </sheetView>
  </sheetViews>
  <sheetFormatPr defaultColWidth="9.140625" defaultRowHeight="15.75" customHeight="1" x14ac:dyDescent="0.3"/>
  <cols>
    <col min="1" max="1" width="3.140625" style="11" customWidth="1"/>
    <col min="2" max="2" width="10.42578125" style="3" customWidth="1"/>
    <col min="3" max="3" width="2.42578125" style="1" customWidth="1"/>
    <col min="4" max="4" width="6.5703125" style="1" customWidth="1"/>
    <col min="5" max="5" width="1.7109375" style="3" customWidth="1"/>
    <col min="6" max="6" width="3.42578125" style="1" customWidth="1"/>
    <col min="7" max="7" width="3.5703125" style="1" customWidth="1"/>
    <col min="8" max="8" width="6.85546875" style="1" customWidth="1"/>
    <col min="9" max="9" width="1.7109375" style="1" customWidth="1"/>
    <col min="10" max="10" width="3.28515625" style="1" customWidth="1"/>
    <col min="11" max="11" width="3.57031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3.5703125" style="1" customWidth="1"/>
    <col min="16" max="16" width="7.7109375" style="1" customWidth="1"/>
    <col min="17" max="17" width="1.7109375" style="1" customWidth="1"/>
    <col min="18" max="18" width="3.28515625" style="1" customWidth="1"/>
    <col min="19" max="19" width="3.5703125" style="1" customWidth="1"/>
    <col min="20" max="20" width="9.7109375" style="1" customWidth="1"/>
    <col min="21" max="21" width="1.7109375" style="1" customWidth="1"/>
    <col min="22" max="22" width="3.28515625" style="1" customWidth="1"/>
    <col min="23" max="23" width="3.570312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38" customWidth="1"/>
    <col min="39" max="39" width="10.7109375" style="338" customWidth="1"/>
    <col min="40" max="54" width="9.140625" style="1" customWidth="1"/>
    <col min="55" max="16384" width="9.140625" style="1"/>
  </cols>
  <sheetData>
    <row r="1" spans="1:39" ht="22.5" customHeight="1" x14ac:dyDescent="0.3">
      <c r="A1" s="1115" t="s">
        <v>825</v>
      </c>
      <c r="B1" s="1115"/>
      <c r="C1" s="1115"/>
      <c r="D1" s="1115"/>
      <c r="E1" s="12"/>
      <c r="F1" s="12"/>
      <c r="G1" s="12"/>
      <c r="H1" s="1081" t="s">
        <v>566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3"/>
      <c r="Z1" s="13"/>
      <c r="AA1" s="83" t="s">
        <v>9879</v>
      </c>
      <c r="AL1" s="340" t="s">
        <v>841</v>
      </c>
      <c r="AM1" s="340" t="s">
        <v>839</v>
      </c>
    </row>
    <row r="2" spans="1:39" ht="15.75" customHeight="1" x14ac:dyDescent="0.3">
      <c r="A2" s="1115"/>
      <c r="B2" s="1115"/>
      <c r="C2" s="1115"/>
      <c r="D2" s="1115"/>
      <c r="E2" s="6"/>
      <c r="F2" s="7"/>
      <c r="G2" s="8"/>
      <c r="H2" s="1052" t="s">
        <v>10137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"/>
      <c r="AD2" s="9"/>
      <c r="AE2" s="5"/>
      <c r="AF2" s="543"/>
      <c r="AI2" s="11" t="s">
        <v>4571</v>
      </c>
      <c r="AK2" s="340" t="s">
        <v>844</v>
      </c>
      <c r="AL2" s="340" t="s">
        <v>837</v>
      </c>
      <c r="AM2" s="340" t="s">
        <v>842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40" t="s">
        <v>844</v>
      </c>
      <c r="AM3" s="340" t="s">
        <v>412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12" t="s">
        <v>20</v>
      </c>
      <c r="E4" s="1113"/>
      <c r="F4" s="1113"/>
      <c r="G4" s="1114"/>
      <c r="H4" s="1112" t="s">
        <v>21</v>
      </c>
      <c r="I4" s="1113"/>
      <c r="J4" s="1113"/>
      <c r="K4" s="1114"/>
      <c r="L4" s="1112" t="s">
        <v>22</v>
      </c>
      <c r="M4" s="1113"/>
      <c r="N4" s="1113"/>
      <c r="O4" s="1114"/>
      <c r="P4" s="1112" t="s">
        <v>23</v>
      </c>
      <c r="Q4" s="1113"/>
      <c r="R4" s="1113"/>
      <c r="S4" s="1114"/>
      <c r="T4" s="1112" t="s">
        <v>24</v>
      </c>
      <c r="U4" s="1113"/>
      <c r="V4" s="1113"/>
      <c r="W4" s="1114"/>
      <c r="X4" s="1112" t="s">
        <v>25</v>
      </c>
      <c r="Y4" s="1113"/>
      <c r="Z4" s="1113"/>
      <c r="AA4" s="1114"/>
      <c r="AB4" s="1109" t="s">
        <v>26</v>
      </c>
      <c r="AC4" s="1110"/>
      <c r="AD4" s="1110"/>
      <c r="AE4" s="1111"/>
      <c r="AF4" s="237" t="s">
        <v>35</v>
      </c>
      <c r="AG4" s="238" t="s">
        <v>646</v>
      </c>
      <c r="AH4" s="238" t="s">
        <v>18</v>
      </c>
      <c r="AI4" s="238" t="s">
        <v>29</v>
      </c>
      <c r="AJ4" s="238" t="s">
        <v>30</v>
      </c>
      <c r="AK4" s="238" t="s">
        <v>28</v>
      </c>
      <c r="AL4" s="340" t="s">
        <v>9970</v>
      </c>
      <c r="AM4" s="339"/>
    </row>
    <row r="5" spans="1:39" ht="15.75" customHeight="1" x14ac:dyDescent="0.3">
      <c r="A5" s="105">
        <v>1</v>
      </c>
      <c r="B5" s="51" t="s">
        <v>8404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7000</v>
      </c>
      <c r="Y5" s="18">
        <v>4</v>
      </c>
      <c r="Z5" s="18"/>
      <c r="AA5" s="114" t="s">
        <v>794</v>
      </c>
      <c r="AB5" s="15"/>
      <c r="AC5" s="17"/>
      <c r="AD5" s="18"/>
      <c r="AE5" s="310"/>
    </row>
    <row r="6" spans="1:39" ht="15.75" customHeight="1" x14ac:dyDescent="0.3">
      <c r="A6" s="107"/>
      <c r="B6" s="52" t="s">
        <v>844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9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7000</v>
      </c>
      <c r="U7" s="28">
        <v>4</v>
      </c>
      <c r="V7" s="28"/>
      <c r="W7" s="110" t="s">
        <v>794</v>
      </c>
      <c r="X7" s="25" t="s">
        <v>7000</v>
      </c>
      <c r="Y7" s="28">
        <v>4</v>
      </c>
      <c r="Z7" s="28"/>
      <c r="AA7" s="110" t="s">
        <v>794</v>
      </c>
      <c r="AB7" s="25"/>
      <c r="AC7" s="27"/>
      <c r="AD7" s="28"/>
      <c r="AE7" s="312"/>
    </row>
    <row r="8" spans="1:39" ht="15.75" customHeight="1" x14ac:dyDescent="0.3">
      <c r="A8" s="107"/>
      <c r="B8" s="52"/>
      <c r="C8" s="1046" t="s">
        <v>547</v>
      </c>
      <c r="D8" s="40" t="s">
        <v>7000</v>
      </c>
      <c r="E8" s="41">
        <v>2</v>
      </c>
      <c r="F8" s="42"/>
      <c r="G8" s="108" t="s">
        <v>794</v>
      </c>
      <c r="H8" s="40"/>
      <c r="I8" s="42"/>
      <c r="J8" s="42"/>
      <c r="K8" s="108"/>
      <c r="L8" s="40" t="s">
        <v>7000</v>
      </c>
      <c r="M8" s="42">
        <v>2</v>
      </c>
      <c r="N8" s="42"/>
      <c r="O8" s="108" t="s">
        <v>794</v>
      </c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9" ht="15.75" customHeight="1" x14ac:dyDescent="0.3">
      <c r="A9" s="105">
        <v>2</v>
      </c>
      <c r="B9" s="51" t="s">
        <v>7142</v>
      </c>
      <c r="C9" s="104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4583</v>
      </c>
      <c r="Y9" s="18">
        <v>5</v>
      </c>
      <c r="Z9" s="18"/>
      <c r="AA9" s="114" t="s">
        <v>332</v>
      </c>
      <c r="AB9" s="15"/>
      <c r="AC9" s="17"/>
      <c r="AD9" s="18"/>
      <c r="AE9" s="310"/>
    </row>
    <row r="10" spans="1:39" ht="15.75" customHeight="1" x14ac:dyDescent="0.3">
      <c r="A10" s="107"/>
      <c r="B10" s="52" t="s">
        <v>844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9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4583</v>
      </c>
      <c r="U11" s="28">
        <v>5</v>
      </c>
      <c r="V11" s="28"/>
      <c r="W11" s="110" t="s">
        <v>332</v>
      </c>
      <c r="X11" s="25" t="s">
        <v>4583</v>
      </c>
      <c r="Y11" s="28">
        <v>5</v>
      </c>
      <c r="Z11" s="28"/>
      <c r="AA11" s="110" t="s">
        <v>332</v>
      </c>
      <c r="AB11" s="25"/>
      <c r="AC11" s="27"/>
      <c r="AD11" s="28"/>
      <c r="AE11" s="312"/>
    </row>
    <row r="12" spans="1:39" ht="15.75" customHeight="1" x14ac:dyDescent="0.3">
      <c r="A12" s="107"/>
      <c r="B12" s="52"/>
      <c r="C12" s="1046" t="s">
        <v>547</v>
      </c>
      <c r="D12" s="40" t="s">
        <v>6525</v>
      </c>
      <c r="E12" s="41">
        <v>3</v>
      </c>
      <c r="F12" s="42"/>
      <c r="G12" s="108" t="s">
        <v>8304</v>
      </c>
      <c r="H12" s="40" t="s">
        <v>6525</v>
      </c>
      <c r="I12" s="42">
        <v>3</v>
      </c>
      <c r="J12" s="42"/>
      <c r="K12" s="108" t="s">
        <v>8304</v>
      </c>
      <c r="L12" s="40" t="s">
        <v>6525</v>
      </c>
      <c r="M12" s="42">
        <v>3</v>
      </c>
      <c r="N12" s="42"/>
      <c r="O12" s="108" t="s">
        <v>8304</v>
      </c>
      <c r="P12" s="40" t="s">
        <v>6525</v>
      </c>
      <c r="Q12" s="41">
        <v>3</v>
      </c>
      <c r="R12" s="42"/>
      <c r="S12" s="108" t="s">
        <v>8304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9" ht="15.75" customHeight="1" x14ac:dyDescent="0.3">
      <c r="A13" s="105">
        <v>3</v>
      </c>
      <c r="B13" s="51" t="s">
        <v>7143</v>
      </c>
      <c r="C13" s="1042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5473</v>
      </c>
      <c r="Y13" s="18">
        <v>5</v>
      </c>
      <c r="Z13" s="18"/>
      <c r="AA13" s="114" t="s">
        <v>213</v>
      </c>
      <c r="AB13" s="15"/>
      <c r="AC13" s="17"/>
      <c r="AD13" s="18"/>
      <c r="AE13" s="310"/>
    </row>
    <row r="14" spans="1:39" ht="15.75" customHeight="1" x14ac:dyDescent="0.3">
      <c r="A14" s="107"/>
      <c r="B14" s="52" t="s">
        <v>844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9" ht="15.75" customHeight="1" x14ac:dyDescent="0.3">
      <c r="A15" s="107"/>
      <c r="B15" s="52"/>
      <c r="C15" s="104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5473</v>
      </c>
      <c r="U15" s="28">
        <v>5</v>
      </c>
      <c r="V15" s="28"/>
      <c r="W15" s="110" t="s">
        <v>213</v>
      </c>
      <c r="X15" s="25" t="s">
        <v>5473</v>
      </c>
      <c r="Y15" s="28">
        <v>5</v>
      </c>
      <c r="Z15" s="28"/>
      <c r="AA15" s="110" t="s">
        <v>213</v>
      </c>
      <c r="AB15" s="25"/>
      <c r="AC15" s="27"/>
      <c r="AD15" s="28"/>
      <c r="AE15" s="312"/>
    </row>
    <row r="16" spans="1:39" ht="15.75" customHeight="1" x14ac:dyDescent="0.3">
      <c r="A16" s="107"/>
      <c r="B16" s="52"/>
      <c r="C16" s="1046"/>
      <c r="D16" s="40"/>
      <c r="E16" s="41"/>
      <c r="F16" s="42"/>
      <c r="G16" s="108"/>
      <c r="H16" s="40"/>
      <c r="I16" s="42"/>
      <c r="J16" s="42"/>
      <c r="K16" s="108"/>
      <c r="L16" s="40"/>
      <c r="M16" s="42"/>
      <c r="N16" s="42"/>
      <c r="O16" s="108"/>
      <c r="P16" s="40"/>
      <c r="Q16" s="41"/>
      <c r="R16" s="42"/>
      <c r="S16" s="108"/>
      <c r="T16" s="40"/>
      <c r="U16" s="42"/>
      <c r="V16" s="42"/>
      <c r="W16" s="108"/>
      <c r="X16" s="40"/>
      <c r="Y16" s="43"/>
      <c r="Z16" s="43"/>
      <c r="AA16" s="109"/>
      <c r="AB16" s="40"/>
      <c r="AC16" s="41"/>
      <c r="AD16" s="42"/>
      <c r="AE16" s="313"/>
    </row>
    <row r="17" spans="1:31" ht="15.75" customHeight="1" x14ac:dyDescent="0.3">
      <c r="A17" s="105">
        <v>4</v>
      </c>
      <c r="B17" s="51" t="s">
        <v>8456</v>
      </c>
      <c r="C17" s="1042" t="s">
        <v>0</v>
      </c>
      <c r="D17" s="15"/>
      <c r="E17" s="16"/>
      <c r="F17" s="16"/>
      <c r="G17" s="115"/>
      <c r="H17" s="15"/>
      <c r="I17" s="17"/>
      <c r="J17" s="18"/>
      <c r="K17" s="114"/>
      <c r="L17" s="18"/>
      <c r="M17" s="18"/>
      <c r="N17" s="18"/>
      <c r="O17" s="114"/>
      <c r="P17" s="15"/>
      <c r="Q17" s="17"/>
      <c r="R17" s="18"/>
      <c r="S17" s="114"/>
      <c r="T17" s="15"/>
      <c r="U17" s="18"/>
      <c r="V17" s="18"/>
      <c r="W17" s="114"/>
      <c r="X17" s="15" t="s">
        <v>6549</v>
      </c>
      <c r="Y17" s="18">
        <v>4</v>
      </c>
      <c r="Z17" s="18"/>
      <c r="AA17" s="114" t="s">
        <v>257</v>
      </c>
      <c r="AB17" s="15"/>
      <c r="AC17" s="17"/>
      <c r="AD17" s="18"/>
      <c r="AE17" s="310"/>
    </row>
    <row r="18" spans="1:31" ht="15.75" customHeight="1" x14ac:dyDescent="0.3">
      <c r="A18" s="107"/>
      <c r="B18" s="52" t="s">
        <v>844</v>
      </c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4"/>
      <c r="R18" s="24"/>
      <c r="S18" s="112"/>
      <c r="T18" s="20"/>
      <c r="U18" s="24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5.75" customHeight="1" x14ac:dyDescent="0.3">
      <c r="A19" s="107"/>
      <c r="B19" s="52"/>
      <c r="C19" s="104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30"/>
      <c r="Q19" s="31"/>
      <c r="R19" s="28"/>
      <c r="S19" s="110"/>
      <c r="T19" s="25" t="s">
        <v>6549</v>
      </c>
      <c r="U19" s="28">
        <v>4</v>
      </c>
      <c r="V19" s="28"/>
      <c r="W19" s="110" t="s">
        <v>257</v>
      </c>
      <c r="X19" s="25" t="s">
        <v>6549</v>
      </c>
      <c r="Y19" s="28">
        <v>4</v>
      </c>
      <c r="Z19" s="28"/>
      <c r="AA19" s="110" t="s">
        <v>257</v>
      </c>
      <c r="AB19" s="25"/>
      <c r="AC19" s="27"/>
      <c r="AD19" s="28"/>
      <c r="AE19" s="312"/>
    </row>
    <row r="20" spans="1:31" ht="15.75" customHeight="1" x14ac:dyDescent="0.3">
      <c r="A20" s="107"/>
      <c r="B20" s="52"/>
      <c r="C20" s="1046" t="s">
        <v>547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30"/>
      <c r="Q20" s="31"/>
      <c r="R20" s="32"/>
      <c r="S20" s="110"/>
      <c r="T20" s="25"/>
      <c r="U20" s="27"/>
      <c r="V20" s="27"/>
      <c r="W20" s="110"/>
      <c r="X20" s="25"/>
      <c r="Y20" s="33"/>
      <c r="Z20" s="33"/>
      <c r="AA20" s="116"/>
      <c r="AB20" s="25"/>
      <c r="AC20" s="27"/>
      <c r="AD20" s="28"/>
      <c r="AE20" s="312"/>
    </row>
    <row r="21" spans="1:31" ht="15.75" customHeight="1" x14ac:dyDescent="0.3">
      <c r="A21" s="105">
        <v>5</v>
      </c>
      <c r="B21" s="51" t="s">
        <v>8457</v>
      </c>
      <c r="C21" s="1042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5"/>
      <c r="Q21" s="17"/>
      <c r="R21" s="18"/>
      <c r="S21" s="114"/>
      <c r="T21" s="15"/>
      <c r="U21" s="17"/>
      <c r="V21" s="18"/>
      <c r="W21" s="114"/>
      <c r="X21" s="15" t="s">
        <v>6549</v>
      </c>
      <c r="Y21" s="18">
        <v>4</v>
      </c>
      <c r="Z21" s="18"/>
      <c r="AA21" s="114" t="s">
        <v>237</v>
      </c>
      <c r="AB21" s="15"/>
      <c r="AC21" s="17"/>
      <c r="AD21" s="18"/>
      <c r="AE21" s="310"/>
    </row>
    <row r="22" spans="1:31" ht="15.75" customHeight="1" x14ac:dyDescent="0.3">
      <c r="A22" s="107"/>
      <c r="B22" s="52" t="s">
        <v>844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4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3">
      <c r="A23" s="107"/>
      <c r="B23" s="52"/>
      <c r="C23" s="104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30"/>
      <c r="Q23" s="31"/>
      <c r="R23" s="28"/>
      <c r="S23" s="110"/>
      <c r="T23" s="25" t="s">
        <v>6549</v>
      </c>
      <c r="U23" s="28">
        <v>4</v>
      </c>
      <c r="V23" s="28"/>
      <c r="W23" s="110" t="s">
        <v>237</v>
      </c>
      <c r="X23" s="25" t="s">
        <v>6549</v>
      </c>
      <c r="Y23" s="28">
        <v>4</v>
      </c>
      <c r="Z23" s="28"/>
      <c r="AA23" s="110" t="s">
        <v>237</v>
      </c>
      <c r="AB23" s="25"/>
      <c r="AC23" s="27"/>
      <c r="AD23" s="28"/>
      <c r="AE23" s="312"/>
    </row>
    <row r="24" spans="1:31" ht="15.75" customHeight="1" x14ac:dyDescent="0.3">
      <c r="A24" s="107"/>
      <c r="B24" s="52"/>
      <c r="C24" s="1046" t="s">
        <v>547</v>
      </c>
      <c r="D24" s="25"/>
      <c r="E24" s="26"/>
      <c r="F24" s="26"/>
      <c r="G24" s="111"/>
      <c r="H24" s="25"/>
      <c r="I24" s="28"/>
      <c r="J24" s="28"/>
      <c r="K24" s="110"/>
      <c r="L24" s="25"/>
      <c r="M24" s="28"/>
      <c r="N24" s="28"/>
      <c r="O24" s="110"/>
      <c r="P24" s="30"/>
      <c r="Q24" s="31"/>
      <c r="R24" s="32"/>
      <c r="S24" s="110"/>
      <c r="T24" s="25"/>
      <c r="U24" s="28"/>
      <c r="V24" s="28"/>
      <c r="W24" s="110"/>
      <c r="X24" s="25"/>
      <c r="Y24" s="33"/>
      <c r="Z24" s="33"/>
      <c r="AA24" s="116"/>
      <c r="AB24" s="25"/>
      <c r="AC24" s="27"/>
      <c r="AD24" s="28"/>
      <c r="AE24" s="312"/>
    </row>
    <row r="25" spans="1:31" ht="15.75" customHeight="1" x14ac:dyDescent="0.3">
      <c r="A25" s="105">
        <v>6</v>
      </c>
      <c r="B25" s="51" t="s">
        <v>8405</v>
      </c>
      <c r="C25" s="104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8"/>
      <c r="Q25" s="18"/>
      <c r="R25" s="18"/>
      <c r="S25" s="114"/>
      <c r="T25" s="15"/>
      <c r="U25" s="18"/>
      <c r="V25" s="18"/>
      <c r="W25" s="114"/>
      <c r="X25" s="15" t="s">
        <v>6549</v>
      </c>
      <c r="Y25" s="18">
        <v>4</v>
      </c>
      <c r="Z25" s="18"/>
      <c r="AA25" s="114" t="s">
        <v>232</v>
      </c>
      <c r="AB25" s="15"/>
      <c r="AC25" s="18"/>
      <c r="AD25" s="18"/>
      <c r="AE25" s="310"/>
    </row>
    <row r="26" spans="1:31" ht="15.75" customHeight="1" x14ac:dyDescent="0.3">
      <c r="A26" s="107"/>
      <c r="B26" s="52" t="s">
        <v>844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2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8"/>
      <c r="R27" s="28"/>
      <c r="S27" s="110"/>
      <c r="T27" s="25" t="s">
        <v>6549</v>
      </c>
      <c r="U27" s="28">
        <v>4</v>
      </c>
      <c r="V27" s="28"/>
      <c r="W27" s="110" t="s">
        <v>232</v>
      </c>
      <c r="X27" s="25" t="s">
        <v>6549</v>
      </c>
      <c r="Y27" s="28">
        <v>4</v>
      </c>
      <c r="Z27" s="28"/>
      <c r="AA27" s="110" t="s">
        <v>232</v>
      </c>
      <c r="AB27" s="25"/>
      <c r="AC27" s="27"/>
      <c r="AD27" s="28"/>
      <c r="AE27" s="312"/>
    </row>
    <row r="28" spans="1:31" ht="15.75" customHeight="1" x14ac:dyDescent="0.3">
      <c r="A28" s="107"/>
      <c r="B28" s="52"/>
      <c r="C28" s="1046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25"/>
      <c r="Q28" s="28"/>
      <c r="R28" s="28"/>
      <c r="S28" s="110"/>
      <c r="T28" s="25"/>
      <c r="U28" s="28"/>
      <c r="V28" s="28"/>
      <c r="W28" s="110"/>
      <c r="X28" s="25"/>
      <c r="Y28" s="33"/>
      <c r="Z28" s="33"/>
      <c r="AA28" s="116"/>
      <c r="AB28" s="25"/>
      <c r="AC28" s="33"/>
      <c r="AD28" s="33"/>
      <c r="AE28" s="314"/>
    </row>
    <row r="29" spans="1:31" ht="15.75" customHeight="1" x14ac:dyDescent="0.3">
      <c r="A29" s="105">
        <v>7</v>
      </c>
      <c r="B29" s="51" t="s">
        <v>9954</v>
      </c>
      <c r="C29" s="1042" t="s">
        <v>0</v>
      </c>
      <c r="D29" s="15"/>
      <c r="E29" s="16"/>
      <c r="F29" s="16"/>
      <c r="G29" s="115"/>
      <c r="H29" s="15"/>
      <c r="I29" s="17"/>
      <c r="J29" s="18"/>
      <c r="K29" s="114"/>
      <c r="L29" s="15"/>
      <c r="M29" s="18"/>
      <c r="N29" s="18"/>
      <c r="O29" s="114"/>
      <c r="P29" s="34"/>
      <c r="Q29" s="35"/>
      <c r="R29" s="36"/>
      <c r="S29" s="114"/>
      <c r="T29" s="15"/>
      <c r="U29" s="18"/>
      <c r="V29" s="18"/>
      <c r="W29" s="114"/>
      <c r="X29" s="18" t="s">
        <v>6559</v>
      </c>
      <c r="Y29" s="18">
        <v>4</v>
      </c>
      <c r="Z29" s="18"/>
      <c r="AA29" s="114" t="s">
        <v>270</v>
      </c>
      <c r="AB29" s="15"/>
      <c r="AC29" s="17"/>
      <c r="AD29" s="18"/>
      <c r="AE29" s="310"/>
    </row>
    <row r="30" spans="1:31" ht="15.75" customHeight="1" x14ac:dyDescent="0.3">
      <c r="A30" s="107"/>
      <c r="B30" s="52" t="s">
        <v>844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37"/>
      <c r="Q30" s="38"/>
      <c r="R30" s="39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3">
      <c r="A31" s="107"/>
      <c r="B31" s="52"/>
      <c r="C31" s="104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25"/>
      <c r="Q31" s="27"/>
      <c r="R31" s="28"/>
      <c r="S31" s="110"/>
      <c r="T31" s="25" t="s">
        <v>6559</v>
      </c>
      <c r="U31" s="28">
        <v>4</v>
      </c>
      <c r="V31" s="28"/>
      <c r="W31" s="110" t="s">
        <v>270</v>
      </c>
      <c r="X31" s="25" t="s">
        <v>6559</v>
      </c>
      <c r="Y31" s="28">
        <v>4</v>
      </c>
      <c r="Z31" s="28"/>
      <c r="AA31" s="110" t="s">
        <v>270</v>
      </c>
      <c r="AB31" s="25"/>
      <c r="AC31" s="27"/>
      <c r="AD31" s="28"/>
      <c r="AE31" s="312"/>
    </row>
    <row r="32" spans="1:31" ht="15.75" customHeight="1" x14ac:dyDescent="0.3">
      <c r="A32" s="107"/>
      <c r="B32" s="52"/>
      <c r="C32" s="1046" t="s">
        <v>547</v>
      </c>
      <c r="D32" s="40" t="s">
        <v>6559</v>
      </c>
      <c r="E32" s="41">
        <v>2</v>
      </c>
      <c r="F32" s="42"/>
      <c r="G32" s="108" t="s">
        <v>270</v>
      </c>
      <c r="H32" s="40" t="s">
        <v>6559</v>
      </c>
      <c r="I32" s="42">
        <v>2</v>
      </c>
      <c r="J32" s="42"/>
      <c r="K32" s="108" t="s">
        <v>270</v>
      </c>
      <c r="L32" s="40" t="s">
        <v>6559</v>
      </c>
      <c r="M32" s="42">
        <v>2</v>
      </c>
      <c r="N32" s="42"/>
      <c r="O32" s="108" t="s">
        <v>270</v>
      </c>
      <c r="P32" s="40"/>
      <c r="Q32" s="41"/>
      <c r="R32" s="42"/>
      <c r="S32" s="108"/>
      <c r="T32" s="40"/>
      <c r="U32" s="42"/>
      <c r="V32" s="42"/>
      <c r="W32" s="108"/>
      <c r="X32" s="40"/>
      <c r="Y32" s="43"/>
      <c r="Z32" s="43"/>
      <c r="AA32" s="109"/>
      <c r="AB32" s="40"/>
      <c r="AC32" s="41"/>
      <c r="AD32" s="42"/>
      <c r="AE32" s="313"/>
    </row>
    <row r="33" spans="1:31" ht="15.75" customHeight="1" x14ac:dyDescent="0.3">
      <c r="A33" s="105">
        <v>8</v>
      </c>
      <c r="B33" s="51" t="s">
        <v>9960</v>
      </c>
      <c r="C33" s="1042" t="s">
        <v>0</v>
      </c>
      <c r="D33" s="15"/>
      <c r="E33" s="16"/>
      <c r="F33" s="16"/>
      <c r="G33" s="115"/>
      <c r="H33" s="15"/>
      <c r="I33" s="17"/>
      <c r="J33" s="18"/>
      <c r="K33" s="114"/>
      <c r="L33" s="18"/>
      <c r="M33" s="18"/>
      <c r="N33" s="18"/>
      <c r="O33" s="114"/>
      <c r="P33" s="15"/>
      <c r="Q33" s="17"/>
      <c r="R33" s="18"/>
      <c r="S33" s="114"/>
      <c r="T33" s="15"/>
      <c r="U33" s="18"/>
      <c r="V33" s="18"/>
      <c r="W33" s="114"/>
      <c r="X33" s="15" t="s">
        <v>4580</v>
      </c>
      <c r="Y33" s="18">
        <v>5</v>
      </c>
      <c r="Z33" s="18"/>
      <c r="AA33" s="114" t="s">
        <v>685</v>
      </c>
      <c r="AB33" s="15"/>
      <c r="AC33" s="17"/>
      <c r="AD33" s="18"/>
      <c r="AE33" s="310"/>
    </row>
    <row r="34" spans="1:31" ht="15.75" customHeight="1" x14ac:dyDescent="0.3">
      <c r="A34" s="107"/>
      <c r="B34" s="52" t="s">
        <v>844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20"/>
      <c r="Q34" s="24"/>
      <c r="R34" s="24"/>
      <c r="S34" s="112"/>
      <c r="T34" s="20"/>
      <c r="U34" s="24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3">
      <c r="A35" s="107"/>
      <c r="B35" s="52"/>
      <c r="C35" s="104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30"/>
      <c r="Q35" s="31"/>
      <c r="R35" s="28"/>
      <c r="S35" s="110"/>
      <c r="T35" s="25" t="s">
        <v>4580</v>
      </c>
      <c r="U35" s="28">
        <v>5</v>
      </c>
      <c r="V35" s="28"/>
      <c r="W35" s="110" t="s">
        <v>685</v>
      </c>
      <c r="X35" s="25" t="s">
        <v>4580</v>
      </c>
      <c r="Y35" s="28">
        <v>5</v>
      </c>
      <c r="Z35" s="28"/>
      <c r="AA35" s="110" t="s">
        <v>685</v>
      </c>
      <c r="AB35" s="25"/>
      <c r="AC35" s="27"/>
      <c r="AD35" s="28"/>
      <c r="AE35" s="312"/>
    </row>
    <row r="36" spans="1:31" ht="15.75" customHeight="1" x14ac:dyDescent="0.3">
      <c r="A36" s="107"/>
      <c r="B36" s="52"/>
      <c r="C36" s="1046" t="s">
        <v>547</v>
      </c>
      <c r="D36" s="25" t="s">
        <v>4580</v>
      </c>
      <c r="E36" s="26">
        <v>3</v>
      </c>
      <c r="F36" s="26"/>
      <c r="G36" s="111" t="s">
        <v>685</v>
      </c>
      <c r="H36" s="25" t="s">
        <v>4580</v>
      </c>
      <c r="I36" s="28">
        <v>3</v>
      </c>
      <c r="J36" s="28"/>
      <c r="K36" s="110" t="s">
        <v>685</v>
      </c>
      <c r="L36" s="25"/>
      <c r="M36" s="28"/>
      <c r="N36" s="28"/>
      <c r="O36" s="110"/>
      <c r="P36" s="30" t="s">
        <v>7000</v>
      </c>
      <c r="Q36" s="31">
        <v>2</v>
      </c>
      <c r="R36" s="32"/>
      <c r="S36" s="110" t="s">
        <v>229</v>
      </c>
      <c r="T36" s="25"/>
      <c r="U36" s="27"/>
      <c r="V36" s="27"/>
      <c r="W36" s="110"/>
      <c r="X36" s="25" t="s">
        <v>4572</v>
      </c>
      <c r="Y36" s="33"/>
      <c r="Z36" s="33"/>
      <c r="AA36" s="116"/>
      <c r="AB36" s="25"/>
      <c r="AC36" s="27"/>
      <c r="AD36" s="28"/>
      <c r="AE36" s="312"/>
    </row>
  </sheetData>
  <mergeCells count="26">
    <mergeCell ref="C9:C10"/>
    <mergeCell ref="C5:C6"/>
    <mergeCell ref="C7:C8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C19:C20"/>
    <mergeCell ref="C21:C22"/>
    <mergeCell ref="C23:C24"/>
    <mergeCell ref="C17:C18"/>
    <mergeCell ref="C11:C12"/>
    <mergeCell ref="C13:C14"/>
    <mergeCell ref="C15:C16"/>
    <mergeCell ref="C35:C36"/>
    <mergeCell ref="C29:C30"/>
    <mergeCell ref="C31:C32"/>
    <mergeCell ref="C33:C34"/>
    <mergeCell ref="C25:C26"/>
    <mergeCell ref="C27:C28"/>
  </mergeCells>
  <conditionalFormatting sqref="M12:O12">
    <cfRule type="colorScale" priority="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AJ1442"/>
  <sheetViews>
    <sheetView zoomScaleNormal="100" zoomScaleSheetLayoutView="115" workbookViewId="0">
      <pane xSplit="4" ySplit="4" topLeftCell="E557" activePane="bottomRight" state="frozen"/>
      <selection activeCell="K61" sqref="K61"/>
      <selection pane="topRight" activeCell="K61" sqref="K61"/>
      <selection pane="bottomLeft" activeCell="K61" sqref="K61"/>
      <selection pane="bottomRight" activeCell="I1129" sqref="I1129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51" t="s">
        <v>7234</v>
      </c>
      <c r="B1" s="1051"/>
      <c r="C1" s="1051"/>
      <c r="D1" s="1051"/>
      <c r="E1" s="1053" t="s">
        <v>548</v>
      </c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053"/>
      <c r="Z1" s="1053"/>
      <c r="AA1" s="530" t="s">
        <v>9881</v>
      </c>
      <c r="AB1" s="58" t="s">
        <v>5610</v>
      </c>
    </row>
    <row r="2" spans="1:36" ht="15.75" customHeight="1" x14ac:dyDescent="0.25">
      <c r="A2" s="55"/>
      <c r="B2" s="55"/>
      <c r="C2" s="55"/>
      <c r="D2" s="55"/>
      <c r="E2" s="1052" t="str">
        <f>'DL1'!H2</f>
        <v>Tuần 32 (từ ngày 11/03/2024 đến ngày 17/03/2024)</v>
      </c>
      <c r="F2" s="1052"/>
      <c r="G2" s="1052"/>
      <c r="H2" s="1052"/>
      <c r="I2" s="1052"/>
      <c r="J2" s="1052"/>
      <c r="K2" s="1052"/>
      <c r="L2" s="1052"/>
      <c r="M2" s="1052"/>
      <c r="N2" s="1052"/>
      <c r="O2" s="1052"/>
      <c r="P2" s="1052"/>
      <c r="Q2" s="1052"/>
      <c r="R2" s="1052"/>
      <c r="S2" s="1052"/>
      <c r="T2" s="1052"/>
      <c r="U2" s="1052"/>
      <c r="V2" s="1052"/>
      <c r="W2" s="1052"/>
      <c r="X2" s="1052"/>
      <c r="Y2" s="1052"/>
      <c r="Z2" s="1052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W3" s="1054"/>
      <c r="X3" s="1054"/>
      <c r="Y3" s="1054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66" t="s">
        <v>17</v>
      </c>
      <c r="B4" s="259" t="s">
        <v>32</v>
      </c>
      <c r="C4" s="260"/>
      <c r="D4" s="261"/>
      <c r="E4" s="1059" t="s">
        <v>20</v>
      </c>
      <c r="F4" s="1060"/>
      <c r="G4" s="1060"/>
      <c r="H4" s="1061"/>
      <c r="I4" s="1059" t="s">
        <v>21</v>
      </c>
      <c r="J4" s="1060"/>
      <c r="K4" s="1060"/>
      <c r="L4" s="1061"/>
      <c r="M4" s="1059" t="s">
        <v>22</v>
      </c>
      <c r="N4" s="1060"/>
      <c r="O4" s="1060"/>
      <c r="P4" s="1061"/>
      <c r="Q4" s="1059" t="s">
        <v>23</v>
      </c>
      <c r="R4" s="1060"/>
      <c r="S4" s="1060"/>
      <c r="T4" s="1061"/>
      <c r="U4" s="1059" t="s">
        <v>24</v>
      </c>
      <c r="V4" s="1060"/>
      <c r="W4" s="1060"/>
      <c r="X4" s="1061"/>
      <c r="Y4" s="1059" t="s">
        <v>25</v>
      </c>
      <c r="Z4" s="1060"/>
      <c r="AA4" s="1060"/>
      <c r="AB4" s="1061"/>
      <c r="AC4" s="1056" t="s">
        <v>26</v>
      </c>
      <c r="AD4" s="1057"/>
      <c r="AE4" s="1057"/>
      <c r="AF4" s="1058"/>
      <c r="AG4" s="28" t="s">
        <v>33</v>
      </c>
      <c r="AH4" s="28" t="s">
        <v>34</v>
      </c>
      <c r="AI4" s="187"/>
    </row>
    <row r="5" spans="1:36" s="68" customFormat="1" ht="13.5" customHeight="1" thickTop="1" x14ac:dyDescent="0.2">
      <c r="A5" s="370"/>
      <c r="B5" s="130"/>
      <c r="C5" s="373"/>
      <c r="D5" s="49"/>
      <c r="E5" s="778"/>
      <c r="F5" s="779"/>
      <c r="G5" s="779"/>
      <c r="H5" s="779"/>
      <c r="I5" s="778"/>
      <c r="J5" s="779"/>
      <c r="K5" s="779"/>
      <c r="L5" s="780"/>
      <c r="M5" s="778"/>
      <c r="N5" s="779"/>
      <c r="O5" s="779"/>
      <c r="P5" s="780"/>
      <c r="Q5" s="778"/>
      <c r="R5" s="779"/>
      <c r="S5" s="779"/>
      <c r="T5" s="780"/>
      <c r="U5" s="778"/>
      <c r="V5" s="779"/>
      <c r="W5" s="779"/>
      <c r="X5" s="780"/>
      <c r="Y5" s="778"/>
      <c r="Z5" s="779"/>
      <c r="AA5" s="779"/>
      <c r="AB5" s="780"/>
      <c r="AC5" s="781"/>
      <c r="AD5" s="782"/>
      <c r="AE5" s="782"/>
      <c r="AF5" s="133"/>
      <c r="AG5" s="28"/>
      <c r="AH5" s="28"/>
      <c r="AI5" s="187"/>
    </row>
    <row r="6" spans="1:36" s="68" customFormat="1" ht="11.25" customHeight="1" x14ac:dyDescent="0.2">
      <c r="A6" s="370"/>
      <c r="B6" s="130"/>
      <c r="C6" s="373"/>
      <c r="D6" s="49"/>
      <c r="E6" s="778"/>
      <c r="F6" s="779"/>
      <c r="G6" s="779"/>
      <c r="H6" s="779"/>
      <c r="I6" s="778"/>
      <c r="J6" s="779"/>
      <c r="K6" s="779"/>
      <c r="L6" s="780"/>
      <c r="M6" s="778"/>
      <c r="N6" s="779"/>
      <c r="O6" s="779"/>
      <c r="P6" s="780"/>
      <c r="Q6" s="778"/>
      <c r="R6" s="779"/>
      <c r="S6" s="779"/>
      <c r="T6" s="780"/>
      <c r="U6" s="778"/>
      <c r="V6" s="779"/>
      <c r="W6" s="779"/>
      <c r="X6" s="780"/>
      <c r="Y6" s="778"/>
      <c r="Z6" s="779"/>
      <c r="AA6" s="779"/>
      <c r="AB6" s="780"/>
      <c r="AC6" s="781"/>
      <c r="AD6" s="782"/>
      <c r="AE6" s="782"/>
      <c r="AF6" s="133"/>
      <c r="AG6" s="28"/>
      <c r="AH6" s="28"/>
      <c r="AI6" s="187"/>
    </row>
    <row r="7" spans="1:36" s="68" customFormat="1" ht="11.25" customHeight="1" x14ac:dyDescent="0.2">
      <c r="A7" s="370"/>
      <c r="B7" s="130"/>
      <c r="C7" s="373"/>
      <c r="D7" s="49"/>
      <c r="E7" s="778"/>
      <c r="F7" s="779"/>
      <c r="G7" s="779"/>
      <c r="H7" s="779"/>
      <c r="I7" s="778"/>
      <c r="J7" s="779"/>
      <c r="K7" s="779"/>
      <c r="L7" s="780"/>
      <c r="M7" s="778"/>
      <c r="N7" s="779"/>
      <c r="O7" s="779"/>
      <c r="P7" s="780"/>
      <c r="Q7" s="778"/>
      <c r="R7" s="779"/>
      <c r="S7" s="779"/>
      <c r="T7" s="780"/>
      <c r="U7" s="778"/>
      <c r="V7" s="779"/>
      <c r="W7" s="779"/>
      <c r="X7" s="780"/>
      <c r="Y7" s="778"/>
      <c r="Z7" s="779"/>
      <c r="AA7" s="779"/>
      <c r="AB7" s="780"/>
      <c r="AC7" s="781"/>
      <c r="AD7" s="782"/>
      <c r="AE7" s="782"/>
      <c r="AF7" s="133"/>
      <c r="AG7" s="28"/>
      <c r="AH7" s="28"/>
      <c r="AI7" s="187"/>
    </row>
    <row r="8" spans="1:36" s="68" customFormat="1" ht="11.25" customHeight="1" x14ac:dyDescent="0.2">
      <c r="A8" s="370"/>
      <c r="B8" s="130"/>
      <c r="C8" s="373"/>
      <c r="D8" s="49"/>
      <c r="E8" s="778"/>
      <c r="F8" s="779"/>
      <c r="G8" s="779"/>
      <c r="H8" s="779"/>
      <c r="I8" s="778"/>
      <c r="J8" s="779"/>
      <c r="K8" s="779"/>
      <c r="L8" s="780"/>
      <c r="M8" s="778"/>
      <c r="N8" s="779"/>
      <c r="O8" s="779"/>
      <c r="P8" s="780"/>
      <c r="Q8" s="778"/>
      <c r="R8" s="779"/>
      <c r="S8" s="779"/>
      <c r="T8" s="780"/>
      <c r="U8" s="778"/>
      <c r="V8" s="779"/>
      <c r="W8" s="779"/>
      <c r="X8" s="780"/>
      <c r="Y8" s="778"/>
      <c r="Z8" s="779"/>
      <c r="AA8" s="779"/>
      <c r="AB8" s="780"/>
      <c r="AC8" s="781"/>
      <c r="AD8" s="782"/>
      <c r="AE8" s="782"/>
      <c r="AF8" s="133"/>
      <c r="AG8" s="28"/>
      <c r="AH8" s="28"/>
      <c r="AI8" s="187"/>
    </row>
    <row r="9" spans="1:36" s="68" customFormat="1" ht="11.25" customHeight="1" x14ac:dyDescent="0.2">
      <c r="A9" s="370"/>
      <c r="B9" s="130"/>
      <c r="C9" s="373"/>
      <c r="D9" s="49"/>
      <c r="E9" s="778"/>
      <c r="F9" s="779"/>
      <c r="G9" s="779"/>
      <c r="H9" s="779"/>
      <c r="I9" s="778"/>
      <c r="J9" s="779"/>
      <c r="K9" s="779"/>
      <c r="L9" s="780"/>
      <c r="M9" s="778"/>
      <c r="N9" s="779"/>
      <c r="O9" s="779"/>
      <c r="P9" s="780"/>
      <c r="Q9" s="778"/>
      <c r="R9" s="779"/>
      <c r="S9" s="779"/>
      <c r="T9" s="780"/>
      <c r="U9" s="778"/>
      <c r="V9" s="779"/>
      <c r="W9" s="779"/>
      <c r="X9" s="780"/>
      <c r="Y9" s="778"/>
      <c r="Z9" s="779"/>
      <c r="AA9" s="779"/>
      <c r="AB9" s="780"/>
      <c r="AC9" s="781"/>
      <c r="AD9" s="782"/>
      <c r="AE9" s="782"/>
      <c r="AF9" s="133"/>
      <c r="AG9" s="28"/>
      <c r="AH9" s="28"/>
      <c r="AI9" s="187"/>
    </row>
    <row r="10" spans="1:36" s="68" customFormat="1" ht="11.25" customHeight="1" x14ac:dyDescent="0.2">
      <c r="A10" s="511"/>
      <c r="B10" s="512"/>
      <c r="C10" s="513"/>
      <c r="D10" s="514"/>
      <c r="E10" s="783"/>
      <c r="F10" s="784"/>
      <c r="G10" s="784"/>
      <c r="H10" s="784"/>
      <c r="I10" s="783"/>
      <c r="J10" s="784"/>
      <c r="K10" s="784"/>
      <c r="L10" s="785"/>
      <c r="M10" s="783"/>
      <c r="N10" s="784"/>
      <c r="O10" s="784"/>
      <c r="P10" s="785"/>
      <c r="Q10" s="783"/>
      <c r="R10" s="784"/>
      <c r="S10" s="784"/>
      <c r="T10" s="785"/>
      <c r="U10" s="783"/>
      <c r="V10" s="784"/>
      <c r="W10" s="784"/>
      <c r="X10" s="785"/>
      <c r="Y10" s="783"/>
      <c r="Z10" s="784"/>
      <c r="AA10" s="784"/>
      <c r="AB10" s="785"/>
      <c r="AC10" s="786"/>
      <c r="AD10" s="787"/>
      <c r="AE10" s="787"/>
      <c r="AF10" s="133"/>
      <c r="AG10" s="28"/>
      <c r="AH10" s="28"/>
      <c r="AI10" s="187"/>
    </row>
    <row r="11" spans="1:36" ht="16.5" customHeight="1" x14ac:dyDescent="0.2">
      <c r="A11" s="367">
        <v>1</v>
      </c>
      <c r="B11" s="102" t="str">
        <f>IF(AG11&lt;&gt;"",AH11,"")</f>
        <v>Th. Chiến</v>
      </c>
      <c r="C11" s="1046" t="s">
        <v>0</v>
      </c>
      <c r="D11" s="79" t="str">
        <f>AG11&amp;".1"</f>
        <v>L04.1</v>
      </c>
      <c r="E11" s="753" t="s">
        <v>7139</v>
      </c>
      <c r="F11" s="788">
        <v>4</v>
      </c>
      <c r="G11" s="788"/>
      <c r="H11" s="754"/>
      <c r="I11" s="753" t="s">
        <v>7139</v>
      </c>
      <c r="J11" s="754">
        <v>4</v>
      </c>
      <c r="K11" s="789"/>
      <c r="L11" s="755"/>
      <c r="M11" s="753" t="s">
        <v>7139</v>
      </c>
      <c r="N11" s="754">
        <v>4</v>
      </c>
      <c r="O11" s="788"/>
      <c r="P11" s="755"/>
      <c r="Q11" s="753" t="s">
        <v>7139</v>
      </c>
      <c r="R11" s="790">
        <v>4</v>
      </c>
      <c r="S11" s="788"/>
      <c r="T11" s="755"/>
      <c r="U11" s="753" t="s">
        <v>7139</v>
      </c>
      <c r="V11" s="754">
        <v>4</v>
      </c>
      <c r="W11" s="788"/>
      <c r="X11" s="755"/>
      <c r="Y11" s="753" t="s">
        <v>10010</v>
      </c>
      <c r="Z11" s="754">
        <v>4</v>
      </c>
      <c r="AA11" s="788"/>
      <c r="AB11" s="755"/>
      <c r="AC11" s="753" t="s">
        <v>10010</v>
      </c>
      <c r="AD11" s="790">
        <v>4</v>
      </c>
      <c r="AE11" s="788"/>
      <c r="AF11" s="29"/>
      <c r="AG11" s="189" t="s">
        <v>9</v>
      </c>
      <c r="AH11" s="190" t="str">
        <f>IF(AG11&lt;&gt;"",VLOOKUP(AG11,MAGV!$B$6:$G$172,2,0),"")</f>
        <v>Th. Chiến</v>
      </c>
      <c r="AI11" s="44">
        <f>IF(AG11&lt;&gt;"",B12,"")</f>
        <v>56</v>
      </c>
      <c r="AJ11" s="188"/>
    </row>
    <row r="12" spans="1:36" ht="12" customHeight="1" x14ac:dyDescent="0.2">
      <c r="A12" s="367"/>
      <c r="B12" s="104">
        <f>SUM(F11:F16,J11:J16,N11:N16,R11:R16,V11:V16,Z11:Z16,AD11:AD16)</f>
        <v>56</v>
      </c>
      <c r="C12" s="1043"/>
      <c r="D12" s="78" t="str">
        <f>AG11&amp;".2"</f>
        <v>L04.2</v>
      </c>
      <c r="E12" s="791"/>
      <c r="F12" s="764"/>
      <c r="G12" s="792" t="s">
        <v>8328</v>
      </c>
      <c r="H12" s="793"/>
      <c r="I12" s="756"/>
      <c r="J12" s="764"/>
      <c r="K12" s="794" t="s">
        <v>8328</v>
      </c>
      <c r="L12" s="793"/>
      <c r="M12" s="756"/>
      <c r="N12" s="764"/>
      <c r="O12" s="792" t="s">
        <v>8328</v>
      </c>
      <c r="P12" s="793"/>
      <c r="Q12" s="756"/>
      <c r="R12" s="763"/>
      <c r="S12" s="792" t="s">
        <v>9992</v>
      </c>
      <c r="T12" s="793"/>
      <c r="U12" s="756"/>
      <c r="V12" s="763"/>
      <c r="W12" s="792" t="s">
        <v>9992</v>
      </c>
      <c r="X12" s="793"/>
      <c r="Y12" s="756"/>
      <c r="Z12" s="763"/>
      <c r="AA12" s="792" t="s">
        <v>7107</v>
      </c>
      <c r="AB12" s="793"/>
      <c r="AC12" s="756"/>
      <c r="AD12" s="763"/>
      <c r="AE12" s="792" t="s">
        <v>7107</v>
      </c>
      <c r="AF12" s="23"/>
      <c r="AH12" s="190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" customHeight="1" x14ac:dyDescent="0.2">
      <c r="A13" s="367"/>
      <c r="B13" s="102"/>
      <c r="C13" s="1044" t="s">
        <v>1</v>
      </c>
      <c r="D13" s="78" t="str">
        <f>AG11&amp;".3"</f>
        <v>L04.3</v>
      </c>
      <c r="E13" s="765" t="s">
        <v>7139</v>
      </c>
      <c r="F13" s="773">
        <v>4</v>
      </c>
      <c r="G13" s="773"/>
      <c r="H13" s="795"/>
      <c r="I13" s="765" t="s">
        <v>7139</v>
      </c>
      <c r="J13" s="767">
        <v>4</v>
      </c>
      <c r="K13" s="795"/>
      <c r="L13" s="775"/>
      <c r="M13" s="765" t="s">
        <v>7139</v>
      </c>
      <c r="N13" s="766">
        <v>4</v>
      </c>
      <c r="O13" s="773"/>
      <c r="P13" s="775"/>
      <c r="Q13" s="765" t="s">
        <v>7139</v>
      </c>
      <c r="R13" s="767">
        <v>4</v>
      </c>
      <c r="S13" s="773"/>
      <c r="T13" s="775"/>
      <c r="U13" s="765" t="s">
        <v>7139</v>
      </c>
      <c r="V13" s="766">
        <v>4</v>
      </c>
      <c r="W13" s="773"/>
      <c r="X13" s="775"/>
      <c r="Y13" s="765" t="s">
        <v>10010</v>
      </c>
      <c r="Z13" s="766">
        <v>4</v>
      </c>
      <c r="AA13" s="773"/>
      <c r="AB13" s="775"/>
      <c r="AC13" s="765" t="s">
        <v>10010</v>
      </c>
      <c r="AD13" s="767">
        <v>4</v>
      </c>
      <c r="AE13" s="773"/>
      <c r="AF13" s="29"/>
      <c r="AH13" s="190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">
      <c r="A14" s="367"/>
      <c r="B14" s="102"/>
      <c r="C14" s="1045"/>
      <c r="D14" s="78" t="str">
        <f>AG11&amp;".4"</f>
        <v>L04.4</v>
      </c>
      <c r="E14" s="756"/>
      <c r="F14" s="770"/>
      <c r="G14" s="792" t="s">
        <v>8329</v>
      </c>
      <c r="H14" s="796"/>
      <c r="I14" s="756"/>
      <c r="J14" s="764"/>
      <c r="K14" s="794" t="s">
        <v>8329</v>
      </c>
      <c r="L14" s="793"/>
      <c r="M14" s="756"/>
      <c r="N14" s="764"/>
      <c r="O14" s="792" t="s">
        <v>8329</v>
      </c>
      <c r="P14" s="793"/>
      <c r="Q14" s="756"/>
      <c r="R14" s="763"/>
      <c r="S14" s="792" t="s">
        <v>9993</v>
      </c>
      <c r="T14" s="793"/>
      <c r="U14" s="756"/>
      <c r="V14" s="763"/>
      <c r="W14" s="792" t="s">
        <v>9993</v>
      </c>
      <c r="X14" s="793"/>
      <c r="Y14" s="756"/>
      <c r="Z14" s="772"/>
      <c r="AA14" s="797" t="s">
        <v>7107</v>
      </c>
      <c r="AB14" s="798"/>
      <c r="AC14" s="756"/>
      <c r="AD14" s="763"/>
      <c r="AE14" s="792" t="s">
        <v>7107</v>
      </c>
      <c r="AF14" s="29"/>
      <c r="AH14" s="190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">
      <c r="A15" s="367"/>
      <c r="B15" s="102"/>
      <c r="C15" s="1046" t="s">
        <v>547</v>
      </c>
      <c r="D15" s="78" t="str">
        <f>AG11&amp;".5"</f>
        <v>L04.5</v>
      </c>
      <c r="E15" s="753"/>
      <c r="F15" s="788"/>
      <c r="G15" s="788"/>
      <c r="H15" s="789"/>
      <c r="I15" s="753"/>
      <c r="J15" s="754"/>
      <c r="K15" s="789"/>
      <c r="L15" s="755"/>
      <c r="M15" s="753"/>
      <c r="N15" s="754"/>
      <c r="O15" s="788"/>
      <c r="P15" s="755"/>
      <c r="Q15" s="753"/>
      <c r="R15" s="790"/>
      <c r="S15" s="788"/>
      <c r="T15" s="755"/>
      <c r="U15" s="753"/>
      <c r="V15" s="790"/>
      <c r="W15" s="788"/>
      <c r="X15" s="755"/>
      <c r="Y15" s="753"/>
      <c r="Z15" s="799"/>
      <c r="AA15" s="800"/>
      <c r="AB15" s="801"/>
      <c r="AC15" s="753"/>
      <c r="AD15" s="790"/>
      <c r="AE15" s="788"/>
      <c r="AF15" s="29"/>
      <c r="AH15" s="190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">
      <c r="A16" s="367"/>
      <c r="B16" s="102"/>
      <c r="C16" s="1046"/>
      <c r="D16" s="78" t="str">
        <f>AG11&amp;".6"</f>
        <v>L04.6</v>
      </c>
      <c r="E16" s="753"/>
      <c r="F16" s="788"/>
      <c r="G16" s="788"/>
      <c r="H16" s="789"/>
      <c r="I16" s="753"/>
      <c r="J16" s="754"/>
      <c r="K16" s="789"/>
      <c r="L16" s="755"/>
      <c r="M16" s="753"/>
      <c r="N16" s="754"/>
      <c r="O16" s="788"/>
      <c r="P16" s="755"/>
      <c r="Q16" s="753"/>
      <c r="R16" s="790"/>
      <c r="S16" s="788"/>
      <c r="T16" s="755"/>
      <c r="U16" s="753"/>
      <c r="V16" s="790"/>
      <c r="W16" s="788"/>
      <c r="X16" s="755"/>
      <c r="Y16" s="753"/>
      <c r="Z16" s="799"/>
      <c r="AA16" s="800"/>
      <c r="AB16" s="801"/>
      <c r="AC16" s="753"/>
      <c r="AD16" s="790"/>
      <c r="AE16" s="788"/>
      <c r="AF16" s="29"/>
      <c r="AH16" s="190" t="str">
        <f>IF(AG16&lt;&gt;"",VLOOKUP(AG16,MAGV!$B$6:$G$172,2,0),"")</f>
        <v/>
      </c>
      <c r="AI16" s="44" t="str">
        <f t="shared" si="0"/>
        <v/>
      </c>
    </row>
    <row r="17" spans="1:35" ht="12.6" customHeight="1" x14ac:dyDescent="0.2">
      <c r="A17" s="368">
        <v>2</v>
      </c>
      <c r="B17" s="101" t="str">
        <f>IF(AG17&lt;&gt;"",AH17,"")</f>
        <v>Th.Chiêu</v>
      </c>
      <c r="C17" s="1042" t="s">
        <v>0</v>
      </c>
      <c r="D17" s="79" t="str">
        <f>AG17&amp;".1"</f>
        <v>L05.1</v>
      </c>
      <c r="E17" s="761"/>
      <c r="F17" s="771"/>
      <c r="G17" s="771"/>
      <c r="H17" s="760"/>
      <c r="I17" s="761" t="s">
        <v>6545</v>
      </c>
      <c r="J17" s="760">
        <v>4</v>
      </c>
      <c r="K17" s="802" t="s">
        <v>7110</v>
      </c>
      <c r="L17" s="774"/>
      <c r="M17" s="761"/>
      <c r="N17" s="760"/>
      <c r="O17" s="771"/>
      <c r="P17" s="774"/>
      <c r="Q17" s="761" t="s">
        <v>6545</v>
      </c>
      <c r="R17" s="762">
        <v>4</v>
      </c>
      <c r="S17" s="771" t="s">
        <v>7110</v>
      </c>
      <c r="T17" s="774"/>
      <c r="U17" s="761"/>
      <c r="V17" s="760"/>
      <c r="W17" s="771"/>
      <c r="X17" s="774"/>
      <c r="Y17" s="761"/>
      <c r="Z17" s="760"/>
      <c r="AA17" s="771"/>
      <c r="AB17" s="774"/>
      <c r="AC17" s="761"/>
      <c r="AD17" s="762"/>
      <c r="AE17" s="771"/>
      <c r="AF17" s="19"/>
      <c r="AG17" s="189" t="s">
        <v>13</v>
      </c>
      <c r="AH17" s="190" t="str">
        <f>IF(AG17&lt;&gt;"",VLOOKUP(AG17,MAGV!$B$6:$G$172,2,0),"")</f>
        <v>Th.Chiêu</v>
      </c>
      <c r="AI17" s="44">
        <f t="shared" si="0"/>
        <v>24</v>
      </c>
    </row>
    <row r="18" spans="1:35" ht="12" customHeight="1" x14ac:dyDescent="0.2">
      <c r="A18" s="367"/>
      <c r="B18" s="104">
        <f>SUM(F17:F22,J17:J22,N17:N22,R17:R22,V17:V22,Z17:Z22,AD17:AD22)</f>
        <v>24</v>
      </c>
      <c r="C18" s="1043"/>
      <c r="D18" s="78" t="str">
        <f>AG17&amp;".2"</f>
        <v>L05.2</v>
      </c>
      <c r="E18" s="791"/>
      <c r="F18" s="764"/>
      <c r="G18" s="792"/>
      <c r="H18" s="793"/>
      <c r="I18" s="756"/>
      <c r="J18" s="764"/>
      <c r="K18" s="794" t="s">
        <v>9864</v>
      </c>
      <c r="L18" s="793"/>
      <c r="M18" s="756"/>
      <c r="N18" s="764"/>
      <c r="O18" s="792"/>
      <c r="P18" s="793"/>
      <c r="Q18" s="756"/>
      <c r="R18" s="763"/>
      <c r="S18" s="792" t="s">
        <v>9864</v>
      </c>
      <c r="T18" s="793"/>
      <c r="U18" s="756"/>
      <c r="V18" s="763"/>
      <c r="W18" s="792"/>
      <c r="X18" s="793"/>
      <c r="Y18" s="756"/>
      <c r="Z18" s="763"/>
      <c r="AA18" s="792"/>
      <c r="AB18" s="793"/>
      <c r="AC18" s="756"/>
      <c r="AD18" s="763"/>
      <c r="AE18" s="792"/>
      <c r="AF18" s="23"/>
      <c r="AH18" s="190" t="str">
        <f>IF(AG18&lt;&gt;"",VLOOKUP(AG18,MAGV!$B$6:$G$172,2,0),"")</f>
        <v/>
      </c>
      <c r="AI18" s="44" t="str">
        <f t="shared" si="0"/>
        <v/>
      </c>
    </row>
    <row r="19" spans="1:35" ht="12.6" customHeight="1" x14ac:dyDescent="0.2">
      <c r="A19" s="367"/>
      <c r="B19" s="102"/>
      <c r="C19" s="1044" t="s">
        <v>1</v>
      </c>
      <c r="D19" s="78" t="str">
        <f>AG17&amp;".3"</f>
        <v>L05.3</v>
      </c>
      <c r="E19" s="765" t="s">
        <v>6545</v>
      </c>
      <c r="F19" s="773">
        <v>4</v>
      </c>
      <c r="G19" s="773" t="s">
        <v>7110</v>
      </c>
      <c r="H19" s="795"/>
      <c r="I19" s="765"/>
      <c r="J19" s="767"/>
      <c r="K19" s="803"/>
      <c r="L19" s="775"/>
      <c r="M19" s="765" t="s">
        <v>6551</v>
      </c>
      <c r="N19" s="766">
        <v>4</v>
      </c>
      <c r="O19" s="773" t="s">
        <v>8340</v>
      </c>
      <c r="P19" s="775"/>
      <c r="Q19" s="765" t="s">
        <v>6551</v>
      </c>
      <c r="R19" s="767">
        <v>4</v>
      </c>
      <c r="S19" s="773" t="s">
        <v>8340</v>
      </c>
      <c r="T19" s="775"/>
      <c r="U19" s="765" t="s">
        <v>6551</v>
      </c>
      <c r="V19" s="766">
        <v>4</v>
      </c>
      <c r="W19" s="804" t="s">
        <v>8340</v>
      </c>
      <c r="X19" s="775"/>
      <c r="Y19" s="765"/>
      <c r="Z19" s="766"/>
      <c r="AA19" s="773"/>
      <c r="AB19" s="775"/>
      <c r="AC19" s="765"/>
      <c r="AD19" s="767"/>
      <c r="AE19" s="773"/>
      <c r="AF19" s="29"/>
      <c r="AH19" s="190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">
      <c r="A20" s="367"/>
      <c r="B20" s="102"/>
      <c r="C20" s="1045"/>
      <c r="D20" s="78" t="str">
        <f>AG17&amp;".4"</f>
        <v>L05.4</v>
      </c>
      <c r="E20" s="756"/>
      <c r="F20" s="770"/>
      <c r="G20" s="792" t="s">
        <v>9864</v>
      </c>
      <c r="H20" s="796"/>
      <c r="I20" s="756"/>
      <c r="J20" s="764"/>
      <c r="K20" s="794"/>
      <c r="L20" s="793"/>
      <c r="M20" s="756"/>
      <c r="N20" s="764"/>
      <c r="O20" s="792" t="s">
        <v>9914</v>
      </c>
      <c r="P20" s="793"/>
      <c r="Q20" s="756"/>
      <c r="R20" s="763"/>
      <c r="S20" s="792" t="s">
        <v>9914</v>
      </c>
      <c r="T20" s="793"/>
      <c r="U20" s="756"/>
      <c r="V20" s="763"/>
      <c r="W20" s="792" t="s">
        <v>9914</v>
      </c>
      <c r="X20" s="793"/>
      <c r="Y20" s="756"/>
      <c r="Z20" s="772"/>
      <c r="AA20" s="797"/>
      <c r="AB20" s="798"/>
      <c r="AC20" s="756"/>
      <c r="AD20" s="763"/>
      <c r="AE20" s="792"/>
      <c r="AF20" s="29"/>
      <c r="AH20" s="190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" customHeight="1" x14ac:dyDescent="0.2">
      <c r="A21" s="367"/>
      <c r="B21" s="102"/>
      <c r="C21" s="1044" t="s">
        <v>547</v>
      </c>
      <c r="D21" s="78" t="str">
        <f>AG17&amp;".5"</f>
        <v>L05.5</v>
      </c>
      <c r="E21" s="753"/>
      <c r="F21" s="788"/>
      <c r="G21" s="788"/>
      <c r="H21" s="789"/>
      <c r="I21" s="753"/>
      <c r="J21" s="754"/>
      <c r="K21" s="789"/>
      <c r="L21" s="755"/>
      <c r="M21" s="753"/>
      <c r="N21" s="754"/>
      <c r="O21" s="788"/>
      <c r="P21" s="755"/>
      <c r="Q21" s="753"/>
      <c r="R21" s="790"/>
      <c r="S21" s="788"/>
      <c r="T21" s="755"/>
      <c r="U21" s="753"/>
      <c r="V21" s="790"/>
      <c r="W21" s="788"/>
      <c r="X21" s="755"/>
      <c r="Y21" s="753"/>
      <c r="Z21" s="799"/>
      <c r="AA21" s="800"/>
      <c r="AB21" s="801"/>
      <c r="AC21" s="753"/>
      <c r="AD21" s="790"/>
      <c r="AE21" s="788"/>
      <c r="AF21" s="29"/>
      <c r="AH21" s="190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">
      <c r="A22" s="367"/>
      <c r="B22" s="102"/>
      <c r="C22" s="1049"/>
      <c r="D22" s="78" t="str">
        <f>AG17&amp;".6"</f>
        <v>L05.6</v>
      </c>
      <c r="E22" s="753"/>
      <c r="F22" s="788"/>
      <c r="G22" s="805"/>
      <c r="H22" s="789"/>
      <c r="I22" s="753"/>
      <c r="J22" s="754"/>
      <c r="K22" s="806"/>
      <c r="L22" s="755"/>
      <c r="M22" s="753"/>
      <c r="N22" s="754"/>
      <c r="O22" s="805"/>
      <c r="P22" s="755"/>
      <c r="Q22" s="753"/>
      <c r="R22" s="790"/>
      <c r="S22" s="805"/>
      <c r="T22" s="755"/>
      <c r="U22" s="753"/>
      <c r="V22" s="790"/>
      <c r="W22" s="805"/>
      <c r="X22" s="755"/>
      <c r="Y22" s="753"/>
      <c r="Z22" s="799"/>
      <c r="AA22" s="800"/>
      <c r="AB22" s="801"/>
      <c r="AC22" s="753"/>
      <c r="AD22" s="790"/>
      <c r="AE22" s="788"/>
      <c r="AF22" s="29"/>
      <c r="AH22" s="190" t="str">
        <f>IF(AG32&lt;&gt;"",VLOOKUP(AG32,MAGV!$B$6:$G$172,2,0),"")</f>
        <v/>
      </c>
      <c r="AI22" s="44" t="str">
        <f t="shared" si="1"/>
        <v/>
      </c>
    </row>
    <row r="23" spans="1:35" ht="12.6" customHeight="1" x14ac:dyDescent="0.2">
      <c r="A23" s="368">
        <v>3</v>
      </c>
      <c r="B23" s="101" t="str">
        <f>IF(AG23&lt;&gt;"",AH23,"")</f>
        <v>Th.Đản</v>
      </c>
      <c r="C23" s="1042" t="s">
        <v>0</v>
      </c>
      <c r="D23" s="79" t="str">
        <f>AG33&amp;".1"</f>
        <v>.1</v>
      </c>
      <c r="E23" s="761" t="s">
        <v>6548</v>
      </c>
      <c r="F23" s="771">
        <v>4</v>
      </c>
      <c r="G23" s="771"/>
      <c r="H23" s="760"/>
      <c r="I23" s="761" t="s">
        <v>6548</v>
      </c>
      <c r="J23" s="760">
        <v>4</v>
      </c>
      <c r="K23" s="802"/>
      <c r="L23" s="774"/>
      <c r="M23" s="761" t="s">
        <v>6548</v>
      </c>
      <c r="N23" s="760">
        <v>4</v>
      </c>
      <c r="O23" s="771"/>
      <c r="P23" s="774"/>
      <c r="Q23" s="761" t="s">
        <v>6548</v>
      </c>
      <c r="R23" s="762">
        <v>4</v>
      </c>
      <c r="S23" s="771"/>
      <c r="T23" s="774"/>
      <c r="U23" s="761" t="s">
        <v>6548</v>
      </c>
      <c r="V23" s="760">
        <v>4</v>
      </c>
      <c r="W23" s="771"/>
      <c r="X23" s="774"/>
      <c r="Y23" s="761" t="s">
        <v>6548</v>
      </c>
      <c r="Z23" s="760">
        <v>4</v>
      </c>
      <c r="AA23" s="771"/>
      <c r="AB23" s="774"/>
      <c r="AC23" s="761"/>
      <c r="AD23" s="762"/>
      <c r="AE23" s="771"/>
      <c r="AF23" s="19"/>
      <c r="AG23" s="189" t="s">
        <v>19</v>
      </c>
      <c r="AH23" s="886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">
      <c r="A24" s="367"/>
      <c r="B24" s="104">
        <f>SUM(F23:F28,J23:J28,N23:N28,R23:R28,V23:V28,Z23:Z28,AD23:AD28)</f>
        <v>48</v>
      </c>
      <c r="C24" s="1043"/>
      <c r="D24" s="78" t="str">
        <f>AG33&amp;".2"</f>
        <v>.2</v>
      </c>
      <c r="E24" s="791"/>
      <c r="F24" s="764"/>
      <c r="G24" s="792" t="s">
        <v>9921</v>
      </c>
      <c r="H24" s="793"/>
      <c r="I24" s="756"/>
      <c r="J24" s="764"/>
      <c r="K24" s="794" t="s">
        <v>9921</v>
      </c>
      <c r="L24" s="793"/>
      <c r="M24" s="756"/>
      <c r="N24" s="764"/>
      <c r="O24" s="792" t="s">
        <v>9921</v>
      </c>
      <c r="P24" s="793"/>
      <c r="Q24" s="756"/>
      <c r="R24" s="763"/>
      <c r="S24" s="792" t="s">
        <v>9921</v>
      </c>
      <c r="T24" s="793"/>
      <c r="U24" s="756"/>
      <c r="V24" s="763"/>
      <c r="W24" s="792" t="s">
        <v>9921</v>
      </c>
      <c r="X24" s="793"/>
      <c r="Y24" s="756"/>
      <c r="Z24" s="763"/>
      <c r="AA24" s="792" t="s">
        <v>9921</v>
      </c>
      <c r="AB24" s="793"/>
      <c r="AC24" s="756"/>
      <c r="AD24" s="763"/>
      <c r="AE24" s="792"/>
      <c r="AF24" s="23"/>
      <c r="AH24" s="190" t="str">
        <f>IF(AG34&lt;&gt;"",VLOOKUP(AG34,MAGV!$B$6:$G$172,2,0),"")</f>
        <v/>
      </c>
      <c r="AI24" s="44" t="str">
        <f t="shared" si="1"/>
        <v/>
      </c>
    </row>
    <row r="25" spans="1:35" ht="12.6" customHeight="1" x14ac:dyDescent="0.2">
      <c r="A25" s="367"/>
      <c r="B25" s="102"/>
      <c r="C25" s="1044" t="s">
        <v>1</v>
      </c>
      <c r="D25" s="78" t="str">
        <f>AG33&amp;".3"</f>
        <v>.3</v>
      </c>
      <c r="E25" s="765" t="s">
        <v>6548</v>
      </c>
      <c r="F25" s="773">
        <v>4</v>
      </c>
      <c r="G25" s="773"/>
      <c r="H25" s="795"/>
      <c r="I25" s="765" t="s">
        <v>6548</v>
      </c>
      <c r="J25" s="767">
        <v>4</v>
      </c>
      <c r="K25" s="795"/>
      <c r="L25" s="775"/>
      <c r="M25" s="765" t="s">
        <v>6548</v>
      </c>
      <c r="N25" s="766">
        <v>4</v>
      </c>
      <c r="O25" s="773"/>
      <c r="P25" s="775"/>
      <c r="Q25" s="765" t="s">
        <v>6548</v>
      </c>
      <c r="R25" s="767">
        <v>4</v>
      </c>
      <c r="S25" s="773"/>
      <c r="T25" s="775"/>
      <c r="U25" s="765" t="s">
        <v>6548</v>
      </c>
      <c r="V25" s="766">
        <v>4</v>
      </c>
      <c r="W25" s="773"/>
      <c r="X25" s="775"/>
      <c r="Y25" s="765" t="s">
        <v>6548</v>
      </c>
      <c r="Z25" s="766">
        <v>4</v>
      </c>
      <c r="AA25" s="804"/>
      <c r="AB25" s="775"/>
      <c r="AC25" s="765"/>
      <c r="AD25" s="767"/>
      <c r="AE25" s="773"/>
      <c r="AF25" s="29"/>
      <c r="AH25" s="190"/>
      <c r="AI25" s="44">
        <f t="shared" si="1"/>
        <v>0</v>
      </c>
    </row>
    <row r="26" spans="1:35" ht="12.6" customHeight="1" x14ac:dyDescent="0.2">
      <c r="A26" s="367"/>
      <c r="B26" s="102"/>
      <c r="C26" s="1045"/>
      <c r="D26" s="78" t="str">
        <f>AG33&amp;".4"</f>
        <v>.4</v>
      </c>
      <c r="E26" s="756"/>
      <c r="F26" s="770"/>
      <c r="G26" s="792" t="s">
        <v>9922</v>
      </c>
      <c r="H26" s="796"/>
      <c r="I26" s="756"/>
      <c r="J26" s="764"/>
      <c r="K26" s="794" t="s">
        <v>9922</v>
      </c>
      <c r="L26" s="793"/>
      <c r="M26" s="756"/>
      <c r="N26" s="764"/>
      <c r="O26" s="792" t="s">
        <v>9922</v>
      </c>
      <c r="P26" s="793"/>
      <c r="Q26" s="756"/>
      <c r="R26" s="763"/>
      <c r="S26" s="792" t="s">
        <v>9922</v>
      </c>
      <c r="T26" s="793"/>
      <c r="U26" s="756"/>
      <c r="V26" s="763"/>
      <c r="W26" s="792" t="s">
        <v>9922</v>
      </c>
      <c r="X26" s="793"/>
      <c r="Y26" s="756"/>
      <c r="Z26" s="772"/>
      <c r="AA26" s="797" t="s">
        <v>9922</v>
      </c>
      <c r="AB26" s="798"/>
      <c r="AC26" s="756"/>
      <c r="AD26" s="763"/>
      <c r="AE26" s="792"/>
      <c r="AF26" s="29"/>
      <c r="AH26" s="190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">
      <c r="A27" s="367"/>
      <c r="B27" s="102"/>
      <c r="C27" s="1044" t="s">
        <v>547</v>
      </c>
      <c r="D27" s="78" t="str">
        <f>AG33&amp;".5"</f>
        <v>.5</v>
      </c>
      <c r="E27" s="753"/>
      <c r="F27" s="788"/>
      <c r="G27" s="788"/>
      <c r="H27" s="789"/>
      <c r="I27" s="753"/>
      <c r="J27" s="754"/>
      <c r="K27" s="789"/>
      <c r="L27" s="755"/>
      <c r="M27" s="753"/>
      <c r="N27" s="754"/>
      <c r="O27" s="788"/>
      <c r="P27" s="755"/>
      <c r="Q27" s="753"/>
      <c r="R27" s="790"/>
      <c r="S27" s="788"/>
      <c r="T27" s="755"/>
      <c r="U27" s="753"/>
      <c r="V27" s="790"/>
      <c r="W27" s="788"/>
      <c r="X27" s="755"/>
      <c r="Y27" s="753"/>
      <c r="Z27" s="799"/>
      <c r="AA27" s="800"/>
      <c r="AB27" s="801"/>
      <c r="AC27" s="753"/>
      <c r="AD27" s="790"/>
      <c r="AE27" s="788"/>
      <c r="AF27" s="29"/>
      <c r="AH27" s="190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">
      <c r="A28" s="367"/>
      <c r="B28" s="102"/>
      <c r="C28" s="1049"/>
      <c r="D28" s="78" t="str">
        <f>AG33&amp;".6"</f>
        <v>.6</v>
      </c>
      <c r="E28" s="753"/>
      <c r="F28" s="788"/>
      <c r="G28" s="788"/>
      <c r="H28" s="789"/>
      <c r="I28" s="753"/>
      <c r="J28" s="754"/>
      <c r="K28" s="789"/>
      <c r="L28" s="755"/>
      <c r="M28" s="753"/>
      <c r="N28" s="754"/>
      <c r="O28" s="788"/>
      <c r="P28" s="755"/>
      <c r="Q28" s="753"/>
      <c r="R28" s="790"/>
      <c r="S28" s="788"/>
      <c r="T28" s="755"/>
      <c r="U28" s="753"/>
      <c r="V28" s="790"/>
      <c r="W28" s="788"/>
      <c r="X28" s="755"/>
      <c r="Y28" s="753"/>
      <c r="Z28" s="799"/>
      <c r="AA28" s="800"/>
      <c r="AB28" s="801"/>
      <c r="AC28" s="753"/>
      <c r="AD28" s="790"/>
      <c r="AE28" s="788"/>
      <c r="AF28" s="29"/>
      <c r="AH28" s="190" t="str">
        <f>IF(AG38&lt;&gt;"",VLOOKUP(AG38,MAGV!$B$6:$G$172,2,0),"")</f>
        <v/>
      </c>
      <c r="AI28" s="44" t="str">
        <f t="shared" si="1"/>
        <v/>
      </c>
    </row>
    <row r="29" spans="1:35" ht="12.6" customHeight="1" x14ac:dyDescent="0.2">
      <c r="A29" s="368">
        <v>4</v>
      </c>
      <c r="B29" s="101" t="str">
        <f>IF(AG29&lt;&gt;"",AH29,"")</f>
        <v>Th.V.Dũng</v>
      </c>
      <c r="C29" s="1042" t="s">
        <v>0</v>
      </c>
      <c r="D29" s="79" t="str">
        <f>AG39&amp;".1"</f>
        <v>.1</v>
      </c>
      <c r="E29" s="761" t="s">
        <v>6555</v>
      </c>
      <c r="F29" s="771">
        <v>4</v>
      </c>
      <c r="G29" s="771"/>
      <c r="H29" s="760"/>
      <c r="I29" s="761" t="s">
        <v>6555</v>
      </c>
      <c r="J29" s="760">
        <v>4</v>
      </c>
      <c r="K29" s="802"/>
      <c r="L29" s="774"/>
      <c r="M29" s="761" t="s">
        <v>6555</v>
      </c>
      <c r="N29" s="760">
        <v>4</v>
      </c>
      <c r="O29" s="771"/>
      <c r="P29" s="774"/>
      <c r="Q29" s="761" t="s">
        <v>6555</v>
      </c>
      <c r="R29" s="762">
        <v>4</v>
      </c>
      <c r="S29" s="771"/>
      <c r="T29" s="774"/>
      <c r="U29" s="761" t="s">
        <v>6555</v>
      </c>
      <c r="V29" s="760">
        <v>4</v>
      </c>
      <c r="W29" s="771"/>
      <c r="X29" s="774"/>
      <c r="Y29" s="761" t="s">
        <v>6557</v>
      </c>
      <c r="Z29" s="760">
        <v>4</v>
      </c>
      <c r="AA29" s="771"/>
      <c r="AB29" s="774"/>
      <c r="AC29" s="761" t="s">
        <v>6557</v>
      </c>
      <c r="AD29" s="762">
        <v>4</v>
      </c>
      <c r="AE29" s="771"/>
      <c r="AF29" s="19"/>
      <c r="AG29" s="189" t="s">
        <v>4</v>
      </c>
      <c r="AH29" s="886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">
      <c r="A30" s="367"/>
      <c r="B30" s="104">
        <f>SUM(F29:F34,J29:J34,N29:N34,R29:R34,V29:V34,Z29:Z34,AD29:AD34)</f>
        <v>56</v>
      </c>
      <c r="C30" s="1043"/>
      <c r="D30" s="78" t="str">
        <f>AG39&amp;".2"</f>
        <v>.2</v>
      </c>
      <c r="E30" s="791"/>
      <c r="F30" s="764"/>
      <c r="G30" s="792" t="s">
        <v>9995</v>
      </c>
      <c r="H30" s="793"/>
      <c r="I30" s="756"/>
      <c r="J30" s="764"/>
      <c r="K30" s="794" t="s">
        <v>9995</v>
      </c>
      <c r="L30" s="793"/>
      <c r="M30" s="756"/>
      <c r="N30" s="764"/>
      <c r="O30" s="792" t="s">
        <v>9995</v>
      </c>
      <c r="P30" s="793"/>
      <c r="Q30" s="756"/>
      <c r="R30" s="763"/>
      <c r="S30" s="792" t="s">
        <v>9995</v>
      </c>
      <c r="T30" s="793"/>
      <c r="U30" s="756"/>
      <c r="V30" s="763"/>
      <c r="W30" s="792" t="s">
        <v>9995</v>
      </c>
      <c r="X30" s="793"/>
      <c r="Y30" s="756"/>
      <c r="Z30" s="763"/>
      <c r="AA30" s="792" t="s">
        <v>9986</v>
      </c>
      <c r="AB30" s="793"/>
      <c r="AC30" s="756"/>
      <c r="AD30" s="763"/>
      <c r="AE30" s="792" t="s">
        <v>9986</v>
      </c>
      <c r="AF30" s="23"/>
      <c r="AH30" s="190" t="str">
        <f>IF(AG30&lt;&gt;"",VLOOKUP(AG30,MAGV!$B$6:$G$172,2,0),"")</f>
        <v/>
      </c>
      <c r="AI30" s="44" t="str">
        <f t="shared" si="0"/>
        <v/>
      </c>
    </row>
    <row r="31" spans="1:35" ht="12.6" customHeight="1" x14ac:dyDescent="0.2">
      <c r="A31" s="367"/>
      <c r="B31" s="102"/>
      <c r="C31" s="1044" t="s">
        <v>1</v>
      </c>
      <c r="D31" s="78" t="str">
        <f>AG39&amp;".3"</f>
        <v>.3</v>
      </c>
      <c r="E31" s="765" t="s">
        <v>6555</v>
      </c>
      <c r="F31" s="773">
        <v>4</v>
      </c>
      <c r="G31" s="773"/>
      <c r="H31" s="795"/>
      <c r="I31" s="765" t="s">
        <v>6555</v>
      </c>
      <c r="J31" s="767">
        <v>4</v>
      </c>
      <c r="K31" s="795"/>
      <c r="L31" s="775"/>
      <c r="M31" s="765" t="s">
        <v>6555</v>
      </c>
      <c r="N31" s="766">
        <v>4</v>
      </c>
      <c r="O31" s="804"/>
      <c r="P31" s="775"/>
      <c r="Q31" s="765" t="s">
        <v>6555</v>
      </c>
      <c r="R31" s="767">
        <v>4</v>
      </c>
      <c r="S31" s="773"/>
      <c r="T31" s="775"/>
      <c r="U31" s="765" t="s">
        <v>6555</v>
      </c>
      <c r="V31" s="766">
        <v>4</v>
      </c>
      <c r="W31" s="773"/>
      <c r="X31" s="775"/>
      <c r="Y31" s="765" t="s">
        <v>6557</v>
      </c>
      <c r="Z31" s="766">
        <v>4</v>
      </c>
      <c r="AA31" s="773"/>
      <c r="AB31" s="775"/>
      <c r="AC31" s="765" t="s">
        <v>6557</v>
      </c>
      <c r="AD31" s="767">
        <v>4</v>
      </c>
      <c r="AE31" s="773"/>
      <c r="AF31" s="29"/>
      <c r="AH31" s="190" t="str">
        <f>IF(AG31&lt;&gt;"",VLOOKUP(AG31,MAGV!$B$6:$G$172,2,0),"")</f>
        <v/>
      </c>
      <c r="AI31" s="44" t="str">
        <f t="shared" si="0"/>
        <v/>
      </c>
    </row>
    <row r="32" spans="1:35" ht="12.6" customHeight="1" x14ac:dyDescent="0.2">
      <c r="A32" s="367"/>
      <c r="B32" s="102"/>
      <c r="C32" s="1045"/>
      <c r="D32" s="78" t="str">
        <f>AG39&amp;".4"</f>
        <v>.4</v>
      </c>
      <c r="E32" s="756"/>
      <c r="F32" s="770"/>
      <c r="G32" s="792" t="s">
        <v>9994</v>
      </c>
      <c r="H32" s="796"/>
      <c r="I32" s="756"/>
      <c r="J32" s="764"/>
      <c r="K32" s="794" t="s">
        <v>9994</v>
      </c>
      <c r="L32" s="793"/>
      <c r="M32" s="756"/>
      <c r="N32" s="764"/>
      <c r="O32" s="792" t="s">
        <v>9994</v>
      </c>
      <c r="P32" s="793"/>
      <c r="Q32" s="756"/>
      <c r="R32" s="763"/>
      <c r="S32" s="792" t="s">
        <v>9994</v>
      </c>
      <c r="T32" s="793"/>
      <c r="U32" s="756"/>
      <c r="V32" s="763"/>
      <c r="W32" s="792" t="s">
        <v>9994</v>
      </c>
      <c r="X32" s="793"/>
      <c r="Y32" s="756"/>
      <c r="Z32" s="772"/>
      <c r="AA32" s="797" t="s">
        <v>9986</v>
      </c>
      <c r="AB32" s="798"/>
      <c r="AC32" s="756"/>
      <c r="AD32" s="763"/>
      <c r="AE32" s="792" t="s">
        <v>9986</v>
      </c>
      <c r="AF32" s="29"/>
      <c r="AH32" s="190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">
      <c r="A33" s="367"/>
      <c r="B33" s="102"/>
      <c r="C33" s="1044" t="s">
        <v>547</v>
      </c>
      <c r="D33" s="78" t="str">
        <f>AG39&amp;".5"</f>
        <v>.5</v>
      </c>
      <c r="E33" s="753"/>
      <c r="F33" s="788"/>
      <c r="G33" s="788"/>
      <c r="H33" s="789"/>
      <c r="I33" s="753"/>
      <c r="J33" s="754"/>
      <c r="K33" s="789"/>
      <c r="L33" s="755"/>
      <c r="M33" s="753"/>
      <c r="N33" s="754"/>
      <c r="O33" s="788"/>
      <c r="P33" s="755"/>
      <c r="Q33" s="753"/>
      <c r="R33" s="790"/>
      <c r="S33" s="788"/>
      <c r="T33" s="755"/>
      <c r="U33" s="753"/>
      <c r="V33" s="790"/>
      <c r="W33" s="788"/>
      <c r="X33" s="755"/>
      <c r="Y33" s="753"/>
      <c r="Z33" s="799"/>
      <c r="AA33" s="800"/>
      <c r="AB33" s="801"/>
      <c r="AC33" s="753"/>
      <c r="AD33" s="790"/>
      <c r="AE33" s="788"/>
      <c r="AF33" s="29"/>
      <c r="AH33" s="190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">
      <c r="A34" s="367"/>
      <c r="B34" s="102"/>
      <c r="C34" s="1049"/>
      <c r="D34" s="78" t="str">
        <f>AG39&amp;".6"</f>
        <v>.6</v>
      </c>
      <c r="E34" s="753"/>
      <c r="F34" s="788"/>
      <c r="G34" s="788"/>
      <c r="H34" s="789"/>
      <c r="I34" s="753"/>
      <c r="J34" s="754"/>
      <c r="K34" s="789"/>
      <c r="L34" s="755"/>
      <c r="M34" s="753"/>
      <c r="N34" s="754"/>
      <c r="O34" s="788"/>
      <c r="P34" s="755"/>
      <c r="Q34" s="753"/>
      <c r="R34" s="790"/>
      <c r="S34" s="788"/>
      <c r="T34" s="755"/>
      <c r="U34" s="753"/>
      <c r="V34" s="790"/>
      <c r="W34" s="788"/>
      <c r="X34" s="755"/>
      <c r="Y34" s="753"/>
      <c r="Z34" s="799"/>
      <c r="AA34" s="800"/>
      <c r="AB34" s="801"/>
      <c r="AC34" s="753"/>
      <c r="AD34" s="790"/>
      <c r="AE34" s="788"/>
      <c r="AF34" s="29"/>
      <c r="AH34" s="190" t="str">
        <f>IF(AG34&lt;&gt;"",VLOOKUP(AG34,MAGV!$B$6:$G$172,2,0),"")</f>
        <v/>
      </c>
      <c r="AI34" s="44" t="str">
        <f t="shared" si="0"/>
        <v/>
      </c>
    </row>
    <row r="35" spans="1:35" ht="12.6" customHeight="1" x14ac:dyDescent="0.2">
      <c r="A35" s="368">
        <v>5</v>
      </c>
      <c r="B35" s="101" t="str">
        <f>IF(AG35&lt;&gt;"",AH35,"")</f>
        <v>Th.Q.Dũng</v>
      </c>
      <c r="C35" s="1042" t="s">
        <v>0</v>
      </c>
      <c r="D35" s="79" t="str">
        <f>AG35&amp;".1"</f>
        <v>L15.1</v>
      </c>
      <c r="E35" s="761" t="s">
        <v>6537</v>
      </c>
      <c r="F35" s="771">
        <v>4</v>
      </c>
      <c r="G35" s="771" t="s">
        <v>403</v>
      </c>
      <c r="H35" s="760"/>
      <c r="I35" s="761"/>
      <c r="J35" s="760"/>
      <c r="K35" s="802"/>
      <c r="L35" s="774"/>
      <c r="M35" s="761"/>
      <c r="N35" s="760"/>
      <c r="O35" s="771"/>
      <c r="P35" s="774"/>
      <c r="Q35" s="761" t="s">
        <v>6529</v>
      </c>
      <c r="R35" s="762">
        <v>4</v>
      </c>
      <c r="S35" s="771" t="s">
        <v>403</v>
      </c>
      <c r="T35" s="774"/>
      <c r="U35" s="761" t="s">
        <v>6529</v>
      </c>
      <c r="V35" s="760">
        <v>4</v>
      </c>
      <c r="W35" s="771" t="s">
        <v>403</v>
      </c>
      <c r="X35" s="774"/>
      <c r="Y35" s="761"/>
      <c r="Z35" s="760"/>
      <c r="AA35" s="771"/>
      <c r="AB35" s="774"/>
      <c r="AC35" s="761"/>
      <c r="AD35" s="762"/>
      <c r="AE35" s="771"/>
      <c r="AF35" s="19"/>
      <c r="AG35" s="189" t="s">
        <v>14</v>
      </c>
      <c r="AH35" s="190" t="str">
        <f>IF(AG35&lt;&gt;"",VLOOKUP(AG35,MAGV!$B$6:$G$172,2,0),"")</f>
        <v>Th.Q.Dũng</v>
      </c>
      <c r="AI35" s="44">
        <f t="shared" si="0"/>
        <v>28</v>
      </c>
    </row>
    <row r="36" spans="1:35" ht="12" customHeight="1" x14ac:dyDescent="0.2">
      <c r="A36" s="367"/>
      <c r="B36" s="104">
        <f>SUM(F35:F40,J35:J40,N35:N40,R35:R40,V35:V40,Z35:Z40,AD35:AD40)</f>
        <v>28</v>
      </c>
      <c r="C36" s="1043"/>
      <c r="D36" s="78" t="str">
        <f>AG35&amp;".2"</f>
        <v>L15.2</v>
      </c>
      <c r="E36" s="791"/>
      <c r="F36" s="764"/>
      <c r="G36" s="545" t="s">
        <v>10125</v>
      </c>
      <c r="H36" s="793"/>
      <c r="I36" s="756"/>
      <c r="J36" s="764"/>
      <c r="K36" s="794"/>
      <c r="L36" s="793"/>
      <c r="M36" s="756"/>
      <c r="N36" s="764"/>
      <c r="O36" s="792"/>
      <c r="P36" s="793"/>
      <c r="Q36" s="756"/>
      <c r="R36" s="763"/>
      <c r="S36" s="545" t="s">
        <v>10129</v>
      </c>
      <c r="T36" s="793"/>
      <c r="U36" s="756"/>
      <c r="V36" s="763"/>
      <c r="W36" s="545" t="s">
        <v>10129</v>
      </c>
      <c r="X36" s="793"/>
      <c r="Y36" s="756"/>
      <c r="Z36" s="763"/>
      <c r="AA36" s="792"/>
      <c r="AB36" s="793"/>
      <c r="AC36" s="756"/>
      <c r="AD36" s="763"/>
      <c r="AE36" s="792"/>
      <c r="AF36" s="23"/>
      <c r="AH36" s="190" t="str">
        <f>IF(AG36&lt;&gt;"",VLOOKUP(AG36,MAGV!$B$6:$G$172,2,0),"")</f>
        <v/>
      </c>
      <c r="AI36" s="44" t="str">
        <f t="shared" si="0"/>
        <v/>
      </c>
    </row>
    <row r="37" spans="1:35" ht="12.6" customHeight="1" x14ac:dyDescent="0.2">
      <c r="A37" s="367"/>
      <c r="B37" s="102"/>
      <c r="C37" s="1044" t="s">
        <v>1</v>
      </c>
      <c r="D37" s="78" t="str">
        <f>AG35&amp;".3"</f>
        <v>L15.3</v>
      </c>
      <c r="E37" s="765"/>
      <c r="F37" s="773"/>
      <c r="G37" s="773"/>
      <c r="H37" s="795"/>
      <c r="I37" s="765" t="s">
        <v>6530</v>
      </c>
      <c r="J37" s="767">
        <v>4</v>
      </c>
      <c r="K37" s="795" t="s">
        <v>403</v>
      </c>
      <c r="L37" s="775"/>
      <c r="M37" s="765" t="s">
        <v>10183</v>
      </c>
      <c r="N37" s="766">
        <v>4</v>
      </c>
      <c r="O37" s="773" t="s">
        <v>403</v>
      </c>
      <c r="P37" s="775"/>
      <c r="Q37" s="765" t="s">
        <v>6530</v>
      </c>
      <c r="R37" s="767">
        <v>4</v>
      </c>
      <c r="S37" s="773" t="s">
        <v>403</v>
      </c>
      <c r="T37" s="775"/>
      <c r="U37" s="765" t="s">
        <v>6529</v>
      </c>
      <c r="V37" s="766">
        <v>4</v>
      </c>
      <c r="W37" s="773" t="s">
        <v>403</v>
      </c>
      <c r="X37" s="775"/>
      <c r="Y37" s="765"/>
      <c r="Z37" s="766"/>
      <c r="AA37" s="773"/>
      <c r="AB37" s="775"/>
      <c r="AC37" s="765"/>
      <c r="AD37" s="767"/>
      <c r="AE37" s="773"/>
      <c r="AF37" s="29"/>
      <c r="AH37" s="190" t="str">
        <f>IF(AG37&lt;&gt;"",VLOOKUP(AG37,MAGV!$B$6:$G$172,2,0),"")</f>
        <v/>
      </c>
      <c r="AI37" s="44" t="str">
        <f t="shared" si="0"/>
        <v/>
      </c>
    </row>
    <row r="38" spans="1:35" ht="12.6" customHeight="1" x14ac:dyDescent="0.2">
      <c r="A38" s="367"/>
      <c r="B38" s="102"/>
      <c r="C38" s="1045"/>
      <c r="D38" s="78" t="str">
        <f>AG35&amp;".4"</f>
        <v>L15.4</v>
      </c>
      <c r="E38" s="756"/>
      <c r="F38" s="770"/>
      <c r="G38" s="792"/>
      <c r="H38" s="796"/>
      <c r="I38" s="756"/>
      <c r="J38" s="764"/>
      <c r="K38" s="878" t="s">
        <v>9913</v>
      </c>
      <c r="L38" s="793"/>
      <c r="M38" s="756"/>
      <c r="N38" s="764"/>
      <c r="O38" s="545" t="s">
        <v>10125</v>
      </c>
      <c r="P38" s="793"/>
      <c r="Q38" s="756"/>
      <c r="R38" s="763"/>
      <c r="S38" s="545" t="s">
        <v>9913</v>
      </c>
      <c r="T38" s="793"/>
      <c r="U38" s="756"/>
      <c r="V38" s="763"/>
      <c r="W38" s="545" t="s">
        <v>10149</v>
      </c>
      <c r="X38" s="793"/>
      <c r="Y38" s="756"/>
      <c r="Z38" s="772"/>
      <c r="AA38" s="797"/>
      <c r="AB38" s="798"/>
      <c r="AC38" s="756"/>
      <c r="AD38" s="763"/>
      <c r="AE38" s="792"/>
      <c r="AF38" s="29"/>
      <c r="AH38" s="190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">
      <c r="A39" s="367"/>
      <c r="B39" s="102"/>
      <c r="C39" s="1044" t="s">
        <v>547</v>
      </c>
      <c r="D39" s="78" t="str">
        <f>AG35&amp;".5"</f>
        <v>L15.5</v>
      </c>
      <c r="E39" s="807"/>
      <c r="F39" s="788"/>
      <c r="G39" s="788"/>
      <c r="H39" s="789"/>
      <c r="I39" s="753"/>
      <c r="J39" s="754"/>
      <c r="K39" s="789"/>
      <c r="L39" s="755"/>
      <c r="M39" s="753"/>
      <c r="N39" s="754"/>
      <c r="O39" s="788"/>
      <c r="P39" s="755"/>
      <c r="Q39" s="753"/>
      <c r="R39" s="790"/>
      <c r="S39" s="788"/>
      <c r="T39" s="755"/>
      <c r="U39" s="753"/>
      <c r="V39" s="790"/>
      <c r="W39" s="788"/>
      <c r="X39" s="755"/>
      <c r="Y39" s="753"/>
      <c r="Z39" s="799"/>
      <c r="AA39" s="800"/>
      <c r="AB39" s="801"/>
      <c r="AC39" s="753"/>
      <c r="AD39" s="790"/>
      <c r="AE39" s="788"/>
      <c r="AF39" s="29"/>
      <c r="AH39" s="190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">
      <c r="A40" s="367"/>
      <c r="B40" s="102"/>
      <c r="C40" s="1049"/>
      <c r="D40" s="78" t="str">
        <f>AG35&amp;".6"</f>
        <v>L15.6</v>
      </c>
      <c r="E40" s="753"/>
      <c r="F40" s="788"/>
      <c r="G40" s="805"/>
      <c r="H40" s="789"/>
      <c r="I40" s="753"/>
      <c r="J40" s="754"/>
      <c r="K40" s="806"/>
      <c r="L40" s="755"/>
      <c r="M40" s="753"/>
      <c r="N40" s="754"/>
      <c r="O40" s="805"/>
      <c r="P40" s="755"/>
      <c r="Q40" s="753"/>
      <c r="R40" s="790"/>
      <c r="S40" s="805"/>
      <c r="T40" s="755"/>
      <c r="U40" s="753"/>
      <c r="V40" s="790"/>
      <c r="W40" s="805"/>
      <c r="X40" s="755"/>
      <c r="Y40" s="753"/>
      <c r="Z40" s="799"/>
      <c r="AA40" s="800"/>
      <c r="AB40" s="801"/>
      <c r="AC40" s="753"/>
      <c r="AD40" s="790"/>
      <c r="AE40" s="788"/>
      <c r="AF40" s="29"/>
      <c r="AH40" s="190" t="str">
        <f>IF(AG40&lt;&gt;"",VLOOKUP(AG40,MAGV!$B$6:$G$172,2,0),"")</f>
        <v/>
      </c>
      <c r="AI40" s="44" t="str">
        <f t="shared" si="0"/>
        <v/>
      </c>
    </row>
    <row r="41" spans="1:35" ht="12.6" customHeight="1" x14ac:dyDescent="0.2">
      <c r="A41" s="368">
        <v>6</v>
      </c>
      <c r="B41" s="101" t="str">
        <f>IF(AG41&lt;&gt;"",AH41,"")</f>
        <v>Th.Đ.Dũng</v>
      </c>
      <c r="C41" s="1042" t="s">
        <v>0</v>
      </c>
      <c r="D41" s="79" t="str">
        <f>AG41&amp;".1"</f>
        <v>L18.1</v>
      </c>
      <c r="E41" s="761"/>
      <c r="F41" s="771"/>
      <c r="G41" s="771"/>
      <c r="H41" s="760"/>
      <c r="I41" s="761"/>
      <c r="J41" s="760"/>
      <c r="K41" s="802"/>
      <c r="L41" s="774"/>
      <c r="M41" s="761"/>
      <c r="N41" s="760"/>
      <c r="O41" s="771"/>
      <c r="P41" s="774"/>
      <c r="Q41" s="761"/>
      <c r="R41" s="762"/>
      <c r="S41" s="771"/>
      <c r="T41" s="774"/>
      <c r="U41" s="761"/>
      <c r="V41" s="760"/>
      <c r="W41" s="771"/>
      <c r="X41" s="774"/>
      <c r="Y41" s="761"/>
      <c r="Z41" s="760"/>
      <c r="AA41" s="771"/>
      <c r="AB41" s="774"/>
      <c r="AC41" s="761"/>
      <c r="AD41" s="762"/>
      <c r="AE41" s="771"/>
      <c r="AF41" s="19"/>
      <c r="AG41" s="189" t="s">
        <v>7</v>
      </c>
      <c r="AH41" s="190" t="str">
        <f>IF(AG41&lt;&gt;"",VLOOKUP(AG41,MAGV!$B$6:$G$172,2,0),"")</f>
        <v>Th.Đ.Dũng</v>
      </c>
      <c r="AI41" s="44">
        <f t="shared" si="0"/>
        <v>0</v>
      </c>
    </row>
    <row r="42" spans="1:35" ht="12" customHeight="1" x14ac:dyDescent="0.2">
      <c r="A42" s="367"/>
      <c r="B42" s="104">
        <f>SUM(F41:F46,J41:J46,N41:N46,R41:R46,V41:V46,Z41:Z46,AD41:AD46)</f>
        <v>0</v>
      </c>
      <c r="C42" s="1043"/>
      <c r="D42" s="78" t="str">
        <f>AG41&amp;".2"</f>
        <v>L18.2</v>
      </c>
      <c r="E42" s="791"/>
      <c r="F42" s="764"/>
      <c r="G42" s="792"/>
      <c r="H42" s="793"/>
      <c r="I42" s="756"/>
      <c r="J42" s="764"/>
      <c r="K42" s="794"/>
      <c r="L42" s="793"/>
      <c r="M42" s="756"/>
      <c r="N42" s="764"/>
      <c r="O42" s="792"/>
      <c r="P42" s="793"/>
      <c r="Q42" s="756"/>
      <c r="R42" s="763"/>
      <c r="S42" s="792"/>
      <c r="T42" s="793"/>
      <c r="U42" s="756"/>
      <c r="V42" s="763"/>
      <c r="W42" s="792"/>
      <c r="X42" s="793"/>
      <c r="Y42" s="756"/>
      <c r="Z42" s="763"/>
      <c r="AA42" s="792"/>
      <c r="AB42" s="793"/>
      <c r="AC42" s="756"/>
      <c r="AD42" s="763"/>
      <c r="AE42" s="792"/>
      <c r="AF42" s="23"/>
      <c r="AH42" s="190" t="str">
        <f>IF(AG42&lt;&gt;"",VLOOKUP(AG42,MAGV!$B$6:$G$172,2,0),"")</f>
        <v/>
      </c>
      <c r="AI42" s="44" t="str">
        <f t="shared" si="0"/>
        <v/>
      </c>
    </row>
    <row r="43" spans="1:35" ht="12.6" customHeight="1" x14ac:dyDescent="0.2">
      <c r="A43" s="367"/>
      <c r="B43" s="102"/>
      <c r="C43" s="1044" t="s">
        <v>1</v>
      </c>
      <c r="D43" s="78" t="str">
        <f>AG41&amp;".3"</f>
        <v>L18.3</v>
      </c>
      <c r="E43" s="765"/>
      <c r="F43" s="773"/>
      <c r="G43" s="804"/>
      <c r="H43" s="795"/>
      <c r="I43" s="765"/>
      <c r="J43" s="767"/>
      <c r="K43" s="795"/>
      <c r="L43" s="775"/>
      <c r="M43" s="765"/>
      <c r="N43" s="766"/>
      <c r="O43" s="804"/>
      <c r="P43" s="775"/>
      <c r="Q43" s="765"/>
      <c r="R43" s="767"/>
      <c r="S43" s="773"/>
      <c r="T43" s="775"/>
      <c r="U43" s="765"/>
      <c r="V43" s="766"/>
      <c r="W43" s="773"/>
      <c r="X43" s="775"/>
      <c r="Y43" s="765"/>
      <c r="Z43" s="766"/>
      <c r="AA43" s="773"/>
      <c r="AB43" s="775"/>
      <c r="AC43" s="765"/>
      <c r="AD43" s="767"/>
      <c r="AE43" s="773"/>
      <c r="AF43" s="29"/>
      <c r="AH43" s="190" t="str">
        <f>IF(AG43&lt;&gt;"",VLOOKUP(AG43,MAGV!$B$6:$G$172,2,0),"")</f>
        <v/>
      </c>
      <c r="AI43" s="44" t="str">
        <f t="shared" si="0"/>
        <v/>
      </c>
    </row>
    <row r="44" spans="1:35" ht="12.6" customHeight="1" x14ac:dyDescent="0.2">
      <c r="A44" s="367"/>
      <c r="B44" s="102"/>
      <c r="C44" s="1045"/>
      <c r="D44" s="78" t="str">
        <f>AG41&amp;".4"</f>
        <v>L18.4</v>
      </c>
      <c r="E44" s="756"/>
      <c r="F44" s="770"/>
      <c r="G44" s="792"/>
      <c r="H44" s="796"/>
      <c r="I44" s="756"/>
      <c r="J44" s="764"/>
      <c r="K44" s="794"/>
      <c r="L44" s="793"/>
      <c r="M44" s="756"/>
      <c r="N44" s="764"/>
      <c r="O44" s="792"/>
      <c r="P44" s="793"/>
      <c r="Q44" s="756"/>
      <c r="R44" s="763"/>
      <c r="S44" s="792"/>
      <c r="T44" s="793"/>
      <c r="U44" s="756"/>
      <c r="V44" s="763"/>
      <c r="W44" s="792"/>
      <c r="X44" s="793"/>
      <c r="Y44" s="756"/>
      <c r="Z44" s="772"/>
      <c r="AA44" s="797"/>
      <c r="AB44" s="798"/>
      <c r="AC44" s="756"/>
      <c r="AD44" s="763"/>
      <c r="AE44" s="792"/>
      <c r="AF44" s="29"/>
      <c r="AH44" s="190" t="str">
        <f>IF(AG44&lt;&gt;"",VLOOKUP(AG44,MAGV!$B$6:$G$172,2,0),"")</f>
        <v/>
      </c>
      <c r="AI44" s="44" t="str">
        <f t="shared" si="0"/>
        <v/>
      </c>
    </row>
    <row r="45" spans="1:35" ht="12.6" customHeight="1" x14ac:dyDescent="0.2">
      <c r="A45" s="367"/>
      <c r="B45" s="102"/>
      <c r="C45" s="1044" t="s">
        <v>547</v>
      </c>
      <c r="D45" s="78" t="str">
        <f>AG41&amp;".5"</f>
        <v>L18.5</v>
      </c>
      <c r="E45" s="753"/>
      <c r="F45" s="788"/>
      <c r="G45" s="788"/>
      <c r="H45" s="789"/>
      <c r="I45" s="753"/>
      <c r="J45" s="754"/>
      <c r="K45" s="789"/>
      <c r="L45" s="755"/>
      <c r="M45" s="753"/>
      <c r="N45" s="754"/>
      <c r="O45" s="788"/>
      <c r="P45" s="755"/>
      <c r="Q45" s="753"/>
      <c r="R45" s="790"/>
      <c r="S45" s="788"/>
      <c r="T45" s="755"/>
      <c r="U45" s="753"/>
      <c r="V45" s="790"/>
      <c r="W45" s="788"/>
      <c r="X45" s="755"/>
      <c r="Y45" s="753"/>
      <c r="Z45" s="799"/>
      <c r="AA45" s="800"/>
      <c r="AB45" s="801"/>
      <c r="AC45" s="753"/>
      <c r="AD45" s="790"/>
      <c r="AE45" s="788"/>
      <c r="AF45" s="29"/>
      <c r="AH45" s="190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">
      <c r="A46" s="369"/>
      <c r="B46" s="103"/>
      <c r="C46" s="1049"/>
      <c r="D46" s="78" t="str">
        <f>AG41&amp;".6"</f>
        <v>L18.6</v>
      </c>
      <c r="E46" s="759"/>
      <c r="F46" s="768"/>
      <c r="G46" s="776"/>
      <c r="H46" s="808"/>
      <c r="I46" s="759"/>
      <c r="J46" s="758"/>
      <c r="K46" s="809"/>
      <c r="L46" s="777"/>
      <c r="M46" s="759"/>
      <c r="N46" s="758"/>
      <c r="O46" s="776"/>
      <c r="P46" s="777"/>
      <c r="Q46" s="759"/>
      <c r="R46" s="757"/>
      <c r="S46" s="776"/>
      <c r="T46" s="777"/>
      <c r="U46" s="759"/>
      <c r="V46" s="757"/>
      <c r="W46" s="768"/>
      <c r="X46" s="777"/>
      <c r="Y46" s="759"/>
      <c r="Z46" s="769"/>
      <c r="AA46" s="810"/>
      <c r="AB46" s="811"/>
      <c r="AC46" s="759"/>
      <c r="AD46" s="757"/>
      <c r="AE46" s="768"/>
      <c r="AF46" s="29"/>
      <c r="AH46" s="190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">
      <c r="A47" s="368">
        <v>7</v>
      </c>
      <c r="B47" s="101" t="str">
        <f>IF(AG47&lt;&gt;"",AH47,"")</f>
        <v>Th.N.Dũng</v>
      </c>
      <c r="C47" s="1042" t="s">
        <v>0</v>
      </c>
      <c r="D47" s="79" t="str">
        <f>AG47&amp;".1"</f>
        <v>L22.1</v>
      </c>
      <c r="E47" s="761"/>
      <c r="F47" s="771"/>
      <c r="G47" s="771"/>
      <c r="H47" s="760"/>
      <c r="I47" s="761"/>
      <c r="J47" s="760"/>
      <c r="K47" s="802"/>
      <c r="L47" s="774"/>
      <c r="M47" s="761" t="s">
        <v>10183</v>
      </c>
      <c r="N47" s="760">
        <v>2</v>
      </c>
      <c r="O47" s="771" t="s">
        <v>8355</v>
      </c>
      <c r="P47" s="774"/>
      <c r="Q47" s="761"/>
      <c r="R47" s="762"/>
      <c r="S47" s="771"/>
      <c r="T47" s="774"/>
      <c r="U47" s="761"/>
      <c r="V47" s="760"/>
      <c r="W47" s="771"/>
      <c r="X47" s="774"/>
      <c r="Y47" s="761"/>
      <c r="Z47" s="760"/>
      <c r="AA47" s="771"/>
      <c r="AB47" s="774"/>
      <c r="AC47" s="761"/>
      <c r="AD47" s="762"/>
      <c r="AE47" s="771"/>
      <c r="AF47" s="19"/>
      <c r="AG47" s="189" t="s">
        <v>597</v>
      </c>
      <c r="AH47" s="190" t="str">
        <f>IF(AG47&lt;&gt;"",VLOOKUP(AG47,MAGV!$B$6:$G$172,2,0),"")</f>
        <v>Th.N.Dũng</v>
      </c>
      <c r="AI47" s="44">
        <f t="shared" si="0"/>
        <v>18</v>
      </c>
    </row>
    <row r="48" spans="1:35" ht="12" customHeight="1" x14ac:dyDescent="0.2">
      <c r="A48" s="367"/>
      <c r="B48" s="104">
        <f>SUM(F47:F52,J47:J52,N47:N52,R47:R52,V47:V52,Z47:Z52,AD47:AD52)</f>
        <v>18</v>
      </c>
      <c r="C48" s="1043"/>
      <c r="D48" s="78" t="str">
        <f>AG47&amp;".2"</f>
        <v>L22.2</v>
      </c>
      <c r="E48" s="791"/>
      <c r="F48" s="764"/>
      <c r="G48" s="792"/>
      <c r="H48" s="793"/>
      <c r="I48" s="756"/>
      <c r="J48" s="764"/>
      <c r="K48" s="794"/>
      <c r="L48" s="793"/>
      <c r="M48" s="756"/>
      <c r="N48" s="764"/>
      <c r="O48" s="545" t="s">
        <v>10129</v>
      </c>
      <c r="P48" s="793"/>
      <c r="Q48" s="756"/>
      <c r="R48" s="763"/>
      <c r="S48" s="792"/>
      <c r="T48" s="793"/>
      <c r="U48" s="756"/>
      <c r="V48" s="763"/>
      <c r="W48" s="792"/>
      <c r="X48" s="793"/>
      <c r="Y48" s="756"/>
      <c r="Z48" s="763"/>
      <c r="AA48" s="792"/>
      <c r="AB48" s="793"/>
      <c r="AC48" s="756"/>
      <c r="AD48" s="763"/>
      <c r="AE48" s="792"/>
      <c r="AF48" s="23"/>
      <c r="AH48" s="190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">
      <c r="A49" s="367"/>
      <c r="B49" s="102"/>
      <c r="C49" s="1044" t="s">
        <v>1</v>
      </c>
      <c r="D49" s="78" t="str">
        <f>AG47&amp;".3"</f>
        <v>L22.3</v>
      </c>
      <c r="E49" s="765" t="s">
        <v>6545</v>
      </c>
      <c r="F49" s="773">
        <v>4</v>
      </c>
      <c r="G49" s="773" t="s">
        <v>5608</v>
      </c>
      <c r="H49" s="795"/>
      <c r="I49" s="765" t="s">
        <v>7001</v>
      </c>
      <c r="J49" s="767">
        <v>4</v>
      </c>
      <c r="K49" s="795" t="s">
        <v>8355</v>
      </c>
      <c r="L49" s="775"/>
      <c r="M49" s="765" t="s">
        <v>7001</v>
      </c>
      <c r="N49" s="766">
        <v>4</v>
      </c>
      <c r="O49" s="773" t="s">
        <v>8355</v>
      </c>
      <c r="P49" s="775"/>
      <c r="Q49" s="765"/>
      <c r="R49" s="767"/>
      <c r="S49" s="773"/>
      <c r="T49" s="775"/>
      <c r="U49" s="812" t="s">
        <v>7001</v>
      </c>
      <c r="V49" s="766">
        <v>4</v>
      </c>
      <c r="W49" s="773" t="s">
        <v>8355</v>
      </c>
      <c r="X49" s="775"/>
      <c r="Y49" s="765"/>
      <c r="Z49" s="766"/>
      <c r="AA49" s="804"/>
      <c r="AB49" s="775"/>
      <c r="AC49" s="765"/>
      <c r="AD49" s="767"/>
      <c r="AE49" s="773"/>
      <c r="AF49" s="29"/>
      <c r="AH49" s="190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">
      <c r="A50" s="367"/>
      <c r="B50" s="102"/>
      <c r="C50" s="1045"/>
      <c r="D50" s="78" t="str">
        <f>AG47&amp;".4"</f>
        <v>L22.4</v>
      </c>
      <c r="E50" s="756"/>
      <c r="F50" s="770"/>
      <c r="G50" s="792" t="s">
        <v>9907</v>
      </c>
      <c r="H50" s="796"/>
      <c r="I50" s="756"/>
      <c r="J50" s="764"/>
      <c r="K50" s="794" t="s">
        <v>9908</v>
      </c>
      <c r="L50" s="793"/>
      <c r="M50" s="756"/>
      <c r="N50" s="764"/>
      <c r="O50" s="792" t="s">
        <v>9909</v>
      </c>
      <c r="P50" s="793"/>
      <c r="Q50" s="756"/>
      <c r="R50" s="763"/>
      <c r="S50" s="792"/>
      <c r="T50" s="793"/>
      <c r="U50" s="756"/>
      <c r="V50" s="763"/>
      <c r="W50" s="792" t="s">
        <v>9911</v>
      </c>
      <c r="X50" s="793"/>
      <c r="Y50" s="756"/>
      <c r="Z50" s="772"/>
      <c r="AA50" s="797"/>
      <c r="AB50" s="798"/>
      <c r="AC50" s="756"/>
      <c r="AD50" s="763"/>
      <c r="AE50" s="792"/>
      <c r="AF50" s="29"/>
      <c r="AH50" s="190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">
      <c r="A51" s="367"/>
      <c r="B51" s="102"/>
      <c r="C51" s="1044" t="s">
        <v>547</v>
      </c>
      <c r="D51" s="78" t="str">
        <f>AG47&amp;".5"</f>
        <v>L22.5</v>
      </c>
      <c r="E51" s="753"/>
      <c r="F51" s="788"/>
      <c r="G51" s="788"/>
      <c r="H51" s="789"/>
      <c r="I51" s="753"/>
      <c r="J51" s="754"/>
      <c r="K51" s="789"/>
      <c r="L51" s="755"/>
      <c r="M51" s="753"/>
      <c r="N51" s="754"/>
      <c r="O51" s="788"/>
      <c r="P51" s="755"/>
      <c r="Q51" s="753"/>
      <c r="R51" s="790"/>
      <c r="S51" s="788"/>
      <c r="T51" s="755"/>
      <c r="U51" s="807"/>
      <c r="V51" s="790"/>
      <c r="W51" s="788"/>
      <c r="X51" s="755"/>
      <c r="Y51" s="753"/>
      <c r="Z51" s="799"/>
      <c r="AA51" s="800"/>
      <c r="AB51" s="801"/>
      <c r="AC51" s="753"/>
      <c r="AD51" s="790"/>
      <c r="AE51" s="788"/>
      <c r="AF51" s="29"/>
      <c r="AH51" s="190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">
      <c r="A52" s="369"/>
      <c r="B52" s="103"/>
      <c r="C52" s="1049"/>
      <c r="D52" s="78" t="str">
        <f>AG47&amp;".6"</f>
        <v>L22.6</v>
      </c>
      <c r="E52" s="759"/>
      <c r="F52" s="768"/>
      <c r="G52" s="776"/>
      <c r="H52" s="808"/>
      <c r="I52" s="759"/>
      <c r="J52" s="758"/>
      <c r="K52" s="809"/>
      <c r="L52" s="777"/>
      <c r="M52" s="759"/>
      <c r="N52" s="758"/>
      <c r="O52" s="776"/>
      <c r="P52" s="777"/>
      <c r="Q52" s="759"/>
      <c r="R52" s="757"/>
      <c r="S52" s="776"/>
      <c r="T52" s="777"/>
      <c r="U52" s="759"/>
      <c r="V52" s="757"/>
      <c r="W52" s="776"/>
      <c r="X52" s="777"/>
      <c r="Y52" s="759"/>
      <c r="Z52" s="769"/>
      <c r="AA52" s="810"/>
      <c r="AB52" s="811"/>
      <c r="AC52" s="759"/>
      <c r="AD52" s="757"/>
      <c r="AE52" s="768"/>
      <c r="AF52" s="29"/>
      <c r="AH52" s="190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">
      <c r="A53" s="368">
        <v>8</v>
      </c>
      <c r="B53" s="101" t="str">
        <f>IF(AG53&lt;&gt;"",AH53,"")</f>
        <v>Th.Khánh</v>
      </c>
      <c r="C53" s="1042" t="s">
        <v>0</v>
      </c>
      <c r="D53" s="79" t="str">
        <f>AG53&amp;".1"</f>
        <v>L08.1</v>
      </c>
      <c r="E53" s="761"/>
      <c r="F53" s="771"/>
      <c r="G53" s="771"/>
      <c r="H53" s="760"/>
      <c r="I53" s="761"/>
      <c r="J53" s="760"/>
      <c r="K53" s="802"/>
      <c r="L53" s="774"/>
      <c r="M53" s="761"/>
      <c r="N53" s="760"/>
      <c r="O53" s="771"/>
      <c r="P53" s="774"/>
      <c r="Q53" s="761"/>
      <c r="R53" s="762"/>
      <c r="S53" s="771"/>
      <c r="T53" s="774"/>
      <c r="U53" s="761"/>
      <c r="V53" s="760"/>
      <c r="W53" s="771"/>
      <c r="X53" s="774"/>
      <c r="Y53" s="761"/>
      <c r="Z53" s="760"/>
      <c r="AA53" s="771"/>
      <c r="AB53" s="774"/>
      <c r="AC53" s="761"/>
      <c r="AD53" s="762"/>
      <c r="AE53" s="771"/>
      <c r="AF53" s="19"/>
      <c r="AG53" s="189" t="s">
        <v>6</v>
      </c>
      <c r="AH53" s="190" t="str">
        <f>IF(AG53&lt;&gt;"",VLOOKUP(AG53,MAGV!$B$6:$G$172,2,0),"")</f>
        <v>Th.Khánh</v>
      </c>
      <c r="AI53" s="44">
        <f t="shared" si="0"/>
        <v>8</v>
      </c>
    </row>
    <row r="54" spans="1:35" ht="12" customHeight="1" x14ac:dyDescent="0.2">
      <c r="A54" s="367"/>
      <c r="B54" s="104">
        <f>SUM(F53:F58,J53:J58,N53:N58,R53:R58,V53:V58,Z53:Z58,AD53:AD58)</f>
        <v>8</v>
      </c>
      <c r="C54" s="1043"/>
      <c r="D54" s="78" t="str">
        <f>AG53&amp;".2"</f>
        <v>L08.2</v>
      </c>
      <c r="E54" s="791"/>
      <c r="F54" s="764"/>
      <c r="G54" s="792"/>
      <c r="H54" s="793"/>
      <c r="I54" s="756"/>
      <c r="J54" s="764"/>
      <c r="K54" s="794"/>
      <c r="L54" s="793"/>
      <c r="M54" s="756"/>
      <c r="N54" s="764"/>
      <c r="O54" s="792"/>
      <c r="P54" s="793"/>
      <c r="Q54" s="756"/>
      <c r="R54" s="763"/>
      <c r="S54" s="792"/>
      <c r="T54" s="793"/>
      <c r="U54" s="756"/>
      <c r="V54" s="763"/>
      <c r="W54" s="792"/>
      <c r="X54" s="793"/>
      <c r="Y54" s="756"/>
      <c r="Z54" s="763"/>
      <c r="AA54" s="792"/>
      <c r="AB54" s="793"/>
      <c r="AC54" s="756"/>
      <c r="AD54" s="763"/>
      <c r="AE54" s="792"/>
      <c r="AF54" s="23"/>
      <c r="AH54" s="190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">
      <c r="A55" s="367"/>
      <c r="B55" s="102"/>
      <c r="C55" s="1044" t="s">
        <v>1</v>
      </c>
      <c r="D55" s="78" t="str">
        <f>AG53&amp;".3"</f>
        <v>L08.3</v>
      </c>
      <c r="E55" s="765"/>
      <c r="F55" s="773"/>
      <c r="G55" s="804"/>
      <c r="H55" s="795"/>
      <c r="I55" s="765"/>
      <c r="J55" s="767"/>
      <c r="K55" s="803"/>
      <c r="L55" s="775"/>
      <c r="M55" s="765"/>
      <c r="N55" s="766"/>
      <c r="O55" s="804"/>
      <c r="P55" s="775"/>
      <c r="Q55" s="765" t="s">
        <v>6545</v>
      </c>
      <c r="R55" s="767">
        <v>4</v>
      </c>
      <c r="S55" s="804" t="s">
        <v>7110</v>
      </c>
      <c r="T55" s="775"/>
      <c r="U55" s="765" t="s">
        <v>6545</v>
      </c>
      <c r="V55" s="766">
        <v>4</v>
      </c>
      <c r="W55" s="804" t="s">
        <v>7110</v>
      </c>
      <c r="X55" s="775"/>
      <c r="Y55" s="765"/>
      <c r="Z55" s="766"/>
      <c r="AA55" s="804"/>
      <c r="AB55" s="775"/>
      <c r="AC55" s="765"/>
      <c r="AD55" s="767"/>
      <c r="AE55" s="773"/>
      <c r="AF55" s="29"/>
      <c r="AH55" s="190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">
      <c r="A56" s="367"/>
      <c r="B56" s="102"/>
      <c r="C56" s="1045"/>
      <c r="D56" s="78" t="str">
        <f>AG53&amp;".4"</f>
        <v>L08.4</v>
      </c>
      <c r="E56" s="756"/>
      <c r="F56" s="770"/>
      <c r="G56" s="792"/>
      <c r="H56" s="796"/>
      <c r="I56" s="756"/>
      <c r="J56" s="764"/>
      <c r="K56" s="794"/>
      <c r="L56" s="793"/>
      <c r="M56" s="756"/>
      <c r="N56" s="764"/>
      <c r="O56" s="792"/>
      <c r="P56" s="793"/>
      <c r="Q56" s="756"/>
      <c r="R56" s="763"/>
      <c r="S56" s="792" t="s">
        <v>8401</v>
      </c>
      <c r="T56" s="793"/>
      <c r="U56" s="756"/>
      <c r="V56" s="763"/>
      <c r="W56" s="792" t="s">
        <v>8402</v>
      </c>
      <c r="X56" s="793"/>
      <c r="Y56" s="756"/>
      <c r="Z56" s="772"/>
      <c r="AA56" s="797"/>
      <c r="AB56" s="798"/>
      <c r="AC56" s="756"/>
      <c r="AD56" s="763"/>
      <c r="AE56" s="792"/>
      <c r="AF56" s="29"/>
      <c r="AH56" s="190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">
      <c r="A57" s="367"/>
      <c r="B57" s="102"/>
      <c r="C57" s="1044" t="s">
        <v>547</v>
      </c>
      <c r="D57" s="78" t="str">
        <f>AG53&amp;".5"</f>
        <v>L08.5</v>
      </c>
      <c r="E57" s="753"/>
      <c r="F57" s="788"/>
      <c r="G57" s="788"/>
      <c r="H57" s="789"/>
      <c r="I57" s="753"/>
      <c r="J57" s="754"/>
      <c r="K57" s="789"/>
      <c r="L57" s="755"/>
      <c r="M57" s="753"/>
      <c r="N57" s="754"/>
      <c r="O57" s="788"/>
      <c r="P57" s="755"/>
      <c r="Q57" s="753"/>
      <c r="R57" s="790"/>
      <c r="S57" s="788"/>
      <c r="T57" s="755"/>
      <c r="U57" s="753"/>
      <c r="V57" s="790"/>
      <c r="W57" s="788"/>
      <c r="X57" s="755"/>
      <c r="Y57" s="753"/>
      <c r="Z57" s="799"/>
      <c r="AA57" s="800"/>
      <c r="AB57" s="801"/>
      <c r="AC57" s="753"/>
      <c r="AD57" s="790"/>
      <c r="AE57" s="788"/>
      <c r="AF57" s="29"/>
      <c r="AH57" s="190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">
      <c r="A58" s="369"/>
      <c r="B58" s="103"/>
      <c r="C58" s="1049"/>
      <c r="D58" s="78" t="str">
        <f>AG53&amp;".6"</f>
        <v>L08.6</v>
      </c>
      <c r="E58" s="759"/>
      <c r="F58" s="768"/>
      <c r="G58" s="776"/>
      <c r="H58" s="808"/>
      <c r="I58" s="759"/>
      <c r="J58" s="758"/>
      <c r="K58" s="809"/>
      <c r="L58" s="777"/>
      <c r="M58" s="759"/>
      <c r="N58" s="758"/>
      <c r="O58" s="776"/>
      <c r="P58" s="777"/>
      <c r="Q58" s="759"/>
      <c r="R58" s="757"/>
      <c r="S58" s="776"/>
      <c r="T58" s="777"/>
      <c r="U58" s="759"/>
      <c r="V58" s="757"/>
      <c r="W58" s="776"/>
      <c r="X58" s="777"/>
      <c r="Y58" s="759"/>
      <c r="Z58" s="769"/>
      <c r="AA58" s="813"/>
      <c r="AB58" s="811"/>
      <c r="AC58" s="759"/>
      <c r="AD58" s="757"/>
      <c r="AE58" s="776"/>
      <c r="AF58" s="29"/>
      <c r="AH58" s="190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">
      <c r="A59" s="368">
        <v>9</v>
      </c>
      <c r="B59" s="101" t="str">
        <f>IF(AG59&lt;&gt;"",AH59,"")</f>
        <v>Th.Mạnh</v>
      </c>
      <c r="C59" s="1042" t="s">
        <v>0</v>
      </c>
      <c r="D59" s="79" t="str">
        <f>AG59&amp;".1"</f>
        <v>L11.1</v>
      </c>
      <c r="E59" s="761"/>
      <c r="F59" s="771"/>
      <c r="G59" s="771"/>
      <c r="H59" s="760"/>
      <c r="I59" s="761"/>
      <c r="J59" s="760"/>
      <c r="K59" s="814"/>
      <c r="L59" s="774"/>
      <c r="M59" s="761"/>
      <c r="N59" s="760"/>
      <c r="O59" s="815"/>
      <c r="P59" s="774"/>
      <c r="Q59" s="761"/>
      <c r="R59" s="762"/>
      <c r="S59" s="771"/>
      <c r="T59" s="774"/>
      <c r="U59" s="761"/>
      <c r="V59" s="760"/>
      <c r="W59" s="771"/>
      <c r="X59" s="774"/>
      <c r="Y59" s="761"/>
      <c r="Z59" s="760"/>
      <c r="AA59" s="771"/>
      <c r="AB59" s="774"/>
      <c r="AC59" s="761"/>
      <c r="AD59" s="762"/>
      <c r="AE59" s="771"/>
      <c r="AF59" s="19"/>
      <c r="AG59" s="189" t="s">
        <v>2</v>
      </c>
      <c r="AH59" s="190" t="str">
        <f>IF(AG59&lt;&gt;"",VLOOKUP(AG59,MAGV!$B$6:$G$172,2,0),"")</f>
        <v>Th.Mạnh</v>
      </c>
      <c r="AI59" s="44">
        <f t="shared" si="0"/>
        <v>8</v>
      </c>
    </row>
    <row r="60" spans="1:35" ht="12" customHeight="1" x14ac:dyDescent="0.2">
      <c r="A60" s="367"/>
      <c r="B60" s="104">
        <f>SUM(F59:F64,J59:J64,N59:N64,R59:R64,V59:V64,Z59:Z64,AD59:AD64)</f>
        <v>8</v>
      </c>
      <c r="C60" s="1043"/>
      <c r="D60" s="78" t="str">
        <f>AG59&amp;".2"</f>
        <v>L11.2</v>
      </c>
      <c r="E60" s="791"/>
      <c r="F60" s="764"/>
      <c r="G60" s="792"/>
      <c r="H60" s="793"/>
      <c r="I60" s="756"/>
      <c r="J60" s="764"/>
      <c r="K60" s="794"/>
      <c r="L60" s="793"/>
      <c r="M60" s="756"/>
      <c r="N60" s="764"/>
      <c r="O60" s="792"/>
      <c r="P60" s="793"/>
      <c r="Q60" s="756"/>
      <c r="R60" s="763"/>
      <c r="S60" s="792"/>
      <c r="T60" s="793"/>
      <c r="U60" s="756"/>
      <c r="V60" s="763"/>
      <c r="W60" s="792"/>
      <c r="X60" s="793"/>
      <c r="Y60" s="756"/>
      <c r="Z60" s="763"/>
      <c r="AA60" s="792"/>
      <c r="AB60" s="793"/>
      <c r="AC60" s="756"/>
      <c r="AD60" s="763"/>
      <c r="AE60" s="792"/>
      <c r="AF60" s="23"/>
      <c r="AH60" s="190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">
      <c r="A61" s="367"/>
      <c r="B61" s="102"/>
      <c r="C61" s="1044" t="s">
        <v>1</v>
      </c>
      <c r="D61" s="78" t="str">
        <f>AG59&amp;".3"</f>
        <v>L11.3</v>
      </c>
      <c r="E61" s="765"/>
      <c r="F61" s="773"/>
      <c r="G61" s="804"/>
      <c r="H61" s="795"/>
      <c r="I61" s="765" t="s">
        <v>7138</v>
      </c>
      <c r="J61" s="767">
        <v>4</v>
      </c>
      <c r="K61" s="795" t="s">
        <v>7147</v>
      </c>
      <c r="L61" s="775"/>
      <c r="M61" s="765" t="s">
        <v>7138</v>
      </c>
      <c r="N61" s="766">
        <v>4</v>
      </c>
      <c r="O61" s="804" t="s">
        <v>7147</v>
      </c>
      <c r="P61" s="775"/>
      <c r="Q61" s="765"/>
      <c r="R61" s="767"/>
      <c r="S61" s="773"/>
      <c r="T61" s="775"/>
      <c r="U61" s="765"/>
      <c r="V61" s="766"/>
      <c r="W61" s="773"/>
      <c r="X61" s="775"/>
      <c r="Y61" s="765"/>
      <c r="Z61" s="766"/>
      <c r="AA61" s="773"/>
      <c r="AB61" s="775"/>
      <c r="AC61" s="765"/>
      <c r="AD61" s="767"/>
      <c r="AE61" s="773"/>
      <c r="AF61" s="29"/>
      <c r="AH61" s="190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">
      <c r="A62" s="367"/>
      <c r="B62" s="102"/>
      <c r="C62" s="1045"/>
      <c r="D62" s="78" t="str">
        <f>AG59&amp;".4"</f>
        <v>L11.4</v>
      </c>
      <c r="E62" s="756"/>
      <c r="F62" s="770"/>
      <c r="G62" s="792"/>
      <c r="H62" s="796"/>
      <c r="I62" s="756"/>
      <c r="J62" s="764"/>
      <c r="K62" s="794" t="s">
        <v>8401</v>
      </c>
      <c r="L62" s="793"/>
      <c r="M62" s="756"/>
      <c r="N62" s="764"/>
      <c r="O62" s="792" t="s">
        <v>8402</v>
      </c>
      <c r="P62" s="793"/>
      <c r="Q62" s="756"/>
      <c r="R62" s="763"/>
      <c r="S62" s="792"/>
      <c r="T62" s="793"/>
      <c r="U62" s="756"/>
      <c r="V62" s="763"/>
      <c r="W62" s="792"/>
      <c r="X62" s="793"/>
      <c r="Y62" s="756"/>
      <c r="Z62" s="772"/>
      <c r="AA62" s="797"/>
      <c r="AB62" s="798"/>
      <c r="AC62" s="756"/>
      <c r="AD62" s="763"/>
      <c r="AE62" s="792"/>
      <c r="AF62" s="29"/>
      <c r="AH62" s="190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">
      <c r="A63" s="367"/>
      <c r="B63" s="102"/>
      <c r="C63" s="1044" t="s">
        <v>547</v>
      </c>
      <c r="D63" s="78" t="str">
        <f>AG59&amp;".5"</f>
        <v>L11.5</v>
      </c>
      <c r="E63" s="753"/>
      <c r="F63" s="788"/>
      <c r="G63" s="788"/>
      <c r="H63" s="789"/>
      <c r="I63" s="753"/>
      <c r="J63" s="754"/>
      <c r="K63" s="789"/>
      <c r="L63" s="755"/>
      <c r="M63" s="753"/>
      <c r="N63" s="754"/>
      <c r="O63" s="788"/>
      <c r="P63" s="755"/>
      <c r="Q63" s="753"/>
      <c r="R63" s="790"/>
      <c r="S63" s="788"/>
      <c r="T63" s="755"/>
      <c r="U63" s="753"/>
      <c r="V63" s="790"/>
      <c r="W63" s="788"/>
      <c r="X63" s="755"/>
      <c r="Y63" s="753"/>
      <c r="Z63" s="799"/>
      <c r="AA63" s="800"/>
      <c r="AB63" s="801"/>
      <c r="AC63" s="753"/>
      <c r="AD63" s="790"/>
      <c r="AE63" s="788"/>
      <c r="AF63" s="29"/>
      <c r="AH63" s="190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">
      <c r="A64" s="369"/>
      <c r="B64" s="103"/>
      <c r="C64" s="1049"/>
      <c r="D64" s="78" t="str">
        <f>AG59&amp;".6"</f>
        <v>L11.6</v>
      </c>
      <c r="E64" s="759"/>
      <c r="F64" s="768"/>
      <c r="G64" s="776"/>
      <c r="H64" s="808"/>
      <c r="I64" s="759"/>
      <c r="J64" s="758"/>
      <c r="K64" s="809"/>
      <c r="L64" s="777"/>
      <c r="M64" s="759"/>
      <c r="N64" s="758"/>
      <c r="O64" s="776"/>
      <c r="P64" s="777"/>
      <c r="Q64" s="759"/>
      <c r="R64" s="757"/>
      <c r="S64" s="776"/>
      <c r="T64" s="777"/>
      <c r="U64" s="759"/>
      <c r="V64" s="757"/>
      <c r="W64" s="776"/>
      <c r="X64" s="777"/>
      <c r="Y64" s="759"/>
      <c r="Z64" s="769"/>
      <c r="AA64" s="813"/>
      <c r="AB64" s="811"/>
      <c r="AC64" s="759"/>
      <c r="AD64" s="757"/>
      <c r="AE64" s="776"/>
      <c r="AF64" s="29"/>
      <c r="AH64" s="190" t="str">
        <f>IF(AG64&lt;&gt;"",VLOOKUP(AG64,MAGV!$B$6:$G$172,2,0),"")</f>
        <v/>
      </c>
      <c r="AI64" s="44" t="str">
        <f t="shared" si="0"/>
        <v/>
      </c>
    </row>
    <row r="65" spans="1:35" ht="12.95" customHeight="1" x14ac:dyDescent="0.2">
      <c r="A65" s="368">
        <v>11</v>
      </c>
      <c r="B65" s="101" t="str">
        <f>IF(AG65&lt;&gt;"",AH65,"")</f>
        <v>Th.Tấn</v>
      </c>
      <c r="C65" s="1042" t="s">
        <v>0</v>
      </c>
      <c r="D65" s="79" t="str">
        <f>AG65&amp;".1"</f>
        <v>L23.1</v>
      </c>
      <c r="E65" s="761"/>
      <c r="F65" s="771"/>
      <c r="G65" s="771"/>
      <c r="H65" s="760"/>
      <c r="I65" s="761"/>
      <c r="J65" s="760"/>
      <c r="K65" s="802"/>
      <c r="L65" s="774"/>
      <c r="M65" s="761"/>
      <c r="N65" s="760"/>
      <c r="O65" s="771"/>
      <c r="P65" s="774"/>
      <c r="Q65" s="761"/>
      <c r="R65" s="762"/>
      <c r="S65" s="771"/>
      <c r="T65" s="774"/>
      <c r="U65" s="761"/>
      <c r="V65" s="760"/>
      <c r="W65" s="771"/>
      <c r="X65" s="774"/>
      <c r="Y65" s="761"/>
      <c r="Z65" s="760"/>
      <c r="AA65" s="771"/>
      <c r="AB65" s="774"/>
      <c r="AC65" s="761"/>
      <c r="AD65" s="762"/>
      <c r="AE65" s="771"/>
      <c r="AF65" s="19"/>
      <c r="AG65" s="189" t="s">
        <v>8</v>
      </c>
      <c r="AH65" s="190" t="str">
        <f>IF(AG65&lt;&gt;"",VLOOKUP(AG65,MAGV!$B$6:$G$172,2,0),"")</f>
        <v>Th.Tấn</v>
      </c>
      <c r="AI65" s="44">
        <f t="shared" si="0"/>
        <v>16</v>
      </c>
    </row>
    <row r="66" spans="1:35" ht="12.95" customHeight="1" x14ac:dyDescent="0.2">
      <c r="A66" s="367"/>
      <c r="B66" s="104">
        <f>SUM(F65:F70,J65:J70,N65:N70,R65:R70,V65:V70,Z65:Z70,AD65:AD70)</f>
        <v>16</v>
      </c>
      <c r="C66" s="1043"/>
      <c r="D66" s="78" t="str">
        <f>AG65&amp;".2"</f>
        <v>L23.2</v>
      </c>
      <c r="E66" s="791"/>
      <c r="F66" s="764"/>
      <c r="G66" s="792"/>
      <c r="H66" s="793"/>
      <c r="I66" s="756"/>
      <c r="J66" s="764"/>
      <c r="K66" s="794"/>
      <c r="L66" s="793"/>
      <c r="M66" s="756"/>
      <c r="N66" s="764"/>
      <c r="O66" s="792"/>
      <c r="P66" s="793"/>
      <c r="Q66" s="756"/>
      <c r="R66" s="763"/>
      <c r="S66" s="792"/>
      <c r="T66" s="793"/>
      <c r="U66" s="756"/>
      <c r="V66" s="763"/>
      <c r="W66" s="792"/>
      <c r="X66" s="793"/>
      <c r="Y66" s="756"/>
      <c r="Z66" s="763"/>
      <c r="AA66" s="792"/>
      <c r="AB66" s="793"/>
      <c r="AC66" s="756"/>
      <c r="AD66" s="763"/>
      <c r="AE66" s="792"/>
      <c r="AF66" s="23"/>
      <c r="AH66" s="190" t="str">
        <f>IF(AG66&lt;&gt;"",VLOOKUP(AG66,MAGV!$B$6:$G$172,2,0),"")</f>
        <v/>
      </c>
      <c r="AI66" s="44" t="str">
        <f t="shared" si="0"/>
        <v/>
      </c>
    </row>
    <row r="67" spans="1:35" ht="12.95" customHeight="1" x14ac:dyDescent="0.2">
      <c r="A67" s="367"/>
      <c r="B67" s="102"/>
      <c r="C67" s="1044" t="s">
        <v>1</v>
      </c>
      <c r="D67" s="78" t="str">
        <f>AG65&amp;".3"</f>
        <v>L23.3</v>
      </c>
      <c r="E67" s="765" t="s">
        <v>6556</v>
      </c>
      <c r="F67" s="773">
        <v>4</v>
      </c>
      <c r="G67" s="773" t="s">
        <v>7146</v>
      </c>
      <c r="H67" s="795"/>
      <c r="I67" s="765" t="s">
        <v>6556</v>
      </c>
      <c r="J67" s="767">
        <v>4</v>
      </c>
      <c r="K67" s="795" t="s">
        <v>7146</v>
      </c>
      <c r="L67" s="775"/>
      <c r="M67" s="765"/>
      <c r="N67" s="766"/>
      <c r="O67" s="773"/>
      <c r="P67" s="775"/>
      <c r="Q67" s="765" t="s">
        <v>6556</v>
      </c>
      <c r="R67" s="767">
        <v>4</v>
      </c>
      <c r="S67" s="773" t="s">
        <v>7146</v>
      </c>
      <c r="T67" s="775"/>
      <c r="U67" s="765" t="s">
        <v>6556</v>
      </c>
      <c r="V67" s="766">
        <v>4</v>
      </c>
      <c r="W67" s="773" t="s">
        <v>7146</v>
      </c>
      <c r="X67" s="775"/>
      <c r="Y67" s="765"/>
      <c r="Z67" s="766"/>
      <c r="AA67" s="773"/>
      <c r="AB67" s="775"/>
      <c r="AC67" s="765"/>
      <c r="AD67" s="767"/>
      <c r="AE67" s="773"/>
      <c r="AF67" s="29"/>
      <c r="AH67" s="190" t="str">
        <f>IF(AG67&lt;&gt;"",VLOOKUP(AG67,MAGV!$B$6:$G$172,2,0),"")</f>
        <v/>
      </c>
      <c r="AI67" s="44" t="str">
        <f t="shared" si="0"/>
        <v/>
      </c>
    </row>
    <row r="68" spans="1:35" ht="12.95" customHeight="1" x14ac:dyDescent="0.2">
      <c r="A68" s="367"/>
      <c r="B68" s="102"/>
      <c r="C68" s="1045"/>
      <c r="D68" s="78" t="str">
        <f>AG65&amp;".4"</f>
        <v>L23.4</v>
      </c>
      <c r="E68" s="756"/>
      <c r="F68" s="770"/>
      <c r="G68" s="792" t="s">
        <v>9984</v>
      </c>
      <c r="H68" s="796"/>
      <c r="I68" s="756"/>
      <c r="J68" s="764"/>
      <c r="K68" s="794" t="s">
        <v>9985</v>
      </c>
      <c r="L68" s="793"/>
      <c r="M68" s="756"/>
      <c r="N68" s="764"/>
      <c r="O68" s="792"/>
      <c r="P68" s="793"/>
      <c r="Q68" s="756"/>
      <c r="R68" s="763"/>
      <c r="S68" s="792" t="s">
        <v>9984</v>
      </c>
      <c r="T68" s="793"/>
      <c r="U68" s="756"/>
      <c r="V68" s="763"/>
      <c r="W68" s="792" t="s">
        <v>9985</v>
      </c>
      <c r="X68" s="793"/>
      <c r="Y68" s="756"/>
      <c r="Z68" s="772"/>
      <c r="AA68" s="797"/>
      <c r="AB68" s="798"/>
      <c r="AC68" s="756"/>
      <c r="AD68" s="763"/>
      <c r="AE68" s="792"/>
      <c r="AF68" s="29"/>
      <c r="AH68" s="190" t="str">
        <f>IF(AG68&lt;&gt;"",VLOOKUP(AG68,MAGV!$B$6:$G$172,2,0),"")</f>
        <v/>
      </c>
      <c r="AI68" s="44" t="str">
        <f t="shared" si="0"/>
        <v/>
      </c>
    </row>
    <row r="69" spans="1:35" ht="12.95" customHeight="1" x14ac:dyDescent="0.2">
      <c r="A69" s="367"/>
      <c r="B69" s="102"/>
      <c r="C69" s="1046" t="s">
        <v>547</v>
      </c>
      <c r="D69" s="78" t="str">
        <f>AG65&amp;".5"</f>
        <v>L23.5</v>
      </c>
      <c r="E69" s="753"/>
      <c r="F69" s="788"/>
      <c r="G69" s="788"/>
      <c r="H69" s="789"/>
      <c r="I69" s="753"/>
      <c r="J69" s="754"/>
      <c r="K69" s="789"/>
      <c r="L69" s="755"/>
      <c r="M69" s="753"/>
      <c r="N69" s="754"/>
      <c r="O69" s="788"/>
      <c r="P69" s="755"/>
      <c r="Q69" s="807"/>
      <c r="R69" s="790"/>
      <c r="S69" s="788"/>
      <c r="T69" s="755"/>
      <c r="U69" s="753"/>
      <c r="V69" s="790"/>
      <c r="W69" s="788"/>
      <c r="X69" s="755"/>
      <c r="Y69" s="753"/>
      <c r="Z69" s="799"/>
      <c r="AA69" s="800"/>
      <c r="AB69" s="801"/>
      <c r="AC69" s="753"/>
      <c r="AD69" s="790"/>
      <c r="AE69" s="788"/>
      <c r="AF69" s="29"/>
      <c r="AH69" s="190" t="str">
        <f>IF(AG69&lt;&gt;"",VLOOKUP(AG69,MAGV!$B$6:$G$172,2,0),"")</f>
        <v/>
      </c>
      <c r="AI69" s="44" t="str">
        <f t="shared" si="0"/>
        <v/>
      </c>
    </row>
    <row r="70" spans="1:35" ht="12.95" customHeight="1" x14ac:dyDescent="0.2">
      <c r="A70" s="369"/>
      <c r="B70" s="103"/>
      <c r="C70" s="1047"/>
      <c r="D70" s="78" t="str">
        <f>AG65&amp;".6"</f>
        <v>L23.6</v>
      </c>
      <c r="E70" s="759"/>
      <c r="F70" s="768"/>
      <c r="G70" s="776"/>
      <c r="H70" s="808"/>
      <c r="I70" s="759"/>
      <c r="J70" s="758"/>
      <c r="K70" s="809"/>
      <c r="L70" s="777"/>
      <c r="M70" s="759"/>
      <c r="N70" s="758"/>
      <c r="O70" s="776"/>
      <c r="P70" s="777"/>
      <c r="Q70" s="759"/>
      <c r="R70" s="757"/>
      <c r="S70" s="776"/>
      <c r="T70" s="777"/>
      <c r="U70" s="759"/>
      <c r="V70" s="757"/>
      <c r="W70" s="768"/>
      <c r="X70" s="777"/>
      <c r="Y70" s="759"/>
      <c r="Z70" s="769"/>
      <c r="AA70" s="810"/>
      <c r="AB70" s="811"/>
      <c r="AC70" s="759"/>
      <c r="AD70" s="757"/>
      <c r="AE70" s="768"/>
      <c r="AF70" s="29"/>
      <c r="AH70" s="190" t="str">
        <f>IF(AG70&lt;&gt;"",VLOOKUP(AG70,MAGV!$B$6:$G$172,2,0),"")</f>
        <v/>
      </c>
      <c r="AI70" s="44" t="str">
        <f t="shared" si="0"/>
        <v/>
      </c>
    </row>
    <row r="71" spans="1:35" ht="12.95" customHeight="1" x14ac:dyDescent="0.2">
      <c r="A71" s="368">
        <v>12</v>
      </c>
      <c r="B71" s="101" t="str">
        <f>IF(AG71&lt;&gt;"",AH71,"")</f>
        <v>Th. Toản</v>
      </c>
      <c r="C71" s="1042" t="s">
        <v>0</v>
      </c>
      <c r="D71" s="79" t="str">
        <f>AG71&amp;".1"</f>
        <v>L25.1</v>
      </c>
      <c r="E71" s="761" t="s">
        <v>6548</v>
      </c>
      <c r="F71" s="771">
        <v>3</v>
      </c>
      <c r="G71" s="771" t="s">
        <v>5608</v>
      </c>
      <c r="H71" s="760"/>
      <c r="I71" s="761" t="s">
        <v>6557</v>
      </c>
      <c r="J71" s="760">
        <v>4</v>
      </c>
      <c r="K71" s="802" t="s">
        <v>7239</v>
      </c>
      <c r="L71" s="774"/>
      <c r="M71" s="761"/>
      <c r="N71" s="760"/>
      <c r="O71" s="771"/>
      <c r="P71" s="774"/>
      <c r="Q71" s="761"/>
      <c r="R71" s="762"/>
      <c r="S71" s="771"/>
      <c r="T71" s="774"/>
      <c r="U71" s="761"/>
      <c r="V71" s="760"/>
      <c r="W71" s="771"/>
      <c r="X71" s="774"/>
      <c r="Y71" s="761"/>
      <c r="Z71" s="760"/>
      <c r="AA71" s="771"/>
      <c r="AB71" s="774"/>
      <c r="AC71" s="761"/>
      <c r="AD71" s="762"/>
      <c r="AE71" s="771"/>
      <c r="AF71" s="19"/>
      <c r="AG71" s="189" t="s">
        <v>84</v>
      </c>
      <c r="AH71" s="190" t="str">
        <f>IF(AG71&lt;&gt;"",VLOOKUP(AG71,MAGV!$B$6:$G$172,2,0),"")</f>
        <v>Th. Toản</v>
      </c>
      <c r="AI71" s="44">
        <f t="shared" si="0"/>
        <v>23</v>
      </c>
    </row>
    <row r="72" spans="1:35" ht="12.95" customHeight="1" x14ac:dyDescent="0.2">
      <c r="A72" s="367"/>
      <c r="B72" s="104">
        <f>SUM(F71:F76,J71:J76,N71:N76,R71:R76,V71:V76,Z71:Z76,AD71:AD76)</f>
        <v>23</v>
      </c>
      <c r="C72" s="1043"/>
      <c r="D72" s="78" t="str">
        <f>AG71&amp;".2"</f>
        <v>L25.2</v>
      </c>
      <c r="E72" s="791"/>
      <c r="F72" s="764"/>
      <c r="G72" s="792" t="s">
        <v>9907</v>
      </c>
      <c r="H72" s="793"/>
      <c r="I72" s="756"/>
      <c r="J72" s="764"/>
      <c r="K72" s="794" t="s">
        <v>9908</v>
      </c>
      <c r="L72" s="793"/>
      <c r="M72" s="756"/>
      <c r="N72" s="764"/>
      <c r="O72" s="792"/>
      <c r="P72" s="793"/>
      <c r="Q72" s="756"/>
      <c r="R72" s="763"/>
      <c r="S72" s="792"/>
      <c r="T72" s="793"/>
      <c r="U72" s="756"/>
      <c r="V72" s="763"/>
      <c r="W72" s="792"/>
      <c r="X72" s="793"/>
      <c r="Y72" s="756"/>
      <c r="Z72" s="763"/>
      <c r="AA72" s="792"/>
      <c r="AB72" s="793"/>
      <c r="AC72" s="756"/>
      <c r="AD72" s="763"/>
      <c r="AE72" s="792"/>
      <c r="AF72" s="23"/>
      <c r="AH72" s="190" t="str">
        <f>IF(AG72&lt;&gt;"",VLOOKUP(AG72,MAGV!$B$6:$G$172,2,0),"")</f>
        <v/>
      </c>
      <c r="AI72" s="44" t="str">
        <f t="shared" si="0"/>
        <v/>
      </c>
    </row>
    <row r="73" spans="1:35" ht="12.95" customHeight="1" x14ac:dyDescent="0.2">
      <c r="A73" s="367"/>
      <c r="B73" s="102"/>
      <c r="C73" s="1044" t="s">
        <v>1</v>
      </c>
      <c r="D73" s="78" t="str">
        <f>AG71&amp;".3"</f>
        <v>L25.3</v>
      </c>
      <c r="E73" s="765" t="s">
        <v>6548</v>
      </c>
      <c r="F73" s="773">
        <v>4</v>
      </c>
      <c r="G73" s="773" t="s">
        <v>5608</v>
      </c>
      <c r="H73" s="795"/>
      <c r="I73" s="765" t="s">
        <v>6548</v>
      </c>
      <c r="J73" s="767">
        <v>4</v>
      </c>
      <c r="K73" s="795" t="s">
        <v>5608</v>
      </c>
      <c r="L73" s="775"/>
      <c r="M73" s="765" t="s">
        <v>6548</v>
      </c>
      <c r="N73" s="766">
        <v>4</v>
      </c>
      <c r="O73" s="773" t="s">
        <v>5608</v>
      </c>
      <c r="P73" s="775"/>
      <c r="Q73" s="765" t="s">
        <v>6548</v>
      </c>
      <c r="R73" s="767">
        <v>4</v>
      </c>
      <c r="S73" s="773" t="s">
        <v>5608</v>
      </c>
      <c r="T73" s="775"/>
      <c r="U73" s="765"/>
      <c r="V73" s="766"/>
      <c r="W73" s="773"/>
      <c r="X73" s="775"/>
      <c r="Y73" s="765"/>
      <c r="Z73" s="766"/>
      <c r="AA73" s="773"/>
      <c r="AB73" s="775"/>
      <c r="AC73" s="765"/>
      <c r="AD73" s="767"/>
      <c r="AE73" s="773"/>
      <c r="AF73" s="29"/>
      <c r="AH73" s="190" t="str">
        <f>IF(AG73&lt;&gt;"",VLOOKUP(AG73,MAGV!$B$6:$G$172,2,0),"")</f>
        <v/>
      </c>
      <c r="AI73" s="44" t="str">
        <f t="shared" si="0"/>
        <v/>
      </c>
    </row>
    <row r="74" spans="1:35" ht="12.95" customHeight="1" x14ac:dyDescent="0.2">
      <c r="A74" s="367"/>
      <c r="B74" s="102"/>
      <c r="C74" s="1045"/>
      <c r="D74" s="78" t="str">
        <f>AG71&amp;".4"</f>
        <v>L25.4</v>
      </c>
      <c r="E74" s="756"/>
      <c r="F74" s="770"/>
      <c r="G74" s="792" t="s">
        <v>9908</v>
      </c>
      <c r="H74" s="796"/>
      <c r="I74" s="756"/>
      <c r="J74" s="764"/>
      <c r="K74" s="794" t="s">
        <v>8412</v>
      </c>
      <c r="L74" s="793"/>
      <c r="M74" s="756"/>
      <c r="N74" s="764"/>
      <c r="O74" s="792" t="s">
        <v>8412</v>
      </c>
      <c r="P74" s="793"/>
      <c r="Q74" s="756"/>
      <c r="R74" s="763"/>
      <c r="S74" s="792" t="s">
        <v>8412</v>
      </c>
      <c r="T74" s="793"/>
      <c r="U74" s="756"/>
      <c r="V74" s="763"/>
      <c r="W74" s="792"/>
      <c r="X74" s="793"/>
      <c r="Y74" s="756"/>
      <c r="Z74" s="772"/>
      <c r="AA74" s="797"/>
      <c r="AB74" s="798"/>
      <c r="AC74" s="756"/>
      <c r="AD74" s="763"/>
      <c r="AE74" s="792"/>
      <c r="AF74" s="29"/>
      <c r="AH74" s="190" t="str">
        <f>IF(AG74&lt;&gt;"",VLOOKUP(AG74,MAGV!$B$6:$G$172,2,0),"")</f>
        <v/>
      </c>
      <c r="AI74" s="44" t="str">
        <f t="shared" si="0"/>
        <v/>
      </c>
    </row>
    <row r="75" spans="1:35" ht="12.95" customHeight="1" x14ac:dyDescent="0.2">
      <c r="A75" s="367"/>
      <c r="B75" s="102"/>
      <c r="C75" s="1046" t="s">
        <v>547</v>
      </c>
      <c r="D75" s="78" t="str">
        <f>AG71&amp;".5"</f>
        <v>L25.5</v>
      </c>
      <c r="E75" s="753"/>
      <c r="F75" s="788"/>
      <c r="G75" s="788"/>
      <c r="H75" s="789"/>
      <c r="I75" s="753"/>
      <c r="J75" s="754"/>
      <c r="K75" s="789"/>
      <c r="L75" s="755"/>
      <c r="M75" s="753"/>
      <c r="N75" s="754"/>
      <c r="O75" s="788"/>
      <c r="P75" s="755"/>
      <c r="Q75" s="753"/>
      <c r="R75" s="790"/>
      <c r="S75" s="788"/>
      <c r="T75" s="755"/>
      <c r="U75" s="753"/>
      <c r="V75" s="790"/>
      <c r="W75" s="788"/>
      <c r="X75" s="755"/>
      <c r="Y75" s="753"/>
      <c r="Z75" s="799"/>
      <c r="AA75" s="800"/>
      <c r="AB75" s="801"/>
      <c r="AC75" s="753"/>
      <c r="AD75" s="790"/>
      <c r="AE75" s="788"/>
      <c r="AF75" s="29"/>
      <c r="AH75" s="190" t="str">
        <f>IF(AG75&lt;&gt;"",VLOOKUP(AG75,MAGV!$B$6:$G$172,2,0),"")</f>
        <v/>
      </c>
      <c r="AI75" s="44" t="str">
        <f t="shared" si="0"/>
        <v/>
      </c>
    </row>
    <row r="76" spans="1:35" ht="12.95" customHeight="1" x14ac:dyDescent="0.2">
      <c r="A76" s="367"/>
      <c r="B76" s="102"/>
      <c r="C76" s="1046"/>
      <c r="D76" s="78" t="str">
        <f>AG71&amp;".6"</f>
        <v>L25.6</v>
      </c>
      <c r="E76" s="753"/>
      <c r="F76" s="788"/>
      <c r="G76" s="805"/>
      <c r="H76" s="789"/>
      <c r="I76" s="753"/>
      <c r="J76" s="754"/>
      <c r="K76" s="806"/>
      <c r="L76" s="755"/>
      <c r="M76" s="753"/>
      <c r="N76" s="754"/>
      <c r="O76" s="805"/>
      <c r="P76" s="755"/>
      <c r="Q76" s="753"/>
      <c r="R76" s="790"/>
      <c r="S76" s="805"/>
      <c r="T76" s="755"/>
      <c r="U76" s="753"/>
      <c r="V76" s="790"/>
      <c r="W76" s="805"/>
      <c r="X76" s="755"/>
      <c r="Y76" s="753"/>
      <c r="Z76" s="799"/>
      <c r="AA76" s="800"/>
      <c r="AB76" s="801"/>
      <c r="AC76" s="753"/>
      <c r="AD76" s="790"/>
      <c r="AE76" s="788"/>
      <c r="AF76" s="29"/>
      <c r="AH76" s="190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2.95" customHeight="1" x14ac:dyDescent="0.2">
      <c r="A77" s="368">
        <v>13</v>
      </c>
      <c r="B77" s="101" t="str">
        <f>IF(AG77&lt;&gt;"",AH77,"")</f>
        <v>Th.Triều</v>
      </c>
      <c r="C77" s="1042" t="s">
        <v>0</v>
      </c>
      <c r="D77" s="79" t="str">
        <f>AG77&amp;".1"</f>
        <v>L24.1</v>
      </c>
      <c r="E77" s="761" t="s">
        <v>7006</v>
      </c>
      <c r="F77" s="771">
        <v>3</v>
      </c>
      <c r="G77" s="771" t="s">
        <v>7137</v>
      </c>
      <c r="H77" s="760"/>
      <c r="I77" s="761" t="s">
        <v>7006</v>
      </c>
      <c r="J77" s="760">
        <v>4</v>
      </c>
      <c r="K77" s="802" t="s">
        <v>7137</v>
      </c>
      <c r="L77" s="774"/>
      <c r="M77" s="761"/>
      <c r="N77" s="760"/>
      <c r="O77" s="771"/>
      <c r="P77" s="774"/>
      <c r="Q77" s="761"/>
      <c r="R77" s="762"/>
      <c r="S77" s="771"/>
      <c r="T77" s="774"/>
      <c r="U77" s="761"/>
      <c r="V77" s="760"/>
      <c r="W77" s="771"/>
      <c r="X77" s="774"/>
      <c r="Y77" s="761"/>
      <c r="Z77" s="760"/>
      <c r="AA77" s="771"/>
      <c r="AB77" s="774"/>
      <c r="AC77" s="761"/>
      <c r="AD77" s="762"/>
      <c r="AE77" s="771"/>
      <c r="AF77" s="19"/>
      <c r="AG77" s="189" t="s">
        <v>12</v>
      </c>
      <c r="AH77" s="190" t="str">
        <f>IF(AG77&lt;&gt;"",VLOOKUP(AG77,MAGV!$B$6:$G$172,2,0),"")</f>
        <v>Th.Triều</v>
      </c>
      <c r="AI77" s="44">
        <f t="shared" si="2"/>
        <v>21</v>
      </c>
    </row>
    <row r="78" spans="1:35" ht="12.95" customHeight="1" x14ac:dyDescent="0.2">
      <c r="A78" s="367"/>
      <c r="B78" s="104">
        <f>SUM(F77:F82,J77:J82,N77:N82,R77:R82,V77:V82,Z77:Z82,AD77:AD82)</f>
        <v>21</v>
      </c>
      <c r="C78" s="1043"/>
      <c r="D78" s="78" t="str">
        <f>AG77&amp;".2"</f>
        <v>L24.2</v>
      </c>
      <c r="E78" s="791"/>
      <c r="F78" s="764"/>
      <c r="G78" s="792" t="s">
        <v>9908</v>
      </c>
      <c r="H78" s="793"/>
      <c r="I78" s="756"/>
      <c r="J78" s="764"/>
      <c r="K78" s="794" t="s">
        <v>9907</v>
      </c>
      <c r="L78" s="793"/>
      <c r="M78" s="756"/>
      <c r="N78" s="764"/>
      <c r="O78" s="792"/>
      <c r="P78" s="793"/>
      <c r="Q78" s="756"/>
      <c r="R78" s="763"/>
      <c r="S78" s="792"/>
      <c r="T78" s="793"/>
      <c r="U78" s="756"/>
      <c r="V78" s="763"/>
      <c r="W78" s="792"/>
      <c r="X78" s="793"/>
      <c r="Y78" s="756"/>
      <c r="Z78" s="763"/>
      <c r="AA78" s="792"/>
      <c r="AB78" s="793"/>
      <c r="AC78" s="756"/>
      <c r="AD78" s="763"/>
      <c r="AE78" s="792"/>
      <c r="AF78" s="23"/>
      <c r="AH78" s="190" t="str">
        <f>IF(AG78&lt;&gt;"",VLOOKUP(AG78,MAGV!$B$6:$G$172,2,0),"")</f>
        <v/>
      </c>
      <c r="AI78" s="44" t="str">
        <f t="shared" si="2"/>
        <v/>
      </c>
    </row>
    <row r="79" spans="1:35" ht="12.95" customHeight="1" x14ac:dyDescent="0.2">
      <c r="A79" s="367"/>
      <c r="B79" s="102"/>
      <c r="C79" s="1044" t="s">
        <v>1</v>
      </c>
      <c r="D79" s="78" t="str">
        <f>AG77&amp;".3"</f>
        <v>L24.3</v>
      </c>
      <c r="E79" s="765"/>
      <c r="F79" s="773"/>
      <c r="G79" s="773"/>
      <c r="H79" s="795"/>
      <c r="I79" s="765" t="s">
        <v>6551</v>
      </c>
      <c r="J79" s="767">
        <v>4</v>
      </c>
      <c r="K79" s="795" t="s">
        <v>7347</v>
      </c>
      <c r="L79" s="775"/>
      <c r="M79" s="765" t="s">
        <v>7006</v>
      </c>
      <c r="N79" s="766">
        <v>4</v>
      </c>
      <c r="O79" s="773" t="s">
        <v>7137</v>
      </c>
      <c r="P79" s="775"/>
      <c r="Q79" s="765" t="s">
        <v>6528</v>
      </c>
      <c r="R79" s="767">
        <v>2</v>
      </c>
      <c r="S79" s="773" t="s">
        <v>402</v>
      </c>
      <c r="T79" s="775"/>
      <c r="U79" s="765" t="s">
        <v>7006</v>
      </c>
      <c r="V79" s="766">
        <v>4</v>
      </c>
      <c r="W79" s="773" t="s">
        <v>7137</v>
      </c>
      <c r="X79" s="775"/>
      <c r="Y79" s="765"/>
      <c r="Z79" s="766"/>
      <c r="AA79" s="773"/>
      <c r="AB79" s="775"/>
      <c r="AC79" s="765"/>
      <c r="AD79" s="767"/>
      <c r="AE79" s="773"/>
      <c r="AF79" s="29"/>
      <c r="AH79" s="190" t="str">
        <f>IF(AG79&lt;&gt;"",VLOOKUP(AG79,MAGV!$B$6:$G$172,2,0),"")</f>
        <v/>
      </c>
      <c r="AI79" s="44" t="str">
        <f t="shared" si="2"/>
        <v/>
      </c>
    </row>
    <row r="80" spans="1:35" ht="12.95" customHeight="1" x14ac:dyDescent="0.2">
      <c r="A80" s="367"/>
      <c r="B80" s="102"/>
      <c r="C80" s="1045"/>
      <c r="D80" s="78" t="str">
        <f>AG77&amp;".4"</f>
        <v>L24.4</v>
      </c>
      <c r="E80" s="756"/>
      <c r="F80" s="770"/>
      <c r="G80" s="792"/>
      <c r="H80" s="796"/>
      <c r="I80" s="756"/>
      <c r="J80" s="764"/>
      <c r="K80" s="794" t="s">
        <v>9914</v>
      </c>
      <c r="L80" s="793"/>
      <c r="M80" s="756"/>
      <c r="N80" s="764"/>
      <c r="O80" s="792" t="s">
        <v>9910</v>
      </c>
      <c r="P80" s="793"/>
      <c r="Q80" s="756"/>
      <c r="R80" s="763"/>
      <c r="S80" s="792" t="s">
        <v>8321</v>
      </c>
      <c r="T80" s="793"/>
      <c r="U80" s="756"/>
      <c r="V80" s="763"/>
      <c r="W80" s="792" t="s">
        <v>9909</v>
      </c>
      <c r="X80" s="793"/>
      <c r="Y80" s="756"/>
      <c r="Z80" s="772"/>
      <c r="AA80" s="797"/>
      <c r="AB80" s="798"/>
      <c r="AC80" s="756"/>
      <c r="AD80" s="763"/>
      <c r="AE80" s="792"/>
      <c r="AF80" s="29"/>
      <c r="AH80" s="190" t="str">
        <f>IF(AG80&lt;&gt;"",VLOOKUP(AG80,MAGV!$B$6:$G$172,2,0),"")</f>
        <v/>
      </c>
      <c r="AI80" s="44" t="str">
        <f t="shared" si="2"/>
        <v/>
      </c>
    </row>
    <row r="81" spans="1:35" ht="12.95" customHeight="1" x14ac:dyDescent="0.2">
      <c r="A81" s="367"/>
      <c r="B81" s="102"/>
      <c r="C81" s="1046" t="s">
        <v>547</v>
      </c>
      <c r="D81" s="78" t="str">
        <f>AG77&amp;".5"</f>
        <v>L24.5</v>
      </c>
      <c r="E81" s="753"/>
      <c r="F81" s="788"/>
      <c r="G81" s="788"/>
      <c r="H81" s="789"/>
      <c r="I81" s="753"/>
      <c r="J81" s="754"/>
      <c r="K81" s="789"/>
      <c r="L81" s="755"/>
      <c r="M81" s="753"/>
      <c r="N81" s="754"/>
      <c r="O81" s="788"/>
      <c r="P81" s="755"/>
      <c r="Q81" s="753"/>
      <c r="R81" s="790"/>
      <c r="S81" s="788"/>
      <c r="T81" s="755"/>
      <c r="U81" s="753"/>
      <c r="V81" s="790"/>
      <c r="W81" s="788"/>
      <c r="X81" s="755"/>
      <c r="Y81" s="753"/>
      <c r="Z81" s="799"/>
      <c r="AA81" s="800"/>
      <c r="AB81" s="801"/>
      <c r="AC81" s="753"/>
      <c r="AD81" s="790"/>
      <c r="AE81" s="788"/>
      <c r="AF81" s="29"/>
      <c r="AH81" s="190" t="str">
        <f>IF(AG81&lt;&gt;"",VLOOKUP(AG81,MAGV!$B$6:$G$172,2,0),"")</f>
        <v/>
      </c>
      <c r="AI81" s="44" t="str">
        <f t="shared" si="2"/>
        <v/>
      </c>
    </row>
    <row r="82" spans="1:35" ht="12.95" customHeight="1" x14ac:dyDescent="0.2">
      <c r="A82" s="367"/>
      <c r="B82" s="102"/>
      <c r="C82" s="1046"/>
      <c r="D82" s="78" t="str">
        <f>AG77&amp;".6"</f>
        <v>L24.6</v>
      </c>
      <c r="E82" s="753"/>
      <c r="F82" s="788"/>
      <c r="G82" s="805"/>
      <c r="H82" s="789"/>
      <c r="I82" s="753"/>
      <c r="J82" s="754"/>
      <c r="K82" s="806"/>
      <c r="L82" s="755"/>
      <c r="M82" s="753"/>
      <c r="N82" s="754"/>
      <c r="O82" s="805"/>
      <c r="P82" s="755"/>
      <c r="Q82" s="753"/>
      <c r="R82" s="790"/>
      <c r="S82" s="805"/>
      <c r="T82" s="755"/>
      <c r="U82" s="753"/>
      <c r="V82" s="790"/>
      <c r="W82" s="788"/>
      <c r="X82" s="755"/>
      <c r="Y82" s="753"/>
      <c r="Z82" s="799"/>
      <c r="AA82" s="800"/>
      <c r="AB82" s="801"/>
      <c r="AC82" s="753"/>
      <c r="AD82" s="790"/>
      <c r="AE82" s="788"/>
      <c r="AF82" s="29"/>
      <c r="AH82" s="190" t="str">
        <f>IF(AG82&lt;&gt;"",VLOOKUP(AG82,MAGV!$B$6:$G$172,2,0),"")</f>
        <v/>
      </c>
      <c r="AI82" s="44" t="str">
        <f t="shared" si="2"/>
        <v/>
      </c>
    </row>
    <row r="83" spans="1:35" ht="12.95" customHeight="1" x14ac:dyDescent="0.2">
      <c r="A83" s="368">
        <v>14</v>
      </c>
      <c r="B83" s="101" t="str">
        <f>IF(AG83&lt;&gt;"",AH83,"")</f>
        <v>Th.Tùng</v>
      </c>
      <c r="C83" s="1042" t="s">
        <v>0</v>
      </c>
      <c r="D83" s="79" t="str">
        <f>AG83&amp;".1"</f>
        <v>L19.1</v>
      </c>
      <c r="E83" s="761" t="s">
        <v>6578</v>
      </c>
      <c r="F83" s="771">
        <v>4</v>
      </c>
      <c r="G83" s="771"/>
      <c r="H83" s="760"/>
      <c r="I83" s="761" t="s">
        <v>6578</v>
      </c>
      <c r="J83" s="760">
        <v>4</v>
      </c>
      <c r="K83" s="802"/>
      <c r="L83" s="774"/>
      <c r="M83" s="761" t="s">
        <v>6578</v>
      </c>
      <c r="N83" s="760">
        <v>4</v>
      </c>
      <c r="O83" s="771"/>
      <c r="P83" s="774"/>
      <c r="Q83" s="761" t="s">
        <v>7138</v>
      </c>
      <c r="R83" s="762">
        <v>4</v>
      </c>
      <c r="S83" s="771"/>
      <c r="T83" s="774"/>
      <c r="U83" s="761" t="s">
        <v>7138</v>
      </c>
      <c r="V83" s="760">
        <v>4</v>
      </c>
      <c r="W83" s="771"/>
      <c r="X83" s="774"/>
      <c r="Y83" s="761"/>
      <c r="Z83" s="760"/>
      <c r="AA83" s="771"/>
      <c r="AB83" s="774"/>
      <c r="AC83" s="761"/>
      <c r="AD83" s="762"/>
      <c r="AE83" s="771"/>
      <c r="AF83" s="19"/>
      <c r="AG83" s="189" t="s">
        <v>53</v>
      </c>
      <c r="AH83" s="190" t="str">
        <f>IF(AG83&lt;&gt;"",VLOOKUP(AG83,MAGV!$B$6:$G$172,2,0),"")</f>
        <v>Th.Tùng</v>
      </c>
      <c r="AI83" s="44">
        <f t="shared" si="2"/>
        <v>40</v>
      </c>
    </row>
    <row r="84" spans="1:35" ht="12.95" customHeight="1" x14ac:dyDescent="0.2">
      <c r="A84" s="367"/>
      <c r="B84" s="104">
        <f>SUM(F83:F88,J83:J88,N83:N88,R83:R88,V83:V88,Z83:Z88,AD83:AD88)</f>
        <v>40</v>
      </c>
      <c r="C84" s="1043"/>
      <c r="D84" s="78" t="str">
        <f>AG83&amp;".2"</f>
        <v>L19.2</v>
      </c>
      <c r="E84" s="791"/>
      <c r="F84" s="764"/>
      <c r="G84" s="792" t="s">
        <v>9992</v>
      </c>
      <c r="H84" s="793"/>
      <c r="I84" s="756"/>
      <c r="J84" s="764"/>
      <c r="K84" s="794" t="s">
        <v>9992</v>
      </c>
      <c r="L84" s="793"/>
      <c r="M84" s="756"/>
      <c r="N84" s="764"/>
      <c r="O84" s="792" t="s">
        <v>9992</v>
      </c>
      <c r="P84" s="793"/>
      <c r="Q84" s="756"/>
      <c r="R84" s="763"/>
      <c r="S84" s="792" t="s">
        <v>8341</v>
      </c>
      <c r="T84" s="793"/>
      <c r="U84" s="756"/>
      <c r="V84" s="763"/>
      <c r="W84" s="792" t="s">
        <v>8341</v>
      </c>
      <c r="X84" s="793"/>
      <c r="Y84" s="756"/>
      <c r="Z84" s="763"/>
      <c r="AA84" s="792"/>
      <c r="AB84" s="793"/>
      <c r="AC84" s="756"/>
      <c r="AD84" s="763"/>
      <c r="AE84" s="792"/>
      <c r="AF84" s="23"/>
      <c r="AH84" s="190" t="str">
        <f>IF(AG84&lt;&gt;"",VLOOKUP(AG84,MAGV!$B$6:$G$172,2,0),"")</f>
        <v/>
      </c>
      <c r="AI84" s="44" t="str">
        <f t="shared" si="2"/>
        <v/>
      </c>
    </row>
    <row r="85" spans="1:35" ht="12.95" customHeight="1" x14ac:dyDescent="0.2">
      <c r="A85" s="367"/>
      <c r="B85" s="102"/>
      <c r="C85" s="1044" t="s">
        <v>1</v>
      </c>
      <c r="D85" s="78" t="str">
        <f>AG83&amp;".3"</f>
        <v>L19.3</v>
      </c>
      <c r="E85" s="765" t="s">
        <v>6578</v>
      </c>
      <c r="F85" s="773">
        <v>4</v>
      </c>
      <c r="G85" s="773"/>
      <c r="H85" s="795"/>
      <c r="I85" s="765" t="s">
        <v>6578</v>
      </c>
      <c r="J85" s="767">
        <v>4</v>
      </c>
      <c r="K85" s="803"/>
      <c r="L85" s="775"/>
      <c r="M85" s="765" t="s">
        <v>6578</v>
      </c>
      <c r="N85" s="766">
        <v>4</v>
      </c>
      <c r="O85" s="773"/>
      <c r="P85" s="775"/>
      <c r="Q85" s="765" t="s">
        <v>7138</v>
      </c>
      <c r="R85" s="767">
        <v>4</v>
      </c>
      <c r="S85" s="773"/>
      <c r="T85" s="775"/>
      <c r="U85" s="765" t="s">
        <v>7138</v>
      </c>
      <c r="V85" s="766">
        <v>4</v>
      </c>
      <c r="W85" s="773"/>
      <c r="X85" s="775"/>
      <c r="Y85" s="765"/>
      <c r="Z85" s="766"/>
      <c r="AA85" s="773"/>
      <c r="AB85" s="775"/>
      <c r="AC85" s="765"/>
      <c r="AD85" s="767"/>
      <c r="AE85" s="773"/>
      <c r="AF85" s="29"/>
      <c r="AH85" s="190" t="str">
        <f>IF(AG85&lt;&gt;"",VLOOKUP(AG85,MAGV!$B$6:$G$172,2,0),"")</f>
        <v/>
      </c>
      <c r="AI85" s="44" t="str">
        <f t="shared" si="2"/>
        <v/>
      </c>
    </row>
    <row r="86" spans="1:35" ht="12.95" customHeight="1" x14ac:dyDescent="0.2">
      <c r="A86" s="367"/>
      <c r="B86" s="102"/>
      <c r="C86" s="1045"/>
      <c r="D86" s="78" t="str">
        <f>AG83&amp;".4"</f>
        <v>L19.4</v>
      </c>
      <c r="E86" s="756"/>
      <c r="F86" s="770"/>
      <c r="G86" s="792" t="s">
        <v>9993</v>
      </c>
      <c r="H86" s="796"/>
      <c r="I86" s="756"/>
      <c r="J86" s="764"/>
      <c r="K86" s="794" t="s">
        <v>9993</v>
      </c>
      <c r="L86" s="793"/>
      <c r="M86" s="756"/>
      <c r="N86" s="764"/>
      <c r="O86" s="792" t="s">
        <v>9993</v>
      </c>
      <c r="P86" s="793"/>
      <c r="Q86" s="756"/>
      <c r="R86" s="763"/>
      <c r="S86" s="792" t="s">
        <v>8341</v>
      </c>
      <c r="T86" s="793"/>
      <c r="U86" s="756"/>
      <c r="V86" s="763"/>
      <c r="W86" s="792" t="s">
        <v>8341</v>
      </c>
      <c r="X86" s="793"/>
      <c r="Y86" s="756"/>
      <c r="Z86" s="772"/>
      <c r="AA86" s="797"/>
      <c r="AB86" s="798"/>
      <c r="AC86" s="756"/>
      <c r="AD86" s="763"/>
      <c r="AE86" s="792"/>
      <c r="AF86" s="29"/>
      <c r="AH86" s="190" t="str">
        <f>IF(AG86&lt;&gt;"",VLOOKUP(AG86,MAGV!$B$6:$G$172,2,0),"")</f>
        <v/>
      </c>
      <c r="AI86" s="44" t="str">
        <f t="shared" si="2"/>
        <v/>
      </c>
    </row>
    <row r="87" spans="1:35" ht="12.95" customHeight="1" x14ac:dyDescent="0.2">
      <c r="A87" s="367"/>
      <c r="B87" s="102"/>
      <c r="C87" s="1046" t="s">
        <v>547</v>
      </c>
      <c r="D87" s="78" t="str">
        <f>AG83&amp;".5"</f>
        <v>L19.5</v>
      </c>
      <c r="E87" s="753"/>
      <c r="F87" s="788"/>
      <c r="G87" s="788"/>
      <c r="H87" s="789"/>
      <c r="I87" s="753"/>
      <c r="J87" s="754"/>
      <c r="K87" s="789"/>
      <c r="L87" s="755"/>
      <c r="M87" s="753"/>
      <c r="N87" s="754"/>
      <c r="O87" s="788"/>
      <c r="P87" s="755"/>
      <c r="Q87" s="753"/>
      <c r="R87" s="790"/>
      <c r="S87" s="788"/>
      <c r="T87" s="755"/>
      <c r="U87" s="753"/>
      <c r="V87" s="790"/>
      <c r="W87" s="788"/>
      <c r="X87" s="755"/>
      <c r="Y87" s="753"/>
      <c r="Z87" s="799"/>
      <c r="AA87" s="800"/>
      <c r="AB87" s="801"/>
      <c r="AC87" s="753"/>
      <c r="AD87" s="790"/>
      <c r="AE87" s="788"/>
      <c r="AF87" s="29"/>
      <c r="AH87" s="190" t="str">
        <f>IF(AG87&lt;&gt;"",VLOOKUP(AG87,MAGV!$B$6:$G$172,2,0),"")</f>
        <v/>
      </c>
      <c r="AI87" s="44" t="str">
        <f t="shared" si="2"/>
        <v/>
      </c>
    </row>
    <row r="88" spans="1:35" ht="12.95" customHeight="1" x14ac:dyDescent="0.2">
      <c r="A88" s="367"/>
      <c r="B88" s="102"/>
      <c r="C88" s="1046"/>
      <c r="D88" s="78" t="str">
        <f>AG83&amp;".6"</f>
        <v>L19.6</v>
      </c>
      <c r="E88" s="753"/>
      <c r="F88" s="788"/>
      <c r="G88" s="805"/>
      <c r="H88" s="789"/>
      <c r="I88" s="753"/>
      <c r="J88" s="754"/>
      <c r="K88" s="806"/>
      <c r="L88" s="755"/>
      <c r="M88" s="753"/>
      <c r="N88" s="754"/>
      <c r="O88" s="805"/>
      <c r="P88" s="755"/>
      <c r="Q88" s="753"/>
      <c r="R88" s="790"/>
      <c r="S88" s="805"/>
      <c r="T88" s="755"/>
      <c r="U88" s="753"/>
      <c r="V88" s="790"/>
      <c r="W88" s="805"/>
      <c r="X88" s="755"/>
      <c r="Y88" s="753"/>
      <c r="Z88" s="799"/>
      <c r="AA88" s="816"/>
      <c r="AB88" s="801"/>
      <c r="AC88" s="753"/>
      <c r="AD88" s="790"/>
      <c r="AE88" s="788"/>
      <c r="AF88" s="29"/>
      <c r="AH88" s="190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">
      <c r="A89" s="368">
        <v>15</v>
      </c>
      <c r="B89" s="101" t="str">
        <f>IF(AG89&lt;&gt;"",AH89,"")</f>
        <v>Th.Tú</v>
      </c>
      <c r="C89" s="1042" t="s">
        <v>0</v>
      </c>
      <c r="D89" s="79" t="str">
        <f>AG89&amp;".1"</f>
        <v>L29.1</v>
      </c>
      <c r="E89" s="761"/>
      <c r="F89" s="771"/>
      <c r="G89" s="771"/>
      <c r="H89" s="760"/>
      <c r="I89" s="761" t="s">
        <v>7139</v>
      </c>
      <c r="J89" s="760">
        <v>4</v>
      </c>
      <c r="K89" s="802" t="s">
        <v>8354</v>
      </c>
      <c r="L89" s="774"/>
      <c r="M89" s="761" t="s">
        <v>7139</v>
      </c>
      <c r="N89" s="760">
        <v>4</v>
      </c>
      <c r="O89" s="771" t="s">
        <v>8354</v>
      </c>
      <c r="P89" s="774"/>
      <c r="Q89" s="761" t="s">
        <v>7139</v>
      </c>
      <c r="R89" s="762">
        <v>4</v>
      </c>
      <c r="S89" s="771" t="s">
        <v>8354</v>
      </c>
      <c r="T89" s="774"/>
      <c r="U89" s="761" t="s">
        <v>7139</v>
      </c>
      <c r="V89" s="760">
        <v>4</v>
      </c>
      <c r="W89" s="771" t="s">
        <v>8354</v>
      </c>
      <c r="X89" s="774"/>
      <c r="Y89" s="761"/>
      <c r="Z89" s="760"/>
      <c r="AA89" s="771"/>
      <c r="AB89" s="774"/>
      <c r="AC89" s="761"/>
      <c r="AD89" s="762"/>
      <c r="AE89" s="771"/>
      <c r="AF89" s="19"/>
      <c r="AG89" s="189" t="s">
        <v>829</v>
      </c>
      <c r="AH89" s="190" t="str">
        <f>IF(AG89&lt;&gt;"",VLOOKUP(AG89,MAGV!$B$6:$G$172,2,0),"")</f>
        <v>Th.Tú</v>
      </c>
      <c r="AI89" s="44">
        <f t="shared" si="2"/>
        <v>19</v>
      </c>
    </row>
    <row r="90" spans="1:35" ht="12.95" customHeight="1" x14ac:dyDescent="0.2">
      <c r="A90" s="367"/>
      <c r="B90" s="104">
        <f>SUM(F89:F94,J89:J94,N89:N94,R89:R94,V89:V94,Z89:Z94,AD89:AD94)</f>
        <v>19</v>
      </c>
      <c r="C90" s="1043"/>
      <c r="D90" s="78" t="str">
        <f>AG89&amp;".2"</f>
        <v>L29.2</v>
      </c>
      <c r="E90" s="791"/>
      <c r="F90" s="764"/>
      <c r="G90" s="792"/>
      <c r="H90" s="793"/>
      <c r="I90" s="756"/>
      <c r="J90" s="764"/>
      <c r="K90" s="794" t="s">
        <v>7334</v>
      </c>
      <c r="L90" s="793"/>
      <c r="M90" s="756"/>
      <c r="N90" s="764"/>
      <c r="O90" s="792" t="s">
        <v>7334</v>
      </c>
      <c r="P90" s="793"/>
      <c r="Q90" s="756"/>
      <c r="R90" s="763"/>
      <c r="S90" s="792" t="s">
        <v>7334</v>
      </c>
      <c r="T90" s="793"/>
      <c r="U90" s="756"/>
      <c r="V90" s="763"/>
      <c r="W90" s="792" t="s">
        <v>7334</v>
      </c>
      <c r="X90" s="793"/>
      <c r="Y90" s="756"/>
      <c r="Z90" s="763"/>
      <c r="AA90" s="792"/>
      <c r="AB90" s="793"/>
      <c r="AC90" s="756"/>
      <c r="AD90" s="763"/>
      <c r="AE90" s="792"/>
      <c r="AF90" s="23"/>
      <c r="AH90" s="190" t="str">
        <f>IF(AG90&lt;&gt;"",VLOOKUP(AG90,MAGV!$B$6:$G$172,2,0),"")</f>
        <v/>
      </c>
      <c r="AI90" s="44" t="str">
        <f t="shared" si="2"/>
        <v/>
      </c>
    </row>
    <row r="91" spans="1:35" ht="12.95" customHeight="1" x14ac:dyDescent="0.2">
      <c r="A91" s="367"/>
      <c r="B91" s="102"/>
      <c r="C91" s="1044" t="s">
        <v>1</v>
      </c>
      <c r="D91" s="78" t="str">
        <f>AG89&amp;".3"</f>
        <v>L29.3</v>
      </c>
      <c r="E91" s="765" t="s">
        <v>7139</v>
      </c>
      <c r="F91" s="773">
        <v>3</v>
      </c>
      <c r="G91" s="773" t="s">
        <v>8354</v>
      </c>
      <c r="H91" s="795"/>
      <c r="I91" s="765"/>
      <c r="J91" s="767"/>
      <c r="K91" s="795"/>
      <c r="L91" s="775"/>
      <c r="M91" s="765"/>
      <c r="N91" s="766"/>
      <c r="O91" s="773"/>
      <c r="P91" s="775"/>
      <c r="Q91" s="765"/>
      <c r="R91" s="767"/>
      <c r="S91" s="773"/>
      <c r="T91" s="775"/>
      <c r="U91" s="765"/>
      <c r="V91" s="766"/>
      <c r="W91" s="773"/>
      <c r="X91" s="775"/>
      <c r="Y91" s="765"/>
      <c r="Z91" s="766"/>
      <c r="AA91" s="773"/>
      <c r="AB91" s="775"/>
      <c r="AC91" s="765"/>
      <c r="AD91" s="767"/>
      <c r="AE91" s="773"/>
      <c r="AF91" s="29"/>
      <c r="AH91" s="190" t="str">
        <f>IF(AG91&lt;&gt;"",VLOOKUP(AG91,MAGV!$B$6:$G$172,2,0),"")</f>
        <v/>
      </c>
      <c r="AI91" s="44" t="str">
        <f t="shared" si="2"/>
        <v/>
      </c>
    </row>
    <row r="92" spans="1:35" ht="12.95" customHeight="1" x14ac:dyDescent="0.2">
      <c r="A92" s="367"/>
      <c r="B92" s="102"/>
      <c r="C92" s="1045"/>
      <c r="D92" s="78" t="str">
        <f>AG89&amp;".4"</f>
        <v>L29.4</v>
      </c>
      <c r="E92" s="756"/>
      <c r="F92" s="770"/>
      <c r="G92" s="792" t="s">
        <v>7334</v>
      </c>
      <c r="H92" s="796"/>
      <c r="I92" s="756"/>
      <c r="J92" s="764"/>
      <c r="K92" s="794"/>
      <c r="L92" s="793"/>
      <c r="M92" s="756"/>
      <c r="N92" s="764"/>
      <c r="O92" s="792"/>
      <c r="P92" s="793"/>
      <c r="Q92" s="756"/>
      <c r="R92" s="763"/>
      <c r="S92" s="792"/>
      <c r="T92" s="793"/>
      <c r="U92" s="756"/>
      <c r="V92" s="763"/>
      <c r="W92" s="792"/>
      <c r="X92" s="793"/>
      <c r="Y92" s="756"/>
      <c r="Z92" s="772"/>
      <c r="AA92" s="797"/>
      <c r="AB92" s="798"/>
      <c r="AC92" s="756"/>
      <c r="AD92" s="763"/>
      <c r="AE92" s="792"/>
      <c r="AF92" s="29"/>
      <c r="AH92" s="190" t="str">
        <f>IF(AG92&lt;&gt;"",VLOOKUP(AG92,MAGV!$B$6:$G$172,2,0),"")</f>
        <v/>
      </c>
      <c r="AI92" s="44" t="str">
        <f t="shared" si="2"/>
        <v/>
      </c>
    </row>
    <row r="93" spans="1:35" ht="12.95" customHeight="1" x14ac:dyDescent="0.2">
      <c r="A93" s="367"/>
      <c r="B93" s="102"/>
      <c r="C93" s="1046" t="s">
        <v>547</v>
      </c>
      <c r="D93" s="78" t="str">
        <f>AG89&amp;".5"</f>
        <v>L29.5</v>
      </c>
      <c r="E93" s="753"/>
      <c r="F93" s="788"/>
      <c r="G93" s="788"/>
      <c r="H93" s="789"/>
      <c r="I93" s="753"/>
      <c r="J93" s="754"/>
      <c r="K93" s="789"/>
      <c r="L93" s="755"/>
      <c r="M93" s="753"/>
      <c r="N93" s="754"/>
      <c r="O93" s="788"/>
      <c r="P93" s="755"/>
      <c r="Q93" s="753"/>
      <c r="R93" s="790"/>
      <c r="S93" s="788"/>
      <c r="T93" s="755"/>
      <c r="U93" s="753"/>
      <c r="V93" s="790"/>
      <c r="W93" s="788"/>
      <c r="X93" s="755"/>
      <c r="Y93" s="753"/>
      <c r="Z93" s="799"/>
      <c r="AA93" s="800"/>
      <c r="AB93" s="801"/>
      <c r="AC93" s="753"/>
      <c r="AD93" s="790"/>
      <c r="AE93" s="788"/>
      <c r="AF93" s="29"/>
      <c r="AH93" s="190" t="str">
        <f>IF(AG93&lt;&gt;"",VLOOKUP(AG93,MAGV!$B$6:$G$172,2,0),"")</f>
        <v/>
      </c>
      <c r="AI93" s="44" t="str">
        <f t="shared" si="2"/>
        <v/>
      </c>
    </row>
    <row r="94" spans="1:35" ht="12.95" customHeight="1" x14ac:dyDescent="0.2">
      <c r="A94" s="367"/>
      <c r="B94" s="102"/>
      <c r="C94" s="1046"/>
      <c r="D94" s="78" t="str">
        <f>AG89&amp;".6"</f>
        <v>L29.6</v>
      </c>
      <c r="E94" s="753"/>
      <c r="F94" s="788"/>
      <c r="G94" s="805"/>
      <c r="H94" s="789"/>
      <c r="I94" s="753"/>
      <c r="J94" s="754"/>
      <c r="K94" s="806"/>
      <c r="L94" s="755"/>
      <c r="M94" s="753"/>
      <c r="N94" s="754"/>
      <c r="O94" s="805"/>
      <c r="P94" s="755"/>
      <c r="Q94" s="753"/>
      <c r="R94" s="790"/>
      <c r="S94" s="805"/>
      <c r="T94" s="755"/>
      <c r="U94" s="753"/>
      <c r="V94" s="790"/>
      <c r="W94" s="805"/>
      <c r="X94" s="755"/>
      <c r="Y94" s="753"/>
      <c r="Z94" s="799"/>
      <c r="AA94" s="816"/>
      <c r="AB94" s="801"/>
      <c r="AC94" s="753"/>
      <c r="AD94" s="790"/>
      <c r="AE94" s="788"/>
      <c r="AF94" s="29"/>
      <c r="AH94" s="190" t="str">
        <f>IF(AG94&lt;&gt;"",VLOOKUP(AG94,MAGV!$B$6:$G$172,2,0),"")</f>
        <v/>
      </c>
      <c r="AI94" s="44" t="str">
        <f t="shared" si="2"/>
        <v/>
      </c>
    </row>
    <row r="95" spans="1:35" ht="12.95" customHeight="1" x14ac:dyDescent="0.2">
      <c r="A95" s="368">
        <v>17</v>
      </c>
      <c r="B95" s="101" t="str">
        <f>IF(AG95&lt;&gt;"",AH95,"")</f>
        <v>Th. Tuấn</v>
      </c>
      <c r="C95" s="1042" t="s">
        <v>0</v>
      </c>
      <c r="D95" s="79" t="str">
        <f>AG95&amp;".1"</f>
        <v>L30.1</v>
      </c>
      <c r="E95" s="761" t="s">
        <v>6551</v>
      </c>
      <c r="F95" s="771">
        <v>4</v>
      </c>
      <c r="G95" s="771"/>
      <c r="H95" s="760"/>
      <c r="I95" s="761" t="s">
        <v>6551</v>
      </c>
      <c r="J95" s="760">
        <v>4</v>
      </c>
      <c r="K95" s="802"/>
      <c r="L95" s="774"/>
      <c r="M95" s="761" t="s">
        <v>6551</v>
      </c>
      <c r="N95" s="760">
        <v>4</v>
      </c>
      <c r="O95" s="771"/>
      <c r="P95" s="774"/>
      <c r="Q95" s="761" t="s">
        <v>6551</v>
      </c>
      <c r="R95" s="762">
        <v>4</v>
      </c>
      <c r="S95" s="815"/>
      <c r="T95" s="774"/>
      <c r="U95" s="761" t="s">
        <v>6556</v>
      </c>
      <c r="V95" s="760">
        <v>4</v>
      </c>
      <c r="W95" s="815"/>
      <c r="X95" s="774"/>
      <c r="Y95" s="761" t="s">
        <v>6556</v>
      </c>
      <c r="Z95" s="760">
        <v>4</v>
      </c>
      <c r="AA95" s="771"/>
      <c r="AB95" s="774"/>
      <c r="AC95" s="761"/>
      <c r="AD95" s="762"/>
      <c r="AE95" s="771"/>
      <c r="AF95" s="19"/>
      <c r="AG95" s="28" t="s">
        <v>4573</v>
      </c>
      <c r="AH95" s="190" t="str">
        <f>IF(AG95&lt;&gt;"",VLOOKUP(AG95,MAGV!$B$6:$G$172,2,0),"")</f>
        <v>Th. Tuấn</v>
      </c>
      <c r="AI95" s="44">
        <f t="shared" si="2"/>
        <v>48</v>
      </c>
    </row>
    <row r="96" spans="1:35" ht="12.95" customHeight="1" x14ac:dyDescent="0.2">
      <c r="A96" s="367"/>
      <c r="B96" s="104">
        <f>SUM(F95:F100,J95:J100,N95:N100,R95:R100,V95:V100,Z95:Z100,AD95:AD100)</f>
        <v>48</v>
      </c>
      <c r="C96" s="1043"/>
      <c r="D96" s="78" t="str">
        <f>AG95&amp;".2"</f>
        <v>L30.2</v>
      </c>
      <c r="E96" s="791"/>
      <c r="F96" s="764"/>
      <c r="G96" s="792" t="s">
        <v>8288</v>
      </c>
      <c r="H96" s="793"/>
      <c r="I96" s="756"/>
      <c r="J96" s="764"/>
      <c r="K96" s="794" t="s">
        <v>8288</v>
      </c>
      <c r="L96" s="793"/>
      <c r="M96" s="756"/>
      <c r="N96" s="764"/>
      <c r="O96" s="792" t="s">
        <v>8288</v>
      </c>
      <c r="P96" s="793"/>
      <c r="Q96" s="756"/>
      <c r="R96" s="763"/>
      <c r="S96" s="792" t="s">
        <v>8288</v>
      </c>
      <c r="T96" s="793"/>
      <c r="U96" s="756"/>
      <c r="V96" s="763"/>
      <c r="W96" s="792" t="s">
        <v>8288</v>
      </c>
      <c r="X96" s="793"/>
      <c r="Y96" s="756"/>
      <c r="Z96" s="763"/>
      <c r="AA96" s="792" t="s">
        <v>8288</v>
      </c>
      <c r="AB96" s="793"/>
      <c r="AC96" s="756"/>
      <c r="AD96" s="763"/>
      <c r="AE96" s="792"/>
      <c r="AF96" s="23"/>
      <c r="AH96" s="190" t="str">
        <f>IF(AG96&lt;&gt;"",VLOOKUP(AG96,MAGV!$B$6:$G$172,2,0),"")</f>
        <v/>
      </c>
      <c r="AI96" s="44" t="str">
        <f t="shared" si="2"/>
        <v/>
      </c>
    </row>
    <row r="97" spans="1:35" ht="12.95" customHeight="1" x14ac:dyDescent="0.2">
      <c r="A97" s="367"/>
      <c r="B97" s="102"/>
      <c r="C97" s="1044" t="s">
        <v>1</v>
      </c>
      <c r="D97" s="78" t="str">
        <f>AG95&amp;".3"</f>
        <v>L30.3</v>
      </c>
      <c r="E97" s="765" t="s">
        <v>6551</v>
      </c>
      <c r="F97" s="773">
        <v>4</v>
      </c>
      <c r="G97" s="773"/>
      <c r="H97" s="795"/>
      <c r="I97" s="765" t="s">
        <v>6551</v>
      </c>
      <c r="J97" s="767">
        <v>4</v>
      </c>
      <c r="K97" s="795"/>
      <c r="L97" s="775"/>
      <c r="M97" s="765" t="s">
        <v>6551</v>
      </c>
      <c r="N97" s="766">
        <v>4</v>
      </c>
      <c r="O97" s="773"/>
      <c r="P97" s="775"/>
      <c r="Q97" s="765" t="s">
        <v>6551</v>
      </c>
      <c r="R97" s="767">
        <v>4</v>
      </c>
      <c r="S97" s="773"/>
      <c r="T97" s="775"/>
      <c r="U97" s="765" t="s">
        <v>6556</v>
      </c>
      <c r="V97" s="766">
        <v>4</v>
      </c>
      <c r="W97" s="773"/>
      <c r="X97" s="775"/>
      <c r="Y97" s="765" t="s">
        <v>6556</v>
      </c>
      <c r="Z97" s="766">
        <v>4</v>
      </c>
      <c r="AA97" s="773"/>
      <c r="AB97" s="775"/>
      <c r="AC97" s="765"/>
      <c r="AD97" s="767"/>
      <c r="AE97" s="773"/>
      <c r="AF97" s="29"/>
      <c r="AH97" s="190" t="str">
        <f>IF(AG97&lt;&gt;"",VLOOKUP(AG97,MAGV!$B$6:$G$172,2,0),"")</f>
        <v/>
      </c>
      <c r="AI97" s="44" t="str">
        <f t="shared" si="2"/>
        <v/>
      </c>
    </row>
    <row r="98" spans="1:35" ht="12.95" customHeight="1" x14ac:dyDescent="0.2">
      <c r="A98" s="367"/>
      <c r="B98" s="102"/>
      <c r="C98" s="1045"/>
      <c r="D98" s="78" t="str">
        <f>AG95&amp;".4"</f>
        <v>L30.4</v>
      </c>
      <c r="E98" s="756"/>
      <c r="F98" s="770"/>
      <c r="G98" s="792" t="s">
        <v>8292</v>
      </c>
      <c r="H98" s="796"/>
      <c r="I98" s="756"/>
      <c r="J98" s="764"/>
      <c r="K98" s="794" t="s">
        <v>8292</v>
      </c>
      <c r="L98" s="793"/>
      <c r="M98" s="756"/>
      <c r="N98" s="764"/>
      <c r="O98" s="792" t="s">
        <v>8292</v>
      </c>
      <c r="P98" s="793"/>
      <c r="Q98" s="756"/>
      <c r="R98" s="763"/>
      <c r="S98" s="792" t="s">
        <v>8292</v>
      </c>
      <c r="T98" s="793"/>
      <c r="U98" s="756"/>
      <c r="V98" s="763"/>
      <c r="W98" s="792" t="s">
        <v>8292</v>
      </c>
      <c r="X98" s="793"/>
      <c r="Y98" s="756"/>
      <c r="Z98" s="772"/>
      <c r="AA98" s="797" t="s">
        <v>8292</v>
      </c>
      <c r="AB98" s="798"/>
      <c r="AC98" s="756"/>
      <c r="AD98" s="763"/>
      <c r="AE98" s="792"/>
      <c r="AF98" s="29"/>
      <c r="AH98" s="190" t="str">
        <f>IF(AG98&lt;&gt;"",VLOOKUP(AG98,MAGV!$B$6:$G$172,2,0),"")</f>
        <v/>
      </c>
      <c r="AI98" s="44" t="str">
        <f t="shared" si="2"/>
        <v/>
      </c>
    </row>
    <row r="99" spans="1:35" ht="12.95" customHeight="1" x14ac:dyDescent="0.2">
      <c r="A99" s="367"/>
      <c r="B99" s="102"/>
      <c r="C99" s="1046" t="s">
        <v>547</v>
      </c>
      <c r="D99" s="78" t="str">
        <f>AG95&amp;".5"</f>
        <v>L30.5</v>
      </c>
      <c r="E99" s="753"/>
      <c r="F99" s="788"/>
      <c r="G99" s="788"/>
      <c r="H99" s="789"/>
      <c r="I99" s="753"/>
      <c r="J99" s="754"/>
      <c r="K99" s="789"/>
      <c r="L99" s="755"/>
      <c r="M99" s="753"/>
      <c r="N99" s="754"/>
      <c r="O99" s="788"/>
      <c r="P99" s="755"/>
      <c r="Q99" s="753"/>
      <c r="R99" s="790"/>
      <c r="S99" s="788"/>
      <c r="T99" s="755"/>
      <c r="U99" s="753"/>
      <c r="V99" s="790"/>
      <c r="W99" s="788"/>
      <c r="X99" s="755"/>
      <c r="Y99" s="753"/>
      <c r="Z99" s="799"/>
      <c r="AA99" s="800"/>
      <c r="AB99" s="801"/>
      <c r="AC99" s="753"/>
      <c r="AD99" s="790"/>
      <c r="AE99" s="788"/>
      <c r="AF99" s="29"/>
      <c r="AH99" s="190" t="str">
        <f>IF(AG99&lt;&gt;"",VLOOKUP(AG99,MAGV!$B$6:$G$172,2,0),"")</f>
        <v/>
      </c>
      <c r="AI99" s="44" t="str">
        <f t="shared" si="2"/>
        <v/>
      </c>
    </row>
    <row r="100" spans="1:35" ht="12.95" customHeight="1" x14ac:dyDescent="0.2">
      <c r="A100" s="367"/>
      <c r="B100" s="102"/>
      <c r="C100" s="1046"/>
      <c r="D100" s="78" t="str">
        <f>AG95&amp;".6"</f>
        <v>L30.6</v>
      </c>
      <c r="E100" s="753"/>
      <c r="F100" s="788"/>
      <c r="G100" s="805"/>
      <c r="H100" s="789"/>
      <c r="I100" s="753"/>
      <c r="J100" s="754"/>
      <c r="K100" s="806"/>
      <c r="L100" s="755"/>
      <c r="M100" s="753"/>
      <c r="N100" s="754"/>
      <c r="O100" s="805"/>
      <c r="P100" s="755"/>
      <c r="Q100" s="753"/>
      <c r="R100" s="790"/>
      <c r="S100" s="805"/>
      <c r="T100" s="755"/>
      <c r="U100" s="753"/>
      <c r="V100" s="790"/>
      <c r="W100" s="805"/>
      <c r="X100" s="755"/>
      <c r="Y100" s="753"/>
      <c r="Z100" s="799"/>
      <c r="AA100" s="800"/>
      <c r="AB100" s="801"/>
      <c r="AC100" s="753"/>
      <c r="AD100" s="790"/>
      <c r="AE100" s="788"/>
      <c r="AF100" s="29"/>
      <c r="AH100" s="190" t="str">
        <f>IF(AG100&lt;&gt;"",VLOOKUP(AG100,MAGV!$B$6:$G$172,2,0),"")</f>
        <v/>
      </c>
      <c r="AI100" s="44" t="str">
        <f t="shared" si="2"/>
        <v/>
      </c>
    </row>
    <row r="101" spans="1:35" ht="12.95" customHeight="1" x14ac:dyDescent="0.2">
      <c r="A101" s="368">
        <v>18</v>
      </c>
      <c r="B101" s="101" t="str">
        <f>IF(AG101&lt;&gt;"",AH101,"")</f>
        <v>Th. Linh</v>
      </c>
      <c r="C101" s="1042" t="s">
        <v>0</v>
      </c>
      <c r="D101" s="79" t="str">
        <f>AG101&amp;".1"</f>
        <v>L31.1</v>
      </c>
      <c r="E101" s="761"/>
      <c r="F101" s="771"/>
      <c r="G101" s="771"/>
      <c r="H101" s="760"/>
      <c r="I101" s="761"/>
      <c r="J101" s="760"/>
      <c r="K101" s="802"/>
      <c r="L101" s="774"/>
      <c r="M101" s="761"/>
      <c r="N101" s="760"/>
      <c r="O101" s="771"/>
      <c r="P101" s="774"/>
      <c r="Q101" s="761"/>
      <c r="R101" s="762"/>
      <c r="S101" s="771"/>
      <c r="T101" s="774"/>
      <c r="U101" s="761"/>
      <c r="V101" s="760"/>
      <c r="W101" s="771"/>
      <c r="X101" s="774"/>
      <c r="Y101" s="761"/>
      <c r="Z101" s="760"/>
      <c r="AA101" s="771"/>
      <c r="AB101" s="774"/>
      <c r="AC101" s="761"/>
      <c r="AD101" s="762"/>
      <c r="AE101" s="771"/>
      <c r="AF101" s="19"/>
      <c r="AG101" s="28" t="s">
        <v>4575</v>
      </c>
      <c r="AH101" s="190" t="str">
        <f>IF(AG101&lt;&gt;"",VLOOKUP(AG101,MAGV!$B$6:$G$172,2,0),"")</f>
        <v>Th. Linh</v>
      </c>
      <c r="AI101" s="44">
        <f t="shared" si="2"/>
        <v>12</v>
      </c>
    </row>
    <row r="102" spans="1:35" ht="12.95" customHeight="1" x14ac:dyDescent="0.2">
      <c r="A102" s="367"/>
      <c r="B102" s="104">
        <f>SUM(F101:F106,J101:J106,N101:N106,R101:R106,V101:V106,Z101:Z106,AD101:AD106)</f>
        <v>12</v>
      </c>
      <c r="C102" s="1043"/>
      <c r="D102" s="78" t="str">
        <f>AG101&amp;".2"</f>
        <v>L31.2</v>
      </c>
      <c r="E102" s="791"/>
      <c r="F102" s="764"/>
      <c r="G102" s="792"/>
      <c r="H102" s="793"/>
      <c r="I102" s="756"/>
      <c r="J102" s="764"/>
      <c r="K102" s="794"/>
      <c r="L102" s="793"/>
      <c r="M102" s="756"/>
      <c r="N102" s="764"/>
      <c r="O102" s="792"/>
      <c r="P102" s="793"/>
      <c r="Q102" s="756"/>
      <c r="R102" s="763"/>
      <c r="S102" s="792"/>
      <c r="T102" s="793"/>
      <c r="U102" s="756"/>
      <c r="V102" s="763"/>
      <c r="W102" s="792"/>
      <c r="X102" s="793"/>
      <c r="Y102" s="756"/>
      <c r="Z102" s="763"/>
      <c r="AA102" s="792"/>
      <c r="AB102" s="793"/>
      <c r="AC102" s="756"/>
      <c r="AD102" s="763"/>
      <c r="AE102" s="792"/>
      <c r="AF102" s="23"/>
      <c r="AH102" s="190" t="str">
        <f>IF(AG102&lt;&gt;"",VLOOKUP(AG102,MAGV!$B$6:$G$172,2,0),"")</f>
        <v/>
      </c>
      <c r="AI102" s="44" t="str">
        <f t="shared" si="2"/>
        <v/>
      </c>
    </row>
    <row r="103" spans="1:35" ht="12.95" customHeight="1" x14ac:dyDescent="0.2">
      <c r="A103" s="367"/>
      <c r="B103" s="102"/>
      <c r="C103" s="1044" t="s">
        <v>1</v>
      </c>
      <c r="D103" s="78" t="str">
        <f>AG101&amp;".3"</f>
        <v>L31.3</v>
      </c>
      <c r="E103" s="765"/>
      <c r="F103" s="773"/>
      <c r="G103" s="773"/>
      <c r="H103" s="795"/>
      <c r="I103" s="765" t="s">
        <v>6555</v>
      </c>
      <c r="J103" s="767">
        <v>4</v>
      </c>
      <c r="K103" s="795">
        <v>107</v>
      </c>
      <c r="L103" s="775"/>
      <c r="M103" s="765" t="s">
        <v>6555</v>
      </c>
      <c r="N103" s="766">
        <v>4</v>
      </c>
      <c r="O103" s="773">
        <v>107</v>
      </c>
      <c r="P103" s="775"/>
      <c r="Q103" s="765" t="s">
        <v>6555</v>
      </c>
      <c r="R103" s="767">
        <v>4</v>
      </c>
      <c r="S103" s="773">
        <v>107</v>
      </c>
      <c r="T103" s="775"/>
      <c r="U103" s="765"/>
      <c r="V103" s="766"/>
      <c r="W103" s="773"/>
      <c r="X103" s="775"/>
      <c r="Y103" s="765"/>
      <c r="Z103" s="766"/>
      <c r="AA103" s="773"/>
      <c r="AB103" s="775"/>
      <c r="AC103" s="765"/>
      <c r="AD103" s="767"/>
      <c r="AE103" s="773"/>
      <c r="AF103" s="29"/>
      <c r="AH103" s="190" t="str">
        <f>IF(AG103&lt;&gt;"",VLOOKUP(AG103,MAGV!$B$6:$G$172,2,0),"")</f>
        <v/>
      </c>
      <c r="AI103" s="44" t="str">
        <f t="shared" si="2"/>
        <v/>
      </c>
    </row>
    <row r="104" spans="1:35" ht="12.95" customHeight="1" x14ac:dyDescent="0.2">
      <c r="A104" s="367"/>
      <c r="B104" s="102"/>
      <c r="C104" s="1045"/>
      <c r="D104" s="78" t="str">
        <f>AG101&amp;".4"</f>
        <v>L31.4</v>
      </c>
      <c r="E104" s="756"/>
      <c r="F104" s="770"/>
      <c r="G104" s="792"/>
      <c r="H104" s="796"/>
      <c r="I104" s="756"/>
      <c r="J104" s="764"/>
      <c r="K104" s="794" t="s">
        <v>8402</v>
      </c>
      <c r="L104" s="793"/>
      <c r="M104" s="756"/>
      <c r="N104" s="764"/>
      <c r="O104" s="792" t="s">
        <v>8401</v>
      </c>
      <c r="P104" s="793"/>
      <c r="Q104" s="756"/>
      <c r="R104" s="763"/>
      <c r="S104" s="792" t="s">
        <v>8402</v>
      </c>
      <c r="T104" s="793"/>
      <c r="U104" s="756"/>
      <c r="V104" s="763"/>
      <c r="W104" s="792"/>
      <c r="X104" s="793"/>
      <c r="Y104" s="756"/>
      <c r="Z104" s="772"/>
      <c r="AA104" s="797"/>
      <c r="AB104" s="798"/>
      <c r="AC104" s="756"/>
      <c r="AD104" s="763"/>
      <c r="AE104" s="792"/>
      <c r="AF104" s="29"/>
      <c r="AH104" s="190" t="str">
        <f>IF(AG104&lt;&gt;"",VLOOKUP(AG104,MAGV!$B$6:$G$172,2,0),"")</f>
        <v/>
      </c>
      <c r="AI104" s="44" t="str">
        <f t="shared" si="2"/>
        <v/>
      </c>
    </row>
    <row r="105" spans="1:35" ht="12.95" customHeight="1" x14ac:dyDescent="0.2">
      <c r="A105" s="367"/>
      <c r="B105" s="102"/>
      <c r="C105" s="1046" t="s">
        <v>547</v>
      </c>
      <c r="D105" s="78" t="str">
        <f>AG101&amp;".5"</f>
        <v>L31.5</v>
      </c>
      <c r="E105" s="753"/>
      <c r="F105" s="788"/>
      <c r="G105" s="788"/>
      <c r="H105" s="789"/>
      <c r="I105" s="753"/>
      <c r="J105" s="754"/>
      <c r="K105" s="789"/>
      <c r="L105" s="755"/>
      <c r="M105" s="753"/>
      <c r="N105" s="754"/>
      <c r="O105" s="788"/>
      <c r="P105" s="755"/>
      <c r="Q105" s="753"/>
      <c r="R105" s="790"/>
      <c r="S105" s="788"/>
      <c r="T105" s="755"/>
      <c r="U105" s="753"/>
      <c r="V105" s="790"/>
      <c r="W105" s="788"/>
      <c r="X105" s="755"/>
      <c r="Y105" s="753"/>
      <c r="Z105" s="799"/>
      <c r="AA105" s="800"/>
      <c r="AB105" s="801"/>
      <c r="AC105" s="753"/>
      <c r="AD105" s="790"/>
      <c r="AE105" s="788"/>
      <c r="AF105" s="29"/>
      <c r="AH105" s="190" t="str">
        <f>IF(AG105&lt;&gt;"",VLOOKUP(AG105,MAGV!$B$6:$G$172,2,0),"")</f>
        <v/>
      </c>
      <c r="AI105" s="44" t="str">
        <f t="shared" si="2"/>
        <v/>
      </c>
    </row>
    <row r="106" spans="1:35" ht="12.95" customHeight="1" x14ac:dyDescent="0.2">
      <c r="A106" s="369"/>
      <c r="B106" s="103"/>
      <c r="C106" s="1047"/>
      <c r="D106" s="78" t="str">
        <f>AG101&amp;".6"</f>
        <v>L31.6</v>
      </c>
      <c r="E106" s="759"/>
      <c r="F106" s="768"/>
      <c r="G106" s="768"/>
      <c r="H106" s="808"/>
      <c r="I106" s="759"/>
      <c r="J106" s="758"/>
      <c r="K106" s="808"/>
      <c r="L106" s="777"/>
      <c r="M106" s="759"/>
      <c r="N106" s="758"/>
      <c r="O106" s="768"/>
      <c r="P106" s="777"/>
      <c r="Q106" s="759"/>
      <c r="R106" s="757"/>
      <c r="S106" s="768"/>
      <c r="T106" s="777"/>
      <c r="U106" s="759"/>
      <c r="V106" s="757"/>
      <c r="W106" s="768"/>
      <c r="X106" s="777"/>
      <c r="Y106" s="759"/>
      <c r="Z106" s="769"/>
      <c r="AA106" s="810"/>
      <c r="AB106" s="811"/>
      <c r="AC106" s="759"/>
      <c r="AD106" s="757"/>
      <c r="AE106" s="768"/>
      <c r="AF106" s="29"/>
      <c r="AH106" s="190" t="str">
        <f>IF(AG106&lt;&gt;"",VLOOKUP(AG106,MAGV!$B$6:$G$172,2,0),"")</f>
        <v/>
      </c>
      <c r="AI106" s="44" t="str">
        <f t="shared" si="2"/>
        <v/>
      </c>
    </row>
    <row r="107" spans="1:35" ht="12.6" customHeight="1" x14ac:dyDescent="0.2">
      <c r="A107" s="368">
        <v>23</v>
      </c>
      <c r="B107" s="101" t="str">
        <f>IF(AG107&lt;&gt;"",AH107,"")</f>
        <v>Th.Trung</v>
      </c>
      <c r="C107" s="1042" t="s">
        <v>0</v>
      </c>
      <c r="D107" s="79" t="str">
        <f>AG107&amp;".1"</f>
        <v>L32.1</v>
      </c>
      <c r="E107" s="761"/>
      <c r="F107" s="771"/>
      <c r="G107" s="771"/>
      <c r="H107" s="760"/>
      <c r="I107" s="761"/>
      <c r="J107" s="760"/>
      <c r="K107" s="802"/>
      <c r="L107" s="774"/>
      <c r="M107" s="761"/>
      <c r="N107" s="760"/>
      <c r="O107" s="771"/>
      <c r="P107" s="774"/>
      <c r="Q107" s="761"/>
      <c r="R107" s="762"/>
      <c r="S107" s="771"/>
      <c r="T107" s="774"/>
      <c r="U107" s="761"/>
      <c r="V107" s="760"/>
      <c r="W107" s="771"/>
      <c r="X107" s="774"/>
      <c r="Y107" s="761"/>
      <c r="Z107" s="760"/>
      <c r="AA107" s="771"/>
      <c r="AB107" s="774"/>
      <c r="AC107" s="761"/>
      <c r="AD107" s="762"/>
      <c r="AE107" s="771"/>
      <c r="AF107" s="19"/>
      <c r="AG107" s="28" t="s">
        <v>5653</v>
      </c>
      <c r="AH107" s="190" t="str">
        <f>IF(AG107&lt;&gt;"",VLOOKUP(AG107,MAGV!$B$6:$G$172,2,0),"")</f>
        <v>Th.Trung</v>
      </c>
      <c r="AI107" s="44">
        <f t="shared" si="2"/>
        <v>15</v>
      </c>
    </row>
    <row r="108" spans="1:35" ht="12" customHeight="1" x14ac:dyDescent="0.2">
      <c r="A108" s="367"/>
      <c r="B108" s="104">
        <f>SUM(F107:F112,J107:J112,N107:N112,R107:R112,V107:V112,Z107:Z112,AD107:AD112)</f>
        <v>15</v>
      </c>
      <c r="C108" s="1043"/>
      <c r="D108" s="78" t="str">
        <f>AG107&amp;".2"</f>
        <v>L32.2</v>
      </c>
      <c r="E108" s="791"/>
      <c r="F108" s="764"/>
      <c r="G108" s="792"/>
      <c r="H108" s="793"/>
      <c r="I108" s="756"/>
      <c r="J108" s="764"/>
      <c r="K108" s="794"/>
      <c r="L108" s="793"/>
      <c r="M108" s="756"/>
      <c r="N108" s="764"/>
      <c r="O108" s="792"/>
      <c r="P108" s="793"/>
      <c r="Q108" s="756"/>
      <c r="R108" s="763"/>
      <c r="S108" s="792"/>
      <c r="T108" s="793"/>
      <c r="U108" s="756"/>
      <c r="V108" s="763"/>
      <c r="W108" s="792"/>
      <c r="X108" s="793"/>
      <c r="Y108" s="756"/>
      <c r="Z108" s="763"/>
      <c r="AA108" s="792"/>
      <c r="AB108" s="793"/>
      <c r="AC108" s="756"/>
      <c r="AD108" s="763"/>
      <c r="AE108" s="792"/>
      <c r="AF108" s="23"/>
      <c r="AH108" s="190" t="str">
        <f>IF(AG108&lt;&gt;"",VLOOKUP(AG108,MAGV!$B$6:$G$172,2,0),"")</f>
        <v/>
      </c>
      <c r="AI108" s="44" t="str">
        <f t="shared" si="2"/>
        <v/>
      </c>
    </row>
    <row r="109" spans="1:35" ht="12.6" customHeight="1" x14ac:dyDescent="0.2">
      <c r="A109" s="367"/>
      <c r="B109" s="102"/>
      <c r="C109" s="1044" t="s">
        <v>1</v>
      </c>
      <c r="D109" s="78" t="str">
        <f>AG107&amp;".3"</f>
        <v>L32.3</v>
      </c>
      <c r="E109" s="765"/>
      <c r="F109" s="773"/>
      <c r="G109" s="773"/>
      <c r="H109" s="795"/>
      <c r="I109" s="765" t="s">
        <v>6578</v>
      </c>
      <c r="J109" s="767">
        <v>4</v>
      </c>
      <c r="K109" s="795" t="s">
        <v>8314</v>
      </c>
      <c r="L109" s="775"/>
      <c r="M109" s="765" t="s">
        <v>6578</v>
      </c>
      <c r="N109" s="766">
        <v>4</v>
      </c>
      <c r="O109" s="773" t="s">
        <v>8314</v>
      </c>
      <c r="P109" s="775"/>
      <c r="Q109" s="765" t="s">
        <v>6552</v>
      </c>
      <c r="R109" s="767">
        <v>3</v>
      </c>
      <c r="S109" s="773" t="s">
        <v>8314</v>
      </c>
      <c r="T109" s="775"/>
      <c r="U109" s="765" t="s">
        <v>6578</v>
      </c>
      <c r="V109" s="766">
        <v>4</v>
      </c>
      <c r="W109" s="773" t="s">
        <v>8314</v>
      </c>
      <c r="X109" s="775"/>
      <c r="Y109" s="765"/>
      <c r="Z109" s="766"/>
      <c r="AA109" s="773"/>
      <c r="AB109" s="775"/>
      <c r="AC109" s="765"/>
      <c r="AD109" s="767"/>
      <c r="AE109" s="773"/>
      <c r="AF109" s="29"/>
      <c r="AH109" s="190" t="str">
        <f>IF(AG109&lt;&gt;"",VLOOKUP(AG109,MAGV!$B$6:$G$172,2,0),"")</f>
        <v/>
      </c>
      <c r="AI109" s="44" t="str">
        <f t="shared" si="2"/>
        <v/>
      </c>
    </row>
    <row r="110" spans="1:35" ht="12.6" customHeight="1" x14ac:dyDescent="0.2">
      <c r="A110" s="367"/>
      <c r="B110" s="102"/>
      <c r="C110" s="1045"/>
      <c r="D110" s="78" t="str">
        <f>AG107&amp;".4"</f>
        <v>L32.4</v>
      </c>
      <c r="E110" s="756"/>
      <c r="F110" s="770"/>
      <c r="G110" s="792"/>
      <c r="H110" s="796"/>
      <c r="I110" s="756"/>
      <c r="J110" s="764"/>
      <c r="K110" s="794" t="s">
        <v>8321</v>
      </c>
      <c r="L110" s="793"/>
      <c r="M110" s="756"/>
      <c r="N110" s="764"/>
      <c r="O110" s="792" t="s">
        <v>8321</v>
      </c>
      <c r="P110" s="793"/>
      <c r="Q110" s="756"/>
      <c r="R110" s="763"/>
      <c r="S110" s="792" t="s">
        <v>9939</v>
      </c>
      <c r="T110" s="793"/>
      <c r="U110" s="756"/>
      <c r="V110" s="763"/>
      <c r="W110" s="792" t="s">
        <v>8321</v>
      </c>
      <c r="X110" s="793"/>
      <c r="Y110" s="756"/>
      <c r="Z110" s="772"/>
      <c r="AA110" s="797"/>
      <c r="AB110" s="798"/>
      <c r="AC110" s="756"/>
      <c r="AD110" s="763"/>
      <c r="AE110" s="792"/>
      <c r="AF110" s="29"/>
      <c r="AH110" s="190" t="str">
        <f>IF(AG110&lt;&gt;"",VLOOKUP(AG110,MAGV!$B$6:$G$172,2,0),"")</f>
        <v/>
      </c>
      <c r="AI110" s="44" t="str">
        <f t="shared" si="2"/>
        <v/>
      </c>
    </row>
    <row r="111" spans="1:35" ht="12.6" customHeight="1" x14ac:dyDescent="0.2">
      <c r="A111" s="367"/>
      <c r="B111" s="102"/>
      <c r="C111" s="1046" t="s">
        <v>547</v>
      </c>
      <c r="D111" s="78" t="str">
        <f>AG107&amp;".5"</f>
        <v>L32.5</v>
      </c>
      <c r="E111" s="753"/>
      <c r="F111" s="788"/>
      <c r="G111" s="788"/>
      <c r="H111" s="789"/>
      <c r="I111" s="753"/>
      <c r="J111" s="754"/>
      <c r="K111" s="789"/>
      <c r="L111" s="755"/>
      <c r="M111" s="753"/>
      <c r="N111" s="754"/>
      <c r="O111" s="788"/>
      <c r="P111" s="755"/>
      <c r="Q111" s="753"/>
      <c r="R111" s="790"/>
      <c r="S111" s="788"/>
      <c r="T111" s="755"/>
      <c r="U111" s="753"/>
      <c r="V111" s="790"/>
      <c r="W111" s="788"/>
      <c r="X111" s="755"/>
      <c r="Y111" s="753"/>
      <c r="Z111" s="799"/>
      <c r="AA111" s="800"/>
      <c r="AB111" s="801"/>
      <c r="AC111" s="753"/>
      <c r="AD111" s="790"/>
      <c r="AE111" s="788"/>
      <c r="AF111" s="29"/>
      <c r="AH111" s="190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">
      <c r="A112" s="369"/>
      <c r="B112" s="103"/>
      <c r="C112" s="1047"/>
      <c r="D112" s="78" t="str">
        <f>AG107&amp;".6"</f>
        <v>L32.6</v>
      </c>
      <c r="E112" s="759"/>
      <c r="F112" s="768"/>
      <c r="G112" s="768"/>
      <c r="H112" s="808"/>
      <c r="I112" s="759"/>
      <c r="J112" s="758"/>
      <c r="K112" s="808"/>
      <c r="L112" s="777"/>
      <c r="M112" s="759"/>
      <c r="N112" s="758"/>
      <c r="O112" s="768"/>
      <c r="P112" s="777"/>
      <c r="Q112" s="759"/>
      <c r="R112" s="757"/>
      <c r="S112" s="768"/>
      <c r="T112" s="777"/>
      <c r="U112" s="759"/>
      <c r="V112" s="757"/>
      <c r="W112" s="768"/>
      <c r="X112" s="777"/>
      <c r="Y112" s="759"/>
      <c r="Z112" s="769"/>
      <c r="AA112" s="810"/>
      <c r="AB112" s="811"/>
      <c r="AC112" s="759"/>
      <c r="AD112" s="757"/>
      <c r="AE112" s="768"/>
      <c r="AF112" s="29"/>
      <c r="AH112" s="190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">
      <c r="A113" s="368">
        <v>16</v>
      </c>
      <c r="B113" s="101" t="str">
        <f>IF(AG113&lt;&gt;"",AH113,"")</f>
        <v>Th.Thành</v>
      </c>
      <c r="C113" s="1042" t="s">
        <v>0</v>
      </c>
      <c r="D113" s="79" t="str">
        <f>AG113&amp;".1"</f>
        <v>L20.1</v>
      </c>
      <c r="E113" s="761"/>
      <c r="F113" s="771"/>
      <c r="G113" s="771"/>
      <c r="H113" s="760"/>
      <c r="I113" s="761"/>
      <c r="J113" s="760"/>
      <c r="K113" s="802"/>
      <c r="L113" s="774"/>
      <c r="M113" s="761"/>
      <c r="N113" s="760"/>
      <c r="O113" s="771"/>
      <c r="P113" s="774"/>
      <c r="Q113" s="761"/>
      <c r="R113" s="762"/>
      <c r="S113" s="771"/>
      <c r="T113" s="774"/>
      <c r="U113" s="761"/>
      <c r="V113" s="760"/>
      <c r="W113" s="771"/>
      <c r="X113" s="774"/>
      <c r="Y113" s="761"/>
      <c r="Z113" s="760"/>
      <c r="AA113" s="771"/>
      <c r="AB113" s="774"/>
      <c r="AC113" s="761"/>
      <c r="AD113" s="762"/>
      <c r="AE113" s="771"/>
      <c r="AF113" s="19"/>
      <c r="AG113" s="189" t="s">
        <v>15</v>
      </c>
      <c r="AH113" s="190" t="str">
        <f>IF(AG113&lt;&gt;"",VLOOKUP(AG113,MAGV!$B$6:$G$172,2,0),"")</f>
        <v>Th.Thành</v>
      </c>
      <c r="AI113" s="44">
        <f t="shared" si="2"/>
        <v>0</v>
      </c>
    </row>
    <row r="114" spans="1:35" ht="12.95" customHeight="1" x14ac:dyDescent="0.2">
      <c r="A114" s="367"/>
      <c r="B114" s="104">
        <f>SUM(F113:F118,J113:J118,N113:N118,R113:R118,V113:V118,Z113:Z118,AD113:AD118)</f>
        <v>0</v>
      </c>
      <c r="C114" s="1043"/>
      <c r="D114" s="78" t="str">
        <f>AG113&amp;".2"</f>
        <v>L20.2</v>
      </c>
      <c r="E114" s="791"/>
      <c r="F114" s="764"/>
      <c r="G114" s="792"/>
      <c r="H114" s="793"/>
      <c r="I114" s="756"/>
      <c r="J114" s="764"/>
      <c r="K114" s="794"/>
      <c r="L114" s="793"/>
      <c r="M114" s="756"/>
      <c r="N114" s="764"/>
      <c r="O114" s="792"/>
      <c r="P114" s="793"/>
      <c r="Q114" s="756"/>
      <c r="R114" s="763"/>
      <c r="S114" s="792"/>
      <c r="T114" s="793"/>
      <c r="U114" s="756"/>
      <c r="V114" s="763"/>
      <c r="W114" s="792"/>
      <c r="X114" s="793"/>
      <c r="Y114" s="756"/>
      <c r="Z114" s="763"/>
      <c r="AA114" s="792"/>
      <c r="AB114" s="793"/>
      <c r="AC114" s="756"/>
      <c r="AD114" s="763"/>
      <c r="AE114" s="792"/>
      <c r="AF114" s="23"/>
      <c r="AH114" s="190" t="str">
        <f>IF(AG114&lt;&gt;"",VLOOKUP(AG114,MAGV!$B$6:$G$172,2,0),"")</f>
        <v/>
      </c>
      <c r="AI114" s="44" t="str">
        <f t="shared" si="2"/>
        <v/>
      </c>
    </row>
    <row r="115" spans="1:35" ht="12.95" customHeight="1" x14ac:dyDescent="0.2">
      <c r="A115" s="367"/>
      <c r="B115" s="102"/>
      <c r="C115" s="1044" t="s">
        <v>1</v>
      </c>
      <c r="D115" s="78" t="str">
        <f>AG113&amp;".3"</f>
        <v>L20.3</v>
      </c>
      <c r="E115" s="765"/>
      <c r="F115" s="773"/>
      <c r="G115" s="804"/>
      <c r="H115" s="795"/>
      <c r="I115" s="765"/>
      <c r="J115" s="767"/>
      <c r="K115" s="803"/>
      <c r="L115" s="775"/>
      <c r="M115" s="765"/>
      <c r="N115" s="766"/>
      <c r="O115" s="804"/>
      <c r="P115" s="775"/>
      <c r="Q115" s="765"/>
      <c r="R115" s="767"/>
      <c r="S115" s="804"/>
      <c r="T115" s="775"/>
      <c r="U115" s="765"/>
      <c r="V115" s="766"/>
      <c r="W115" s="804"/>
      <c r="X115" s="775"/>
      <c r="Y115" s="765"/>
      <c r="Z115" s="766"/>
      <c r="AA115" s="773"/>
      <c r="AB115" s="775"/>
      <c r="AC115" s="765"/>
      <c r="AD115" s="767"/>
      <c r="AE115" s="773"/>
      <c r="AF115" s="29"/>
      <c r="AH115" s="190" t="str">
        <f>IF(AG115&lt;&gt;"",VLOOKUP(AG115,MAGV!$B$6:$G$172,2,0),"")</f>
        <v/>
      </c>
      <c r="AI115" s="44" t="str">
        <f t="shared" si="2"/>
        <v/>
      </c>
    </row>
    <row r="116" spans="1:35" ht="12.95" customHeight="1" x14ac:dyDescent="0.2">
      <c r="A116" s="367"/>
      <c r="B116" s="102"/>
      <c r="C116" s="1045"/>
      <c r="D116" s="78" t="str">
        <f>AG113&amp;".4"</f>
        <v>L20.4</v>
      </c>
      <c r="E116" s="756"/>
      <c r="F116" s="770"/>
      <c r="G116" s="792"/>
      <c r="H116" s="796"/>
      <c r="I116" s="756"/>
      <c r="J116" s="764"/>
      <c r="K116" s="794"/>
      <c r="L116" s="793"/>
      <c r="M116" s="756"/>
      <c r="N116" s="764"/>
      <c r="O116" s="792"/>
      <c r="P116" s="793"/>
      <c r="Q116" s="756"/>
      <c r="R116" s="763"/>
      <c r="S116" s="792"/>
      <c r="T116" s="793"/>
      <c r="U116" s="756"/>
      <c r="V116" s="763"/>
      <c r="W116" s="792"/>
      <c r="X116" s="793"/>
      <c r="Y116" s="756"/>
      <c r="Z116" s="772"/>
      <c r="AA116" s="797"/>
      <c r="AB116" s="798"/>
      <c r="AC116" s="756"/>
      <c r="AD116" s="763"/>
      <c r="AE116" s="792"/>
      <c r="AF116" s="29"/>
      <c r="AH116" s="190" t="str">
        <f>IF(AG116&lt;&gt;"",VLOOKUP(AG116,MAGV!$B$6:$G$172,2,0),"")</f>
        <v/>
      </c>
      <c r="AI116" s="44" t="str">
        <f t="shared" si="2"/>
        <v/>
      </c>
    </row>
    <row r="117" spans="1:35" ht="12.95" customHeight="1" x14ac:dyDescent="0.2">
      <c r="A117" s="367"/>
      <c r="B117" s="102"/>
      <c r="C117" s="1046" t="s">
        <v>547</v>
      </c>
      <c r="D117" s="78" t="str">
        <f>AG113&amp;".5"</f>
        <v>L20.5</v>
      </c>
      <c r="E117" s="753"/>
      <c r="F117" s="788"/>
      <c r="G117" s="788"/>
      <c r="H117" s="789"/>
      <c r="I117" s="753"/>
      <c r="J117" s="754"/>
      <c r="K117" s="789"/>
      <c r="L117" s="755"/>
      <c r="M117" s="753"/>
      <c r="N117" s="754"/>
      <c r="O117" s="788"/>
      <c r="P117" s="755"/>
      <c r="Q117" s="753"/>
      <c r="R117" s="790"/>
      <c r="S117" s="788"/>
      <c r="T117" s="755"/>
      <c r="U117" s="753"/>
      <c r="V117" s="790"/>
      <c r="W117" s="788"/>
      <c r="X117" s="755"/>
      <c r="Y117" s="753"/>
      <c r="Z117" s="799"/>
      <c r="AA117" s="800"/>
      <c r="AB117" s="801"/>
      <c r="AC117" s="753"/>
      <c r="AD117" s="790"/>
      <c r="AE117" s="788"/>
      <c r="AF117" s="29"/>
      <c r="AH117" s="190" t="str">
        <f>IF(AG117&lt;&gt;"",VLOOKUP(AG117,MAGV!$B$6:$G$172,2,0),"")</f>
        <v/>
      </c>
      <c r="AI117" s="44" t="str">
        <f t="shared" si="2"/>
        <v/>
      </c>
    </row>
    <row r="118" spans="1:35" ht="12.95" customHeight="1" x14ac:dyDescent="0.2">
      <c r="A118" s="367"/>
      <c r="B118" s="102"/>
      <c r="C118" s="1046"/>
      <c r="D118" s="78" t="str">
        <f>AG113&amp;".6"</f>
        <v>L20.6</v>
      </c>
      <c r="E118" s="753"/>
      <c r="F118" s="788"/>
      <c r="G118" s="788"/>
      <c r="H118" s="789"/>
      <c r="I118" s="753"/>
      <c r="J118" s="754"/>
      <c r="K118" s="789"/>
      <c r="L118" s="755"/>
      <c r="M118" s="753"/>
      <c r="N118" s="754"/>
      <c r="O118" s="788"/>
      <c r="P118" s="755"/>
      <c r="Q118" s="753"/>
      <c r="R118" s="790"/>
      <c r="S118" s="788"/>
      <c r="T118" s="755"/>
      <c r="U118" s="753"/>
      <c r="V118" s="790"/>
      <c r="W118" s="788"/>
      <c r="X118" s="755"/>
      <c r="Y118" s="753"/>
      <c r="Z118" s="799"/>
      <c r="AA118" s="800"/>
      <c r="AB118" s="801"/>
      <c r="AC118" s="753"/>
      <c r="AD118" s="790"/>
      <c r="AE118" s="788"/>
      <c r="AF118" s="29"/>
      <c r="AH118" s="190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">
      <c r="A119" s="368">
        <v>16</v>
      </c>
      <c r="B119" s="101" t="str">
        <f>IF(AG119&lt;&gt;"",AH119,"")</f>
        <v>Th.Truyền</v>
      </c>
      <c r="C119" s="1042" t="s">
        <v>0</v>
      </c>
      <c r="D119" s="79" t="str">
        <f>AG119&amp;".1"</f>
        <v>B07.1</v>
      </c>
      <c r="E119" s="761"/>
      <c r="F119" s="771"/>
      <c r="G119" s="771"/>
      <c r="H119" s="760"/>
      <c r="I119" s="761"/>
      <c r="J119" s="760"/>
      <c r="K119" s="802"/>
      <c r="L119" s="774"/>
      <c r="M119" s="761"/>
      <c r="N119" s="760"/>
      <c r="O119" s="771"/>
      <c r="P119" s="774"/>
      <c r="Q119" s="761"/>
      <c r="R119" s="762"/>
      <c r="S119" s="771"/>
      <c r="T119" s="774"/>
      <c r="U119" s="761"/>
      <c r="V119" s="760"/>
      <c r="W119" s="771"/>
      <c r="X119" s="774"/>
      <c r="Y119" s="761"/>
      <c r="Z119" s="760"/>
      <c r="AA119" s="771"/>
      <c r="AB119" s="774"/>
      <c r="AC119" s="761"/>
      <c r="AD119" s="762"/>
      <c r="AE119" s="771"/>
      <c r="AF119" s="19"/>
      <c r="AG119" s="189" t="s">
        <v>385</v>
      </c>
      <c r="AH119" s="190" t="str">
        <f>IF(AG119&lt;&gt;"",VLOOKUP(AG119,MAGV!$B$6:$G$172,2,0),"")</f>
        <v>Th.Truyền</v>
      </c>
      <c r="AI119" s="44">
        <f t="shared" si="2"/>
        <v>16</v>
      </c>
    </row>
    <row r="120" spans="1:35" ht="12.95" customHeight="1" x14ac:dyDescent="0.2">
      <c r="A120" s="367"/>
      <c r="B120" s="104">
        <f>SUM(F119:F124,J119:J124,N119:N124,R119:R124,V119:V124,Z119:Z124,AD119:AD124)</f>
        <v>16</v>
      </c>
      <c r="C120" s="1043"/>
      <c r="D120" s="78" t="str">
        <f>AG119&amp;".2"</f>
        <v>B07.2</v>
      </c>
      <c r="E120" s="791"/>
      <c r="F120" s="764"/>
      <c r="G120" s="792"/>
      <c r="H120" s="793"/>
      <c r="I120" s="756"/>
      <c r="J120" s="764"/>
      <c r="K120" s="794"/>
      <c r="L120" s="793"/>
      <c r="M120" s="756"/>
      <c r="N120" s="764"/>
      <c r="O120" s="792"/>
      <c r="P120" s="793"/>
      <c r="Q120" s="756"/>
      <c r="R120" s="763"/>
      <c r="S120" s="792"/>
      <c r="T120" s="793"/>
      <c r="U120" s="756"/>
      <c r="V120" s="763"/>
      <c r="W120" s="792"/>
      <c r="X120" s="793"/>
      <c r="Y120" s="756"/>
      <c r="Z120" s="763"/>
      <c r="AA120" s="792"/>
      <c r="AB120" s="793"/>
      <c r="AC120" s="756"/>
      <c r="AD120" s="763"/>
      <c r="AE120" s="792"/>
      <c r="AF120" s="23"/>
      <c r="AH120" s="190" t="str">
        <f>IF(AG120&lt;&gt;"",VLOOKUP(AG120,MAGV!$B$6:$G$172,2,0),"")</f>
        <v/>
      </c>
      <c r="AI120" s="44" t="str">
        <f t="shared" si="2"/>
        <v/>
      </c>
    </row>
    <row r="121" spans="1:35" ht="12.95" customHeight="1" x14ac:dyDescent="0.2">
      <c r="A121" s="367"/>
      <c r="B121" s="102"/>
      <c r="C121" s="1044" t="s">
        <v>1</v>
      </c>
      <c r="D121" s="78" t="str">
        <f>AG119&amp;".3"</f>
        <v>B07.3</v>
      </c>
      <c r="E121" s="765" t="s">
        <v>6551</v>
      </c>
      <c r="F121" s="773">
        <v>4</v>
      </c>
      <c r="G121" s="804" t="s">
        <v>7146</v>
      </c>
      <c r="H121" s="795"/>
      <c r="I121" s="765" t="s">
        <v>6551</v>
      </c>
      <c r="J121" s="767">
        <v>4</v>
      </c>
      <c r="K121" s="803" t="s">
        <v>7146</v>
      </c>
      <c r="L121" s="775"/>
      <c r="M121" s="765"/>
      <c r="N121" s="766"/>
      <c r="O121" s="804"/>
      <c r="P121" s="775"/>
      <c r="Q121" s="765" t="s">
        <v>6551</v>
      </c>
      <c r="R121" s="767">
        <v>4</v>
      </c>
      <c r="S121" s="804" t="s">
        <v>7146</v>
      </c>
      <c r="T121" s="775"/>
      <c r="U121" s="765" t="s">
        <v>7000</v>
      </c>
      <c r="V121" s="766">
        <v>4</v>
      </c>
      <c r="W121" s="804" t="s">
        <v>6584</v>
      </c>
      <c r="X121" s="775"/>
      <c r="Y121" s="765"/>
      <c r="Z121" s="766"/>
      <c r="AA121" s="773"/>
      <c r="AB121" s="775"/>
      <c r="AC121" s="765"/>
      <c r="AD121" s="767"/>
      <c r="AE121" s="773"/>
      <c r="AF121" s="29"/>
      <c r="AH121" s="190" t="str">
        <f>IF(AG121&lt;&gt;"",VLOOKUP(AG121,MAGV!$B$6:$G$172,2,0),"")</f>
        <v/>
      </c>
      <c r="AI121" s="44" t="str">
        <f t="shared" si="2"/>
        <v/>
      </c>
    </row>
    <row r="122" spans="1:35" ht="12.95" customHeight="1" x14ac:dyDescent="0.2">
      <c r="A122" s="367"/>
      <c r="B122" s="102"/>
      <c r="C122" s="1045"/>
      <c r="D122" s="78" t="str">
        <f>AG119&amp;".4"</f>
        <v>B07.4</v>
      </c>
      <c r="E122" s="756"/>
      <c r="F122" s="770"/>
      <c r="G122" s="792" t="s">
        <v>9985</v>
      </c>
      <c r="H122" s="796"/>
      <c r="I122" s="756"/>
      <c r="J122" s="764"/>
      <c r="K122" s="794" t="s">
        <v>9984</v>
      </c>
      <c r="L122" s="793"/>
      <c r="M122" s="756"/>
      <c r="N122" s="764"/>
      <c r="O122" s="792"/>
      <c r="P122" s="793"/>
      <c r="Q122" s="756"/>
      <c r="R122" s="763"/>
      <c r="S122" s="792" t="s">
        <v>9985</v>
      </c>
      <c r="T122" s="793"/>
      <c r="U122" s="756"/>
      <c r="V122" s="763"/>
      <c r="W122" s="792" t="s">
        <v>9901</v>
      </c>
      <c r="X122" s="793"/>
      <c r="Y122" s="756"/>
      <c r="Z122" s="772"/>
      <c r="AA122" s="797"/>
      <c r="AB122" s="798"/>
      <c r="AC122" s="756"/>
      <c r="AD122" s="763"/>
      <c r="AE122" s="792"/>
      <c r="AF122" s="29"/>
      <c r="AH122" s="190" t="str">
        <f>IF(AG122&lt;&gt;"",VLOOKUP(AG122,MAGV!$B$6:$G$172,2,0),"")</f>
        <v/>
      </c>
      <c r="AI122" s="44" t="str">
        <f t="shared" si="2"/>
        <v/>
      </c>
    </row>
    <row r="123" spans="1:35" ht="12.95" customHeight="1" x14ac:dyDescent="0.2">
      <c r="A123" s="367"/>
      <c r="B123" s="102"/>
      <c r="C123" s="1046" t="s">
        <v>547</v>
      </c>
      <c r="D123" s="78" t="str">
        <f>AG119&amp;".5"</f>
        <v>B07.5</v>
      </c>
      <c r="E123" s="753"/>
      <c r="F123" s="788"/>
      <c r="G123" s="788"/>
      <c r="H123" s="789"/>
      <c r="I123" s="753"/>
      <c r="J123" s="754"/>
      <c r="K123" s="789"/>
      <c r="L123" s="755"/>
      <c r="M123" s="753"/>
      <c r="N123" s="754"/>
      <c r="O123" s="788"/>
      <c r="P123" s="755"/>
      <c r="Q123" s="753"/>
      <c r="R123" s="790"/>
      <c r="S123" s="788"/>
      <c r="T123" s="755"/>
      <c r="U123" s="753"/>
      <c r="V123" s="790"/>
      <c r="W123" s="788"/>
      <c r="X123" s="755"/>
      <c r="Y123" s="753"/>
      <c r="Z123" s="799"/>
      <c r="AA123" s="800"/>
      <c r="AB123" s="801"/>
      <c r="AC123" s="753"/>
      <c r="AD123" s="790"/>
      <c r="AE123" s="788"/>
      <c r="AF123" s="29"/>
      <c r="AH123" s="190" t="str">
        <f>IF(AG123&lt;&gt;"",VLOOKUP(AG123,MAGV!$B$6:$G$172,2,0),"")</f>
        <v/>
      </c>
      <c r="AI123" s="44" t="str">
        <f t="shared" si="2"/>
        <v/>
      </c>
    </row>
    <row r="124" spans="1:35" ht="12.95" customHeight="1" x14ac:dyDescent="0.2">
      <c r="A124" s="367"/>
      <c r="B124" s="102"/>
      <c r="C124" s="1046"/>
      <c r="D124" s="78" t="str">
        <f>AG119&amp;".6"</f>
        <v>B07.6</v>
      </c>
      <c r="E124" s="753"/>
      <c r="F124" s="788"/>
      <c r="G124" s="788"/>
      <c r="H124" s="789"/>
      <c r="I124" s="753"/>
      <c r="J124" s="754"/>
      <c r="K124" s="789"/>
      <c r="L124" s="755"/>
      <c r="M124" s="753"/>
      <c r="N124" s="754"/>
      <c r="O124" s="788"/>
      <c r="P124" s="755"/>
      <c r="Q124" s="753"/>
      <c r="R124" s="790"/>
      <c r="S124" s="788"/>
      <c r="T124" s="755"/>
      <c r="U124" s="753"/>
      <c r="V124" s="790"/>
      <c r="W124" s="788"/>
      <c r="X124" s="755"/>
      <c r="Y124" s="753"/>
      <c r="Z124" s="799"/>
      <c r="AA124" s="800"/>
      <c r="AB124" s="801"/>
      <c r="AC124" s="753"/>
      <c r="AD124" s="790"/>
      <c r="AE124" s="788"/>
      <c r="AF124" s="29"/>
      <c r="AH124" s="190" t="str">
        <f>IF(AG124&lt;&gt;"",VLOOKUP(AG124,MAGV!$B$6:$G$172,2,0),"")</f>
        <v/>
      </c>
      <c r="AI124" s="44" t="str">
        <f t="shared" si="2"/>
        <v/>
      </c>
    </row>
    <row r="125" spans="1:35" ht="12.6" customHeight="1" x14ac:dyDescent="0.2">
      <c r="A125" s="368">
        <v>20</v>
      </c>
      <c r="B125" s="101" t="str">
        <f>IF(AG125&lt;&gt;"",AH125,"")</f>
        <v>Th.Lâm</v>
      </c>
      <c r="C125" s="1042" t="s">
        <v>0</v>
      </c>
      <c r="D125" s="79" t="str">
        <f>AG125&amp;".1"</f>
        <v>L03.1</v>
      </c>
      <c r="E125" s="761"/>
      <c r="F125" s="771"/>
      <c r="G125" s="771"/>
      <c r="H125" s="760"/>
      <c r="I125" s="761"/>
      <c r="J125" s="760"/>
      <c r="K125" s="802"/>
      <c r="L125" s="774"/>
      <c r="M125" s="761" t="s">
        <v>6578</v>
      </c>
      <c r="N125" s="760">
        <v>4</v>
      </c>
      <c r="O125" s="771" t="s">
        <v>7146</v>
      </c>
      <c r="P125" s="774"/>
      <c r="Q125" s="761"/>
      <c r="R125" s="762"/>
      <c r="S125" s="771"/>
      <c r="T125" s="774"/>
      <c r="U125" s="761" t="s">
        <v>6578</v>
      </c>
      <c r="V125" s="760">
        <v>4</v>
      </c>
      <c r="W125" s="771" t="s">
        <v>7146</v>
      </c>
      <c r="X125" s="774"/>
      <c r="Y125" s="761"/>
      <c r="Z125" s="760"/>
      <c r="AA125" s="771"/>
      <c r="AB125" s="774"/>
      <c r="AC125" s="761"/>
      <c r="AD125" s="762"/>
      <c r="AE125" s="771"/>
      <c r="AF125" s="19"/>
      <c r="AG125" s="28" t="s">
        <v>5</v>
      </c>
      <c r="AH125" s="190" t="str">
        <f>IF(AG125&lt;&gt;"",VLOOKUP(AG125,MAGV!$B$6:$G$172,2,0),"")</f>
        <v>Th.Lâm</v>
      </c>
      <c r="AI125" s="44">
        <f t="shared" si="2"/>
        <v>8</v>
      </c>
    </row>
    <row r="126" spans="1:35" ht="12" customHeight="1" x14ac:dyDescent="0.2">
      <c r="A126" s="367"/>
      <c r="B126" s="104">
        <f>SUM(F125:F130,J125:J130,N125:N130,R125:R130,V125:V130,Z125:Z130,AD125:AD130)</f>
        <v>8</v>
      </c>
      <c r="C126" s="1043"/>
      <c r="D126" s="78" t="str">
        <f>AG125&amp;".2"</f>
        <v>L03.2</v>
      </c>
      <c r="E126" s="791"/>
      <c r="F126" s="764"/>
      <c r="G126" s="792"/>
      <c r="H126" s="793"/>
      <c r="I126" s="756"/>
      <c r="J126" s="764"/>
      <c r="K126" s="794"/>
      <c r="L126" s="793"/>
      <c r="M126" s="756"/>
      <c r="N126" s="764"/>
      <c r="O126" s="792" t="s">
        <v>9864</v>
      </c>
      <c r="P126" s="793"/>
      <c r="Q126" s="756"/>
      <c r="R126" s="763"/>
      <c r="S126" s="792"/>
      <c r="T126" s="793"/>
      <c r="U126" s="756"/>
      <c r="V126" s="763"/>
      <c r="W126" s="792" t="s">
        <v>9864</v>
      </c>
      <c r="X126" s="793"/>
      <c r="Y126" s="756"/>
      <c r="Z126" s="763"/>
      <c r="AA126" s="792"/>
      <c r="AB126" s="793"/>
      <c r="AC126" s="756"/>
      <c r="AD126" s="763"/>
      <c r="AE126" s="792"/>
      <c r="AF126" s="23"/>
      <c r="AH126" s="190" t="str">
        <f>IF(AG126&lt;&gt;"",VLOOKUP(AG126,MAGV!$B$6:$G$172,2,0),"")</f>
        <v/>
      </c>
      <c r="AI126" s="44" t="str">
        <f t="shared" si="2"/>
        <v/>
      </c>
    </row>
    <row r="127" spans="1:35" ht="12.6" customHeight="1" x14ac:dyDescent="0.2">
      <c r="A127" s="367"/>
      <c r="B127" s="102"/>
      <c r="C127" s="1044" t="s">
        <v>1</v>
      </c>
      <c r="D127" s="78" t="str">
        <f>AG125&amp;".3"</f>
        <v>L03.3</v>
      </c>
      <c r="E127" s="765"/>
      <c r="F127" s="773"/>
      <c r="G127" s="773"/>
      <c r="H127" s="795"/>
      <c r="I127" s="765"/>
      <c r="J127" s="767"/>
      <c r="K127" s="795"/>
      <c r="L127" s="775"/>
      <c r="M127" s="765"/>
      <c r="N127" s="766"/>
      <c r="O127" s="773"/>
      <c r="P127" s="775"/>
      <c r="Q127" s="765"/>
      <c r="R127" s="767"/>
      <c r="S127" s="773"/>
      <c r="T127" s="775"/>
      <c r="U127" s="765"/>
      <c r="V127" s="766"/>
      <c r="W127" s="773"/>
      <c r="X127" s="775"/>
      <c r="Y127" s="765"/>
      <c r="Z127" s="766"/>
      <c r="AA127" s="773"/>
      <c r="AB127" s="775"/>
      <c r="AC127" s="765"/>
      <c r="AD127" s="767"/>
      <c r="AE127" s="773"/>
      <c r="AF127" s="29"/>
      <c r="AH127" s="190" t="str">
        <f>IF(AG127&lt;&gt;"",VLOOKUP(AG127,MAGV!$B$6:$G$172,2,0),"")</f>
        <v/>
      </c>
      <c r="AI127" s="44" t="str">
        <f t="shared" si="2"/>
        <v/>
      </c>
    </row>
    <row r="128" spans="1:35" ht="12.6" customHeight="1" x14ac:dyDescent="0.2">
      <c r="A128" s="367"/>
      <c r="B128" s="102"/>
      <c r="C128" s="1045"/>
      <c r="D128" s="78" t="str">
        <f>AG125&amp;".4"</f>
        <v>L03.4</v>
      </c>
      <c r="E128" s="756"/>
      <c r="F128" s="770"/>
      <c r="G128" s="792"/>
      <c r="H128" s="796"/>
      <c r="I128" s="756"/>
      <c r="J128" s="764"/>
      <c r="K128" s="794"/>
      <c r="L128" s="793"/>
      <c r="M128" s="756"/>
      <c r="N128" s="764"/>
      <c r="O128" s="792"/>
      <c r="P128" s="793"/>
      <c r="Q128" s="756"/>
      <c r="R128" s="763"/>
      <c r="S128" s="792"/>
      <c r="T128" s="793"/>
      <c r="U128" s="756"/>
      <c r="V128" s="763"/>
      <c r="W128" s="792"/>
      <c r="X128" s="793"/>
      <c r="Y128" s="756"/>
      <c r="Z128" s="772"/>
      <c r="AA128" s="797"/>
      <c r="AB128" s="798"/>
      <c r="AC128" s="756"/>
      <c r="AD128" s="763"/>
      <c r="AE128" s="792"/>
      <c r="AF128" s="29"/>
      <c r="AH128" s="190" t="str">
        <f>IF(AG128&lt;&gt;"",VLOOKUP(AG128,MAGV!$B$6:$G$172,2,0),"")</f>
        <v/>
      </c>
      <c r="AI128" s="44" t="str">
        <f t="shared" si="2"/>
        <v/>
      </c>
    </row>
    <row r="129" spans="1:35" ht="12.6" customHeight="1" x14ac:dyDescent="0.2">
      <c r="A129" s="367"/>
      <c r="B129" s="102"/>
      <c r="C129" s="1046" t="s">
        <v>547</v>
      </c>
      <c r="D129" s="78" t="str">
        <f>AG125&amp;".5"</f>
        <v>L03.5</v>
      </c>
      <c r="E129" s="753"/>
      <c r="F129" s="788"/>
      <c r="G129" s="788"/>
      <c r="H129" s="789"/>
      <c r="I129" s="753"/>
      <c r="J129" s="754"/>
      <c r="K129" s="789"/>
      <c r="L129" s="755"/>
      <c r="M129" s="753"/>
      <c r="N129" s="754"/>
      <c r="O129" s="788"/>
      <c r="P129" s="755"/>
      <c r="Q129" s="753"/>
      <c r="R129" s="790"/>
      <c r="S129" s="788"/>
      <c r="T129" s="755"/>
      <c r="U129" s="753"/>
      <c r="V129" s="790"/>
      <c r="W129" s="788"/>
      <c r="X129" s="755"/>
      <c r="Y129" s="753"/>
      <c r="Z129" s="799"/>
      <c r="AA129" s="800"/>
      <c r="AB129" s="801"/>
      <c r="AC129" s="753"/>
      <c r="AD129" s="790"/>
      <c r="AE129" s="788"/>
      <c r="AF129" s="29"/>
      <c r="AH129" s="190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">
      <c r="A130" s="369"/>
      <c r="B130" s="103"/>
      <c r="C130" s="1047"/>
      <c r="D130" s="78" t="str">
        <f>AG125&amp;".6"</f>
        <v>L03.6</v>
      </c>
      <c r="E130" s="759"/>
      <c r="F130" s="768"/>
      <c r="G130" s="768"/>
      <c r="H130" s="808"/>
      <c r="I130" s="759"/>
      <c r="J130" s="758"/>
      <c r="K130" s="808"/>
      <c r="L130" s="777"/>
      <c r="M130" s="759"/>
      <c r="N130" s="758"/>
      <c r="O130" s="768"/>
      <c r="P130" s="777"/>
      <c r="Q130" s="759"/>
      <c r="R130" s="757"/>
      <c r="S130" s="768"/>
      <c r="T130" s="777"/>
      <c r="U130" s="759"/>
      <c r="V130" s="757"/>
      <c r="W130" s="768"/>
      <c r="X130" s="777"/>
      <c r="Y130" s="759"/>
      <c r="Z130" s="769"/>
      <c r="AA130" s="810"/>
      <c r="AB130" s="811"/>
      <c r="AC130" s="759"/>
      <c r="AD130" s="757"/>
      <c r="AE130" s="768"/>
      <c r="AF130" s="29"/>
      <c r="AH130" s="190" t="str">
        <f>IF(AG130&lt;&gt;"",VLOOKUP(AG130,MAGV!$B$6:$G$172,2,0),"")</f>
        <v/>
      </c>
      <c r="AI130" s="44" t="str">
        <f t="shared" si="2"/>
        <v/>
      </c>
    </row>
    <row r="131" spans="1:35" ht="12.6" customHeight="1" x14ac:dyDescent="0.2">
      <c r="A131" s="368">
        <v>21</v>
      </c>
      <c r="B131" s="101" t="str">
        <f>IF(AG131&lt;&gt;"",AH131,"")</f>
        <v>Th.Tiến</v>
      </c>
      <c r="C131" s="1042" t="s">
        <v>0</v>
      </c>
      <c r="D131" s="79" t="str">
        <f>AG131&amp;".1"</f>
        <v>L09.1</v>
      </c>
      <c r="E131" s="761"/>
      <c r="F131" s="771"/>
      <c r="G131" s="771"/>
      <c r="H131" s="760"/>
      <c r="I131" s="761"/>
      <c r="J131" s="760"/>
      <c r="K131" s="802"/>
      <c r="L131" s="774"/>
      <c r="M131" s="761"/>
      <c r="N131" s="760"/>
      <c r="O131" s="771"/>
      <c r="P131" s="774"/>
      <c r="Q131" s="761"/>
      <c r="R131" s="762"/>
      <c r="S131" s="771"/>
      <c r="T131" s="774"/>
      <c r="U131" s="761"/>
      <c r="V131" s="760"/>
      <c r="W131" s="771"/>
      <c r="X131" s="774"/>
      <c r="Y131" s="761"/>
      <c r="Z131" s="760"/>
      <c r="AA131" s="771"/>
      <c r="AB131" s="774"/>
      <c r="AC131" s="761"/>
      <c r="AD131" s="762"/>
      <c r="AE131" s="771"/>
      <c r="AF131" s="19"/>
      <c r="AG131" s="28" t="s">
        <v>10</v>
      </c>
      <c r="AH131" s="190" t="str">
        <f>IF(AG131&lt;&gt;"",VLOOKUP(AG131,MAGV!$B$6:$G$172,2,0),"")</f>
        <v>Th.Tiến</v>
      </c>
      <c r="AI131" s="44">
        <f t="shared" si="2"/>
        <v>16</v>
      </c>
    </row>
    <row r="132" spans="1:35" ht="12" customHeight="1" x14ac:dyDescent="0.2">
      <c r="A132" s="367"/>
      <c r="B132" s="104">
        <f>SUM(F131:F136,J131:J136,N131:N136,R131:R136,V131:V136,Z131:Z136,AD131:AD136)</f>
        <v>16</v>
      </c>
      <c r="C132" s="1043"/>
      <c r="D132" s="78" t="str">
        <f>AG131&amp;".2"</f>
        <v>L09.2</v>
      </c>
      <c r="E132" s="791"/>
      <c r="F132" s="764"/>
      <c r="G132" s="792"/>
      <c r="H132" s="793"/>
      <c r="I132" s="756"/>
      <c r="J132" s="764"/>
      <c r="K132" s="794"/>
      <c r="L132" s="793"/>
      <c r="M132" s="756"/>
      <c r="N132" s="764"/>
      <c r="O132" s="792"/>
      <c r="P132" s="793"/>
      <c r="Q132" s="756"/>
      <c r="R132" s="763"/>
      <c r="S132" s="792"/>
      <c r="T132" s="793"/>
      <c r="U132" s="756"/>
      <c r="V132" s="763"/>
      <c r="W132" s="792"/>
      <c r="X132" s="793"/>
      <c r="Y132" s="756"/>
      <c r="Z132" s="763"/>
      <c r="AA132" s="792"/>
      <c r="AB132" s="793"/>
      <c r="AC132" s="756"/>
      <c r="AD132" s="763"/>
      <c r="AE132" s="792"/>
      <c r="AF132" s="23"/>
      <c r="AH132" s="190" t="str">
        <f>IF(AG132&lt;&gt;"",VLOOKUP(AG132,MAGV!$B$6:$G$172,2,0),"")</f>
        <v/>
      </c>
      <c r="AI132" s="44" t="str">
        <f t="shared" si="2"/>
        <v/>
      </c>
    </row>
    <row r="133" spans="1:35" ht="12.6" customHeight="1" x14ac:dyDescent="0.2">
      <c r="A133" s="367"/>
      <c r="B133" s="102"/>
      <c r="C133" s="1044" t="s">
        <v>1</v>
      </c>
      <c r="D133" s="78" t="str">
        <f>AG131&amp;".3"</f>
        <v>L09.3</v>
      </c>
      <c r="E133" s="765" t="s">
        <v>6548</v>
      </c>
      <c r="F133" s="773">
        <v>4</v>
      </c>
      <c r="G133" s="773" t="s">
        <v>6569</v>
      </c>
      <c r="H133" s="795"/>
      <c r="I133" s="765"/>
      <c r="J133" s="767"/>
      <c r="K133" s="795"/>
      <c r="L133" s="775"/>
      <c r="M133" s="765" t="s">
        <v>6548</v>
      </c>
      <c r="N133" s="766">
        <v>4</v>
      </c>
      <c r="O133" s="773" t="s">
        <v>6569</v>
      </c>
      <c r="P133" s="775"/>
      <c r="Q133" s="765" t="s">
        <v>6548</v>
      </c>
      <c r="R133" s="767">
        <v>4</v>
      </c>
      <c r="S133" s="773" t="s">
        <v>6569</v>
      </c>
      <c r="T133" s="775"/>
      <c r="U133" s="765" t="s">
        <v>6548</v>
      </c>
      <c r="V133" s="766">
        <v>4</v>
      </c>
      <c r="W133" s="773" t="s">
        <v>6569</v>
      </c>
      <c r="X133" s="775"/>
      <c r="Y133" s="765"/>
      <c r="Z133" s="766"/>
      <c r="AA133" s="773"/>
      <c r="AB133" s="775"/>
      <c r="AC133" s="765"/>
      <c r="AD133" s="767"/>
      <c r="AE133" s="773"/>
      <c r="AF133" s="29"/>
      <c r="AH133" s="190" t="str">
        <f>IF(AG133&lt;&gt;"",VLOOKUP(AG133,MAGV!$B$6:$G$172,2,0),"")</f>
        <v/>
      </c>
      <c r="AI133" s="44" t="str">
        <f t="shared" si="2"/>
        <v/>
      </c>
    </row>
    <row r="134" spans="1:35" ht="12.6" customHeight="1" x14ac:dyDescent="0.2">
      <c r="A134" s="367"/>
      <c r="B134" s="102"/>
      <c r="C134" s="1045"/>
      <c r="D134" s="78" t="str">
        <f>AG131&amp;".4"</f>
        <v>L09.4</v>
      </c>
      <c r="E134" s="756"/>
      <c r="F134" s="770"/>
      <c r="G134" s="792" t="s">
        <v>9940</v>
      </c>
      <c r="H134" s="796"/>
      <c r="I134" s="756"/>
      <c r="J134" s="764"/>
      <c r="K134" s="794"/>
      <c r="L134" s="793"/>
      <c r="M134" s="756"/>
      <c r="N134" s="764"/>
      <c r="O134" s="792" t="s">
        <v>9939</v>
      </c>
      <c r="P134" s="793"/>
      <c r="Q134" s="756"/>
      <c r="R134" s="763"/>
      <c r="S134" s="792" t="s">
        <v>9940</v>
      </c>
      <c r="T134" s="793"/>
      <c r="U134" s="756"/>
      <c r="V134" s="763"/>
      <c r="W134" s="792" t="s">
        <v>9900</v>
      </c>
      <c r="X134" s="793"/>
      <c r="Y134" s="756"/>
      <c r="Z134" s="772"/>
      <c r="AA134" s="797"/>
      <c r="AB134" s="798"/>
      <c r="AC134" s="756"/>
      <c r="AD134" s="763"/>
      <c r="AE134" s="792"/>
      <c r="AF134" s="29"/>
      <c r="AH134" s="190" t="str">
        <f>IF(AG134&lt;&gt;"",VLOOKUP(AG134,MAGV!$B$6:$G$172,2,0),"")</f>
        <v/>
      </c>
      <c r="AI134" s="44" t="str">
        <f t="shared" si="2"/>
        <v/>
      </c>
    </row>
    <row r="135" spans="1:35" ht="12.6" customHeight="1" x14ac:dyDescent="0.2">
      <c r="A135" s="367"/>
      <c r="B135" s="102"/>
      <c r="C135" s="1046" t="s">
        <v>547</v>
      </c>
      <c r="D135" s="78" t="str">
        <f>AG131&amp;".5"</f>
        <v>L09.5</v>
      </c>
      <c r="E135" s="753"/>
      <c r="F135" s="788"/>
      <c r="G135" s="788"/>
      <c r="H135" s="789"/>
      <c r="I135" s="753"/>
      <c r="J135" s="754"/>
      <c r="K135" s="789"/>
      <c r="L135" s="755"/>
      <c r="M135" s="753"/>
      <c r="N135" s="754"/>
      <c r="O135" s="788"/>
      <c r="P135" s="755"/>
      <c r="Q135" s="753"/>
      <c r="R135" s="790"/>
      <c r="S135" s="788"/>
      <c r="T135" s="755"/>
      <c r="U135" s="753"/>
      <c r="V135" s="790"/>
      <c r="W135" s="788"/>
      <c r="X135" s="755"/>
      <c r="Y135" s="753"/>
      <c r="Z135" s="799"/>
      <c r="AA135" s="800"/>
      <c r="AB135" s="801"/>
      <c r="AC135" s="753"/>
      <c r="AD135" s="790"/>
      <c r="AE135" s="788"/>
      <c r="AF135" s="29"/>
      <c r="AH135" s="190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">
      <c r="A136" s="369"/>
      <c r="B136" s="103"/>
      <c r="C136" s="1047"/>
      <c r="D136" s="78" t="str">
        <f>AG131&amp;".6"</f>
        <v>L09.6</v>
      </c>
      <c r="E136" s="759"/>
      <c r="F136" s="768"/>
      <c r="G136" s="768"/>
      <c r="H136" s="808"/>
      <c r="I136" s="759"/>
      <c r="J136" s="758"/>
      <c r="K136" s="808"/>
      <c r="L136" s="777"/>
      <c r="M136" s="759"/>
      <c r="N136" s="758"/>
      <c r="O136" s="768"/>
      <c r="P136" s="777"/>
      <c r="Q136" s="759"/>
      <c r="R136" s="757"/>
      <c r="S136" s="768"/>
      <c r="T136" s="777"/>
      <c r="U136" s="759"/>
      <c r="V136" s="757"/>
      <c r="W136" s="768"/>
      <c r="X136" s="777"/>
      <c r="Y136" s="759"/>
      <c r="Z136" s="769"/>
      <c r="AA136" s="810"/>
      <c r="AB136" s="811"/>
      <c r="AC136" s="759"/>
      <c r="AD136" s="757"/>
      <c r="AE136" s="768"/>
      <c r="AF136" s="29"/>
      <c r="AH136" s="190" t="str">
        <f>IF(AG136&lt;&gt;"",VLOOKUP(AG136,MAGV!$B$6:$G$172,2,0),"")</f>
        <v/>
      </c>
      <c r="AI136" s="44" t="str">
        <f t="shared" si="2"/>
        <v/>
      </c>
    </row>
    <row r="137" spans="1:35" ht="12.6" customHeight="1" x14ac:dyDescent="0.2">
      <c r="A137" s="368">
        <v>22</v>
      </c>
      <c r="B137" s="101" t="str">
        <f>IF(AG137&lt;&gt;"",AH137,"")</f>
        <v>Th.Đát</v>
      </c>
      <c r="C137" s="1042" t="s">
        <v>0</v>
      </c>
      <c r="D137" s="79" t="str">
        <f>AG137&amp;".1"</f>
        <v>L14.1</v>
      </c>
      <c r="E137" s="761"/>
      <c r="F137" s="771"/>
      <c r="G137" s="771"/>
      <c r="H137" s="760"/>
      <c r="I137" s="761"/>
      <c r="J137" s="760"/>
      <c r="K137" s="802"/>
      <c r="L137" s="774"/>
      <c r="M137" s="761"/>
      <c r="N137" s="760"/>
      <c r="O137" s="771"/>
      <c r="P137" s="774"/>
      <c r="Q137" s="761"/>
      <c r="R137" s="762"/>
      <c r="S137" s="771"/>
      <c r="T137" s="774"/>
      <c r="U137" s="761"/>
      <c r="V137" s="760"/>
      <c r="W137" s="771"/>
      <c r="X137" s="774"/>
      <c r="Y137" s="761"/>
      <c r="Z137" s="760"/>
      <c r="AA137" s="771"/>
      <c r="AB137" s="774"/>
      <c r="AC137" s="761"/>
      <c r="AD137" s="762"/>
      <c r="AE137" s="771"/>
      <c r="AF137" s="19"/>
      <c r="AG137" s="28" t="s">
        <v>11</v>
      </c>
      <c r="AH137" s="190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">
      <c r="A138" s="367"/>
      <c r="B138" s="104">
        <f>SUM(F137:F142,J137:J142,N137:N142,R137:R142,V137:V142,Z137:Z142,AD137:AD142)</f>
        <v>0</v>
      </c>
      <c r="C138" s="1043"/>
      <c r="D138" s="78" t="str">
        <f>AG137&amp;".2"</f>
        <v>L14.2</v>
      </c>
      <c r="E138" s="791"/>
      <c r="F138" s="764"/>
      <c r="G138" s="792"/>
      <c r="H138" s="793"/>
      <c r="I138" s="756"/>
      <c r="J138" s="764"/>
      <c r="K138" s="794"/>
      <c r="L138" s="793"/>
      <c r="M138" s="756"/>
      <c r="N138" s="764"/>
      <c r="O138" s="792"/>
      <c r="P138" s="793"/>
      <c r="Q138" s="756"/>
      <c r="R138" s="763"/>
      <c r="S138" s="792"/>
      <c r="T138" s="793"/>
      <c r="U138" s="756"/>
      <c r="V138" s="763"/>
      <c r="W138" s="792"/>
      <c r="X138" s="793"/>
      <c r="Y138" s="756"/>
      <c r="Z138" s="763"/>
      <c r="AA138" s="792"/>
      <c r="AB138" s="793"/>
      <c r="AC138" s="756"/>
      <c r="AD138" s="763"/>
      <c r="AE138" s="792"/>
      <c r="AF138" s="23"/>
      <c r="AH138" s="190" t="str">
        <f>IF(AG138&lt;&gt;"",VLOOKUP(AG138,MAGV!$B$6:$G$172,2,0),"")</f>
        <v/>
      </c>
      <c r="AI138" s="44" t="str">
        <f t="shared" si="2"/>
        <v/>
      </c>
    </row>
    <row r="139" spans="1:35" ht="12.6" customHeight="1" x14ac:dyDescent="0.2">
      <c r="A139" s="367"/>
      <c r="B139" s="102"/>
      <c r="C139" s="1044" t="s">
        <v>1</v>
      </c>
      <c r="D139" s="78" t="str">
        <f>AG137&amp;".3"</f>
        <v>L14.3</v>
      </c>
      <c r="E139" s="765"/>
      <c r="F139" s="773"/>
      <c r="G139" s="773"/>
      <c r="H139" s="795"/>
      <c r="I139" s="765"/>
      <c r="J139" s="767"/>
      <c r="K139" s="795"/>
      <c r="L139" s="775"/>
      <c r="M139" s="765"/>
      <c r="N139" s="766"/>
      <c r="O139" s="773"/>
      <c r="P139" s="775"/>
      <c r="Q139" s="765"/>
      <c r="R139" s="767"/>
      <c r="S139" s="773"/>
      <c r="T139" s="775"/>
      <c r="U139" s="765"/>
      <c r="V139" s="766"/>
      <c r="W139" s="773"/>
      <c r="X139" s="775"/>
      <c r="Y139" s="765"/>
      <c r="Z139" s="766"/>
      <c r="AA139" s="773"/>
      <c r="AB139" s="775"/>
      <c r="AC139" s="765"/>
      <c r="AD139" s="767"/>
      <c r="AE139" s="773"/>
      <c r="AF139" s="29"/>
      <c r="AH139" s="190" t="str">
        <f>IF(AG139&lt;&gt;"",VLOOKUP(AG139,MAGV!$B$6:$G$172,2,0),"")</f>
        <v/>
      </c>
      <c r="AI139" s="44" t="str">
        <f t="shared" si="2"/>
        <v/>
      </c>
    </row>
    <row r="140" spans="1:35" ht="12.6" customHeight="1" x14ac:dyDescent="0.2">
      <c r="A140" s="367"/>
      <c r="B140" s="102"/>
      <c r="C140" s="1045"/>
      <c r="D140" s="78" t="str">
        <f>AG137&amp;".4"</f>
        <v>L14.4</v>
      </c>
      <c r="E140" s="756"/>
      <c r="F140" s="770"/>
      <c r="G140" s="792"/>
      <c r="H140" s="796"/>
      <c r="I140" s="756"/>
      <c r="J140" s="764"/>
      <c r="K140" s="794"/>
      <c r="L140" s="793"/>
      <c r="M140" s="756"/>
      <c r="N140" s="764"/>
      <c r="O140" s="792"/>
      <c r="P140" s="793"/>
      <c r="Q140" s="756"/>
      <c r="R140" s="763"/>
      <c r="S140" s="792"/>
      <c r="T140" s="793"/>
      <c r="U140" s="756"/>
      <c r="V140" s="763"/>
      <c r="W140" s="792"/>
      <c r="X140" s="793"/>
      <c r="Y140" s="756"/>
      <c r="Z140" s="772"/>
      <c r="AA140" s="797"/>
      <c r="AB140" s="798"/>
      <c r="AC140" s="756"/>
      <c r="AD140" s="763"/>
      <c r="AE140" s="792"/>
      <c r="AF140" s="29"/>
      <c r="AH140" s="190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" customHeight="1" x14ac:dyDescent="0.2">
      <c r="A141" s="367"/>
      <c r="B141" s="102"/>
      <c r="C141" s="1046" t="s">
        <v>547</v>
      </c>
      <c r="D141" s="78" t="str">
        <f>AG137&amp;".5"</f>
        <v>L14.5</v>
      </c>
      <c r="E141" s="753"/>
      <c r="F141" s="788"/>
      <c r="G141" s="788"/>
      <c r="H141" s="789"/>
      <c r="I141" s="753"/>
      <c r="J141" s="754"/>
      <c r="K141" s="789"/>
      <c r="L141" s="755"/>
      <c r="M141" s="753"/>
      <c r="N141" s="754"/>
      <c r="O141" s="788"/>
      <c r="P141" s="755"/>
      <c r="Q141" s="753"/>
      <c r="R141" s="790"/>
      <c r="S141" s="788"/>
      <c r="T141" s="755"/>
      <c r="U141" s="753"/>
      <c r="V141" s="790"/>
      <c r="W141" s="788"/>
      <c r="X141" s="755"/>
      <c r="Y141" s="753"/>
      <c r="Z141" s="799"/>
      <c r="AA141" s="800"/>
      <c r="AB141" s="801"/>
      <c r="AC141" s="753"/>
      <c r="AD141" s="790"/>
      <c r="AE141" s="788"/>
      <c r="AF141" s="29"/>
      <c r="AH141" s="190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">
      <c r="A142" s="369"/>
      <c r="B142" s="103"/>
      <c r="C142" s="1047"/>
      <c r="D142" s="78" t="str">
        <f>AG137&amp;".6"</f>
        <v>L14.6</v>
      </c>
      <c r="E142" s="759"/>
      <c r="F142" s="768"/>
      <c r="G142" s="768"/>
      <c r="H142" s="808"/>
      <c r="I142" s="759"/>
      <c r="J142" s="758"/>
      <c r="K142" s="808"/>
      <c r="L142" s="777"/>
      <c r="M142" s="759"/>
      <c r="N142" s="758"/>
      <c r="O142" s="768"/>
      <c r="P142" s="777"/>
      <c r="Q142" s="759"/>
      <c r="R142" s="757"/>
      <c r="S142" s="768"/>
      <c r="T142" s="777"/>
      <c r="U142" s="759"/>
      <c r="V142" s="757"/>
      <c r="W142" s="768"/>
      <c r="X142" s="777"/>
      <c r="Y142" s="759"/>
      <c r="Z142" s="769"/>
      <c r="AA142" s="810"/>
      <c r="AB142" s="811"/>
      <c r="AC142" s="759"/>
      <c r="AD142" s="757"/>
      <c r="AE142" s="768"/>
      <c r="AF142" s="29"/>
      <c r="AH142" s="190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9" t="str">
        <f>AG143&amp;".1"</f>
        <v>.1</v>
      </c>
      <c r="E143" s="754"/>
      <c r="F143" s="788"/>
      <c r="G143" s="788"/>
      <c r="H143" s="788"/>
      <c r="I143" s="754"/>
      <c r="J143" s="754"/>
      <c r="K143" s="788"/>
      <c r="L143" s="754"/>
      <c r="M143" s="754"/>
      <c r="N143" s="754"/>
      <c r="O143" s="788"/>
      <c r="P143" s="754"/>
      <c r="Q143" s="754"/>
      <c r="R143" s="790"/>
      <c r="S143" s="788"/>
      <c r="T143" s="754"/>
      <c r="U143" s="754"/>
      <c r="V143" s="790"/>
      <c r="W143" s="788"/>
      <c r="X143" s="754"/>
      <c r="Y143" s="754"/>
      <c r="Z143" s="799"/>
      <c r="AA143" s="800"/>
      <c r="AB143" s="799"/>
      <c r="AC143" s="754"/>
      <c r="AD143" s="790"/>
      <c r="AE143" s="788"/>
      <c r="AF143" s="28"/>
      <c r="AH143" s="190"/>
      <c r="AI143" s="44" t="str">
        <f t="shared" si="3"/>
        <v/>
      </c>
    </row>
    <row r="144" spans="1:35" ht="12" customHeight="1" x14ac:dyDescent="0.2">
      <c r="B144" s="49"/>
      <c r="C144" s="50"/>
      <c r="D144" s="78" t="str">
        <f>AG143&amp;".2"</f>
        <v>.2</v>
      </c>
      <c r="E144" s="754"/>
      <c r="F144" s="788"/>
      <c r="G144" s="788"/>
      <c r="H144" s="788"/>
      <c r="I144" s="754"/>
      <c r="J144" s="754"/>
      <c r="K144" s="788"/>
      <c r="L144" s="754"/>
      <c r="M144" s="754"/>
      <c r="N144" s="754"/>
      <c r="O144" s="788"/>
      <c r="P144" s="754"/>
      <c r="Q144" s="754"/>
      <c r="R144" s="790"/>
      <c r="S144" s="788"/>
      <c r="T144" s="754"/>
      <c r="U144" s="754"/>
      <c r="V144" s="790"/>
      <c r="W144" s="788"/>
      <c r="X144" s="754"/>
      <c r="Y144" s="754"/>
      <c r="Z144" s="799"/>
      <c r="AA144" s="800"/>
      <c r="AB144" s="799"/>
      <c r="AC144" s="754"/>
      <c r="AD144" s="790"/>
      <c r="AE144" s="788"/>
      <c r="AF144" s="28"/>
      <c r="AH144" s="190"/>
      <c r="AI144" s="44" t="str">
        <f t="shared" si="3"/>
        <v/>
      </c>
    </row>
    <row r="145" spans="1:35" ht="12" customHeight="1" x14ac:dyDescent="0.2">
      <c r="B145" s="49"/>
      <c r="C145" s="50"/>
      <c r="D145" s="78" t="str">
        <f>AG143&amp;".3"</f>
        <v>.3</v>
      </c>
      <c r="E145" s="754"/>
      <c r="F145" s="788"/>
      <c r="G145" s="788"/>
      <c r="H145" s="788"/>
      <c r="I145" s="754"/>
      <c r="J145" s="754"/>
      <c r="K145" s="805"/>
      <c r="L145" s="754"/>
      <c r="M145" s="754"/>
      <c r="N145" s="754"/>
      <c r="O145" s="788"/>
      <c r="P145" s="754"/>
      <c r="Q145" s="754"/>
      <c r="R145" s="790"/>
      <c r="S145" s="788"/>
      <c r="T145" s="754"/>
      <c r="U145" s="754"/>
      <c r="V145" s="790"/>
      <c r="W145" s="788"/>
      <c r="X145" s="754"/>
      <c r="Y145" s="754"/>
      <c r="Z145" s="799"/>
      <c r="AA145" s="800"/>
      <c r="AB145" s="799"/>
      <c r="AC145" s="754"/>
      <c r="AD145" s="790"/>
      <c r="AE145" s="788"/>
      <c r="AF145" s="28"/>
      <c r="AH145" s="190"/>
      <c r="AI145" s="44" t="str">
        <f t="shared" si="3"/>
        <v/>
      </c>
    </row>
    <row r="146" spans="1:35" ht="12" customHeight="1" x14ac:dyDescent="0.2">
      <c r="B146" s="49"/>
      <c r="C146" s="50"/>
      <c r="D146" s="78" t="str">
        <f>AG143&amp;".4"</f>
        <v>.4</v>
      </c>
      <c r="E146" s="754"/>
      <c r="F146" s="788"/>
      <c r="G146" s="788"/>
      <c r="H146" s="788"/>
      <c r="I146" s="754"/>
      <c r="J146" s="754"/>
      <c r="K146" s="788"/>
      <c r="L146" s="754"/>
      <c r="M146" s="754"/>
      <c r="N146" s="754"/>
      <c r="O146" s="788"/>
      <c r="P146" s="754"/>
      <c r="Q146" s="754"/>
      <c r="R146" s="790"/>
      <c r="S146" s="788"/>
      <c r="T146" s="754"/>
      <c r="U146" s="754"/>
      <c r="V146" s="790"/>
      <c r="W146" s="788"/>
      <c r="X146" s="754"/>
      <c r="Y146" s="754"/>
      <c r="Z146" s="799"/>
      <c r="AA146" s="800"/>
      <c r="AB146" s="799"/>
      <c r="AC146" s="754"/>
      <c r="AD146" s="790"/>
      <c r="AE146" s="788"/>
      <c r="AF146" s="28"/>
      <c r="AH146" s="190"/>
      <c r="AI146" s="44" t="str">
        <f t="shared" si="3"/>
        <v/>
      </c>
    </row>
    <row r="147" spans="1:35" ht="12" customHeight="1" x14ac:dyDescent="0.2">
      <c r="B147" s="49"/>
      <c r="C147" s="50"/>
      <c r="D147" s="78" t="str">
        <f>AG143&amp;".5"</f>
        <v>.5</v>
      </c>
      <c r="E147" s="754"/>
      <c r="F147" s="788"/>
      <c r="G147" s="788"/>
      <c r="H147" s="788"/>
      <c r="I147" s="754"/>
      <c r="J147" s="754"/>
      <c r="K147" s="788"/>
      <c r="L147" s="754"/>
      <c r="M147" s="754"/>
      <c r="N147" s="754"/>
      <c r="O147" s="788"/>
      <c r="P147" s="754"/>
      <c r="Q147" s="754"/>
      <c r="R147" s="790"/>
      <c r="S147" s="788"/>
      <c r="T147" s="754"/>
      <c r="U147" s="754"/>
      <c r="V147" s="790"/>
      <c r="W147" s="788"/>
      <c r="X147" s="754"/>
      <c r="Y147" s="754"/>
      <c r="Z147" s="799"/>
      <c r="AA147" s="800"/>
      <c r="AB147" s="799"/>
      <c r="AC147" s="754"/>
      <c r="AD147" s="790"/>
      <c r="AE147" s="788"/>
      <c r="AF147" s="28"/>
      <c r="AH147" s="190"/>
      <c r="AI147" s="44" t="str">
        <f t="shared" si="3"/>
        <v/>
      </c>
    </row>
    <row r="148" spans="1:35" ht="12" customHeight="1" x14ac:dyDescent="0.2">
      <c r="B148" s="49"/>
      <c r="C148" s="50"/>
      <c r="D148" s="78" t="str">
        <f>AG143&amp;".6"</f>
        <v>.6</v>
      </c>
      <c r="E148" s="754"/>
      <c r="F148" s="788"/>
      <c r="G148" s="788"/>
      <c r="H148" s="788"/>
      <c r="I148" s="754"/>
      <c r="J148" s="754"/>
      <c r="K148" s="788"/>
      <c r="L148" s="754"/>
      <c r="M148" s="754"/>
      <c r="N148" s="754"/>
      <c r="O148" s="788"/>
      <c r="P148" s="754"/>
      <c r="Q148" s="754"/>
      <c r="R148" s="790"/>
      <c r="S148" s="788"/>
      <c r="T148" s="754"/>
      <c r="U148" s="754"/>
      <c r="V148" s="790"/>
      <c r="W148" s="788"/>
      <c r="X148" s="754"/>
      <c r="Y148" s="754"/>
      <c r="Z148" s="799"/>
      <c r="AA148" s="800"/>
      <c r="AB148" s="799"/>
      <c r="AC148" s="754"/>
      <c r="AD148" s="790"/>
      <c r="AE148" s="788"/>
      <c r="AF148" s="28"/>
      <c r="AH148" s="190"/>
      <c r="AI148" s="44" t="str">
        <f t="shared" si="3"/>
        <v/>
      </c>
    </row>
    <row r="149" spans="1:35" ht="13.5" customHeight="1" x14ac:dyDescent="0.2">
      <c r="A149" s="368">
        <v>1</v>
      </c>
      <c r="B149" s="101" t="str">
        <f>IF(AG149&lt;&gt;"",AH149,"")</f>
        <v>Th.An</v>
      </c>
      <c r="C149" s="1042" t="s">
        <v>0</v>
      </c>
      <c r="D149" s="79" t="str">
        <f>AG149&amp;".1"</f>
        <v>Đ44.1</v>
      </c>
      <c r="E149" s="761"/>
      <c r="F149" s="771"/>
      <c r="G149" s="771"/>
      <c r="H149" s="760"/>
      <c r="I149" s="761"/>
      <c r="J149" s="760"/>
      <c r="K149" s="802"/>
      <c r="L149" s="774"/>
      <c r="M149" s="761"/>
      <c r="N149" s="760"/>
      <c r="O149" s="771"/>
      <c r="P149" s="774"/>
      <c r="Q149" s="761"/>
      <c r="R149" s="762"/>
      <c r="S149" s="771"/>
      <c r="T149" s="774"/>
      <c r="U149" s="761"/>
      <c r="V149" s="760"/>
      <c r="W149" s="771"/>
      <c r="X149" s="774"/>
      <c r="Y149" s="761"/>
      <c r="Z149" s="760"/>
      <c r="AA149" s="771"/>
      <c r="AB149" s="774"/>
      <c r="AC149" s="761"/>
      <c r="AD149" s="762"/>
      <c r="AE149" s="771"/>
      <c r="AF149" s="29"/>
      <c r="AG149" s="189" t="s">
        <v>796</v>
      </c>
      <c r="AH149" s="190" t="str">
        <f>IF(AG149&lt;&gt;"",VLOOKUP(AG149,MAGV!$B$6:$G$172,2,0),"")</f>
        <v>Th.An</v>
      </c>
      <c r="AI149" s="44">
        <f t="shared" si="3"/>
        <v>0</v>
      </c>
    </row>
    <row r="150" spans="1:35" ht="13.5" customHeight="1" x14ac:dyDescent="0.2">
      <c r="A150" s="367"/>
      <c r="B150" s="104">
        <f>SUM(F149:F154,J149:J154,N149:N154,R149:R154,V149:V154,Z149:Z154,AD149:AD154)</f>
        <v>0</v>
      </c>
      <c r="C150" s="1043"/>
      <c r="D150" s="78" t="str">
        <f>AG149&amp;".2"</f>
        <v>Đ44.2</v>
      </c>
      <c r="E150" s="791"/>
      <c r="F150" s="764"/>
      <c r="G150" s="792"/>
      <c r="H150" s="793"/>
      <c r="I150" s="756"/>
      <c r="J150" s="764"/>
      <c r="K150" s="794"/>
      <c r="L150" s="793"/>
      <c r="M150" s="756"/>
      <c r="N150" s="764"/>
      <c r="O150" s="792"/>
      <c r="P150" s="793"/>
      <c r="Q150" s="756"/>
      <c r="R150" s="763"/>
      <c r="S150" s="792"/>
      <c r="T150" s="793"/>
      <c r="U150" s="756"/>
      <c r="V150" s="763"/>
      <c r="W150" s="792"/>
      <c r="X150" s="793"/>
      <c r="Y150" s="756"/>
      <c r="Z150" s="763"/>
      <c r="AA150" s="792"/>
      <c r="AB150" s="793"/>
      <c r="AC150" s="756"/>
      <c r="AD150" s="763"/>
      <c r="AE150" s="792"/>
      <c r="AF150" s="23"/>
      <c r="AH150" s="190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">
      <c r="A151" s="367"/>
      <c r="B151" s="102"/>
      <c r="C151" s="1044" t="s">
        <v>1</v>
      </c>
      <c r="D151" s="78" t="str">
        <f>AG149&amp;".3"</f>
        <v>Đ44.3</v>
      </c>
      <c r="E151" s="765"/>
      <c r="F151" s="773"/>
      <c r="G151" s="773"/>
      <c r="H151" s="795"/>
      <c r="I151" s="765"/>
      <c r="J151" s="767"/>
      <c r="K151" s="795"/>
      <c r="L151" s="775"/>
      <c r="M151" s="765"/>
      <c r="N151" s="766"/>
      <c r="O151" s="773"/>
      <c r="P151" s="775"/>
      <c r="Q151" s="765"/>
      <c r="R151" s="767"/>
      <c r="S151" s="773"/>
      <c r="T151" s="775"/>
      <c r="U151" s="765"/>
      <c r="V151" s="766"/>
      <c r="W151" s="773"/>
      <c r="X151" s="775"/>
      <c r="Y151" s="765"/>
      <c r="Z151" s="766"/>
      <c r="AA151" s="773"/>
      <c r="AB151" s="775"/>
      <c r="AC151" s="765"/>
      <c r="AD151" s="767"/>
      <c r="AE151" s="773"/>
      <c r="AF151" s="29"/>
      <c r="AH151" s="190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">
      <c r="A152" s="367"/>
      <c r="B152" s="102"/>
      <c r="C152" s="1045"/>
      <c r="D152" s="78" t="str">
        <f>AG149&amp;".4"</f>
        <v>Đ44.4</v>
      </c>
      <c r="E152" s="756"/>
      <c r="F152" s="770"/>
      <c r="G152" s="792"/>
      <c r="H152" s="796"/>
      <c r="I152" s="756"/>
      <c r="J152" s="764"/>
      <c r="K152" s="794"/>
      <c r="L152" s="793"/>
      <c r="M152" s="756"/>
      <c r="N152" s="764"/>
      <c r="O152" s="792"/>
      <c r="P152" s="793"/>
      <c r="Q152" s="756"/>
      <c r="R152" s="763"/>
      <c r="S152" s="792"/>
      <c r="T152" s="793"/>
      <c r="U152" s="756"/>
      <c r="V152" s="763"/>
      <c r="W152" s="792"/>
      <c r="X152" s="793"/>
      <c r="Y152" s="756"/>
      <c r="Z152" s="772"/>
      <c r="AA152" s="797"/>
      <c r="AB152" s="798"/>
      <c r="AC152" s="756"/>
      <c r="AD152" s="763"/>
      <c r="AE152" s="792"/>
      <c r="AF152" s="29"/>
      <c r="AH152" s="190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">
      <c r="A153" s="367"/>
      <c r="B153" s="102"/>
      <c r="C153" s="1046" t="s">
        <v>547</v>
      </c>
      <c r="D153" s="78" t="str">
        <f>AG149&amp;".5"</f>
        <v>Đ44.5</v>
      </c>
      <c r="E153" s="753"/>
      <c r="F153" s="788"/>
      <c r="G153" s="788"/>
      <c r="H153" s="789"/>
      <c r="I153" s="753"/>
      <c r="J153" s="754"/>
      <c r="K153" s="789"/>
      <c r="L153" s="755"/>
      <c r="M153" s="753"/>
      <c r="N153" s="754"/>
      <c r="O153" s="788"/>
      <c r="P153" s="755"/>
      <c r="Q153" s="753"/>
      <c r="R153" s="790"/>
      <c r="S153" s="788"/>
      <c r="T153" s="755"/>
      <c r="U153" s="753"/>
      <c r="V153" s="790"/>
      <c r="W153" s="788"/>
      <c r="X153" s="755"/>
      <c r="Y153" s="753"/>
      <c r="Z153" s="799"/>
      <c r="AA153" s="800"/>
      <c r="AB153" s="801"/>
      <c r="AC153" s="753"/>
      <c r="AD153" s="790"/>
      <c r="AE153" s="788"/>
      <c r="AF153" s="29"/>
      <c r="AH153" s="190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">
      <c r="A154" s="367"/>
      <c r="B154" s="102"/>
      <c r="C154" s="1046"/>
      <c r="D154" s="78" t="str">
        <f>AG149&amp;".6"</f>
        <v>Đ44.6</v>
      </c>
      <c r="E154" s="753"/>
      <c r="F154" s="788"/>
      <c r="G154" s="805"/>
      <c r="H154" s="789"/>
      <c r="I154" s="753"/>
      <c r="J154" s="754"/>
      <c r="K154" s="806"/>
      <c r="L154" s="755"/>
      <c r="M154" s="753"/>
      <c r="N154" s="754"/>
      <c r="O154" s="805"/>
      <c r="P154" s="755"/>
      <c r="Q154" s="753"/>
      <c r="R154" s="790"/>
      <c r="S154" s="805"/>
      <c r="T154" s="755"/>
      <c r="U154" s="753"/>
      <c r="V154" s="790"/>
      <c r="W154" s="805"/>
      <c r="X154" s="755"/>
      <c r="Y154" s="753"/>
      <c r="Z154" s="799"/>
      <c r="AA154" s="800"/>
      <c r="AB154" s="801"/>
      <c r="AC154" s="753"/>
      <c r="AD154" s="790"/>
      <c r="AE154" s="788"/>
      <c r="AF154" s="29"/>
      <c r="AH154" s="190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">
      <c r="A155" s="368">
        <v>2</v>
      </c>
      <c r="B155" s="101" t="str">
        <f>IF(AG155&lt;&gt;"",AH155,"")</f>
        <v>Th.V.Anh</v>
      </c>
      <c r="C155" s="1042" t="s">
        <v>0</v>
      </c>
      <c r="D155" s="79" t="str">
        <f>AG155&amp;".1"</f>
        <v>Đ01.1</v>
      </c>
      <c r="E155" s="761" t="s">
        <v>7144</v>
      </c>
      <c r="F155" s="771">
        <v>4</v>
      </c>
      <c r="G155" s="771"/>
      <c r="H155" s="760"/>
      <c r="I155" s="761" t="s">
        <v>7144</v>
      </c>
      <c r="J155" s="760">
        <v>4</v>
      </c>
      <c r="K155" s="802"/>
      <c r="L155" s="774"/>
      <c r="M155" s="761" t="s">
        <v>7144</v>
      </c>
      <c r="N155" s="760">
        <v>4</v>
      </c>
      <c r="O155" s="771"/>
      <c r="P155" s="774"/>
      <c r="Q155" s="761" t="s">
        <v>7144</v>
      </c>
      <c r="R155" s="762">
        <v>4</v>
      </c>
      <c r="S155" s="771"/>
      <c r="T155" s="774"/>
      <c r="U155" s="761" t="s">
        <v>7144</v>
      </c>
      <c r="V155" s="760">
        <v>4</v>
      </c>
      <c r="W155" s="771"/>
      <c r="X155" s="774"/>
      <c r="Y155" s="761" t="s">
        <v>6557</v>
      </c>
      <c r="Z155" s="760">
        <v>4</v>
      </c>
      <c r="AA155" s="771"/>
      <c r="AB155" s="774"/>
      <c r="AC155" s="761"/>
      <c r="AD155" s="762"/>
      <c r="AE155" s="771"/>
      <c r="AF155" s="19"/>
      <c r="AG155" s="189" t="s">
        <v>810</v>
      </c>
      <c r="AH155" s="190" t="str">
        <f>IF(AG155&lt;&gt;"",VLOOKUP(AG155,MAGV!$B$6:$G$172,2,0),"")</f>
        <v>Th.V.Anh</v>
      </c>
      <c r="AI155" s="44">
        <f t="shared" si="3"/>
        <v>48</v>
      </c>
    </row>
    <row r="156" spans="1:35" ht="13.5" customHeight="1" x14ac:dyDescent="0.2">
      <c r="A156" s="367"/>
      <c r="B156" s="104">
        <f>SUM(F155:F160,J155:J160,N155:N160,R155:R160,V155:V160,Z155:Z160,AD155:AD160)</f>
        <v>48</v>
      </c>
      <c r="C156" s="1043"/>
      <c r="D156" s="78" t="str">
        <f>AG155&amp;".2"</f>
        <v>Đ01.2</v>
      </c>
      <c r="E156" s="791"/>
      <c r="F156" s="764"/>
      <c r="G156" s="792" t="s">
        <v>8332</v>
      </c>
      <c r="H156" s="793"/>
      <c r="I156" s="756"/>
      <c r="J156" s="764"/>
      <c r="K156" s="794" t="s">
        <v>8332</v>
      </c>
      <c r="L156" s="793"/>
      <c r="M156" s="756"/>
      <c r="N156" s="764"/>
      <c r="O156" s="792" t="s">
        <v>8332</v>
      </c>
      <c r="P156" s="793"/>
      <c r="Q156" s="756"/>
      <c r="R156" s="763"/>
      <c r="S156" s="792" t="s">
        <v>8332</v>
      </c>
      <c r="T156" s="793"/>
      <c r="U156" s="756"/>
      <c r="V156" s="763"/>
      <c r="W156" s="792" t="s">
        <v>8332</v>
      </c>
      <c r="X156" s="793"/>
      <c r="Y156" s="756"/>
      <c r="Z156" s="763"/>
      <c r="AA156" s="792" t="s">
        <v>9982</v>
      </c>
      <c r="AB156" s="793"/>
      <c r="AC156" s="756"/>
      <c r="AD156" s="763"/>
      <c r="AE156" s="792"/>
      <c r="AF156" s="23"/>
      <c r="AH156" s="190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">
      <c r="A157" s="367"/>
      <c r="B157" s="102"/>
      <c r="C157" s="1044" t="s">
        <v>1</v>
      </c>
      <c r="D157" s="78" t="str">
        <f>AG155&amp;".3"</f>
        <v>Đ01.3</v>
      </c>
      <c r="E157" s="765" t="s">
        <v>6557</v>
      </c>
      <c r="F157" s="773">
        <v>4</v>
      </c>
      <c r="G157" s="773"/>
      <c r="H157" s="795"/>
      <c r="I157" s="765" t="s">
        <v>6557</v>
      </c>
      <c r="J157" s="767">
        <v>4</v>
      </c>
      <c r="K157" s="795"/>
      <c r="L157" s="775"/>
      <c r="M157" s="765" t="s">
        <v>6557</v>
      </c>
      <c r="N157" s="766">
        <v>4</v>
      </c>
      <c r="O157" s="773"/>
      <c r="P157" s="775"/>
      <c r="Q157" s="765" t="s">
        <v>6557</v>
      </c>
      <c r="R157" s="767">
        <v>4</v>
      </c>
      <c r="S157" s="773"/>
      <c r="T157" s="775"/>
      <c r="U157" s="765" t="s">
        <v>6557</v>
      </c>
      <c r="V157" s="766">
        <v>4</v>
      </c>
      <c r="W157" s="773"/>
      <c r="X157" s="775"/>
      <c r="Y157" s="765" t="s">
        <v>6557</v>
      </c>
      <c r="Z157" s="766">
        <v>4</v>
      </c>
      <c r="AA157" s="773"/>
      <c r="AB157" s="775"/>
      <c r="AC157" s="765"/>
      <c r="AD157" s="767"/>
      <c r="AE157" s="773"/>
      <c r="AF157" s="29"/>
      <c r="AH157" s="190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">
      <c r="A158" s="367"/>
      <c r="B158" s="102"/>
      <c r="C158" s="1045"/>
      <c r="D158" s="78" t="str">
        <f>AG155&amp;".4"</f>
        <v>Đ01.4</v>
      </c>
      <c r="E158" s="756"/>
      <c r="F158" s="770"/>
      <c r="G158" s="792" t="s">
        <v>9983</v>
      </c>
      <c r="H158" s="796"/>
      <c r="I158" s="756"/>
      <c r="J158" s="764"/>
      <c r="K158" s="794" t="s">
        <v>9982</v>
      </c>
      <c r="L158" s="793"/>
      <c r="M158" s="756"/>
      <c r="N158" s="764"/>
      <c r="O158" s="792" t="s">
        <v>9983</v>
      </c>
      <c r="P158" s="793"/>
      <c r="Q158" s="756"/>
      <c r="R158" s="763"/>
      <c r="S158" s="792" t="s">
        <v>9982</v>
      </c>
      <c r="T158" s="793"/>
      <c r="U158" s="756"/>
      <c r="V158" s="763"/>
      <c r="W158" s="792" t="s">
        <v>9983</v>
      </c>
      <c r="X158" s="793"/>
      <c r="Y158" s="756"/>
      <c r="Z158" s="772"/>
      <c r="AA158" s="797" t="s">
        <v>9982</v>
      </c>
      <c r="AB158" s="798"/>
      <c r="AC158" s="756"/>
      <c r="AD158" s="763"/>
      <c r="AE158" s="792"/>
      <c r="AF158" s="29"/>
      <c r="AH158" s="190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">
      <c r="A159" s="367"/>
      <c r="B159" s="102"/>
      <c r="C159" s="1046" t="s">
        <v>547</v>
      </c>
      <c r="D159" s="78" t="str">
        <f>AG155&amp;".5"</f>
        <v>Đ01.5</v>
      </c>
      <c r="E159" s="753"/>
      <c r="F159" s="788"/>
      <c r="G159" s="788"/>
      <c r="H159" s="789"/>
      <c r="I159" s="753"/>
      <c r="J159" s="754"/>
      <c r="K159" s="789"/>
      <c r="L159" s="755"/>
      <c r="M159" s="753"/>
      <c r="N159" s="754"/>
      <c r="O159" s="788"/>
      <c r="P159" s="755"/>
      <c r="Q159" s="753"/>
      <c r="R159" s="790"/>
      <c r="S159" s="788"/>
      <c r="T159" s="755"/>
      <c r="U159" s="753"/>
      <c r="V159" s="790"/>
      <c r="W159" s="788"/>
      <c r="X159" s="755"/>
      <c r="Y159" s="753"/>
      <c r="Z159" s="799"/>
      <c r="AA159" s="800"/>
      <c r="AB159" s="801"/>
      <c r="AC159" s="753"/>
      <c r="AD159" s="790"/>
      <c r="AE159" s="788"/>
      <c r="AF159" s="29"/>
      <c r="AH159" s="190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">
      <c r="A160" s="367"/>
      <c r="B160" s="102"/>
      <c r="C160" s="1046"/>
      <c r="D160" s="78" t="str">
        <f>AG155&amp;".6"</f>
        <v>Đ01.6</v>
      </c>
      <c r="E160" s="753"/>
      <c r="F160" s="788"/>
      <c r="G160" s="788"/>
      <c r="H160" s="789"/>
      <c r="I160" s="753"/>
      <c r="J160" s="754"/>
      <c r="K160" s="789"/>
      <c r="L160" s="755"/>
      <c r="M160" s="753"/>
      <c r="N160" s="754"/>
      <c r="O160" s="788"/>
      <c r="P160" s="755"/>
      <c r="Q160" s="753"/>
      <c r="R160" s="790"/>
      <c r="S160" s="788"/>
      <c r="T160" s="755"/>
      <c r="U160" s="753"/>
      <c r="V160" s="790"/>
      <c r="W160" s="788"/>
      <c r="X160" s="755"/>
      <c r="Y160" s="753"/>
      <c r="Z160" s="799"/>
      <c r="AA160" s="800"/>
      <c r="AB160" s="801"/>
      <c r="AC160" s="753"/>
      <c r="AD160" s="790"/>
      <c r="AE160" s="788"/>
      <c r="AF160" s="29"/>
      <c r="AH160" s="190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">
      <c r="A161" s="368">
        <v>3</v>
      </c>
      <c r="B161" s="101" t="str">
        <f>IF(AG161&lt;&gt;"",AH161,"")</f>
        <v>Th.Bình</v>
      </c>
      <c r="C161" s="1042" t="s">
        <v>0</v>
      </c>
      <c r="D161" s="79" t="str">
        <f>AG161&amp;".1"</f>
        <v>Đ02.1</v>
      </c>
      <c r="E161" s="761"/>
      <c r="F161" s="771"/>
      <c r="G161" s="771"/>
      <c r="H161" s="760"/>
      <c r="I161" s="761"/>
      <c r="J161" s="760"/>
      <c r="K161" s="802"/>
      <c r="L161" s="774"/>
      <c r="M161" s="761"/>
      <c r="N161" s="760"/>
      <c r="O161" s="771"/>
      <c r="P161" s="774"/>
      <c r="Q161" s="761"/>
      <c r="R161" s="762"/>
      <c r="S161" s="771"/>
      <c r="T161" s="774"/>
      <c r="U161" s="761"/>
      <c r="V161" s="760"/>
      <c r="W161" s="771"/>
      <c r="X161" s="774"/>
      <c r="Y161" s="761" t="s">
        <v>6549</v>
      </c>
      <c r="Z161" s="760">
        <v>4</v>
      </c>
      <c r="AA161" s="771" t="s">
        <v>414</v>
      </c>
      <c r="AB161" s="774"/>
      <c r="AC161" s="761"/>
      <c r="AD161" s="762"/>
      <c r="AE161" s="771"/>
      <c r="AF161" s="19"/>
      <c r="AG161" s="189" t="s">
        <v>818</v>
      </c>
      <c r="AH161" s="190" t="str">
        <f>IF(AG161&lt;&gt;"",VLOOKUP(AG161,MAGV!$B$6:$G$172,2,0),"")</f>
        <v>Th.Bình</v>
      </c>
      <c r="AI161" s="44">
        <f t="shared" si="3"/>
        <v>24</v>
      </c>
    </row>
    <row r="162" spans="1:35" ht="13.5" customHeight="1" x14ac:dyDescent="0.2">
      <c r="A162" s="367"/>
      <c r="B162" s="104">
        <f>SUM(F161:F166,J161:J166,N161:N166,R161:R166,V161:V166,Z161:Z166,AD161:AD166)</f>
        <v>24</v>
      </c>
      <c r="C162" s="1043"/>
      <c r="D162" s="78" t="str">
        <f>AG161&amp;".2"</f>
        <v>Đ02.2</v>
      </c>
      <c r="E162" s="791"/>
      <c r="F162" s="764"/>
      <c r="G162" s="792"/>
      <c r="H162" s="793"/>
      <c r="I162" s="756"/>
      <c r="J162" s="764"/>
      <c r="K162" s="794"/>
      <c r="L162" s="793"/>
      <c r="M162" s="756"/>
      <c r="N162" s="764"/>
      <c r="O162" s="792"/>
      <c r="P162" s="793"/>
      <c r="Q162" s="756"/>
      <c r="R162" s="763"/>
      <c r="S162" s="792"/>
      <c r="T162" s="793"/>
      <c r="U162" s="756"/>
      <c r="V162" s="763"/>
      <c r="W162" s="792"/>
      <c r="X162" s="793"/>
      <c r="Y162" s="756"/>
      <c r="Z162" s="763"/>
      <c r="AA162" s="545" t="s">
        <v>9916</v>
      </c>
      <c r="AB162" s="793"/>
      <c r="AC162" s="756"/>
      <c r="AD162" s="763"/>
      <c r="AE162" s="792"/>
      <c r="AF162" s="23"/>
      <c r="AH162" s="190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">
      <c r="A163" s="367"/>
      <c r="B163" s="102"/>
      <c r="C163" s="1044" t="s">
        <v>1</v>
      </c>
      <c r="D163" s="78" t="str">
        <f>AG161&amp;".3"</f>
        <v>Đ02.3</v>
      </c>
      <c r="E163" s="765"/>
      <c r="F163" s="773"/>
      <c r="G163" s="773"/>
      <c r="H163" s="795"/>
      <c r="I163" s="765" t="s">
        <v>6549</v>
      </c>
      <c r="J163" s="767">
        <v>4</v>
      </c>
      <c r="K163" s="795" t="s">
        <v>414</v>
      </c>
      <c r="L163" s="775"/>
      <c r="M163" s="765" t="s">
        <v>6549</v>
      </c>
      <c r="N163" s="766">
        <v>4</v>
      </c>
      <c r="O163" s="773" t="s">
        <v>414</v>
      </c>
      <c r="P163" s="775"/>
      <c r="Q163" s="765" t="s">
        <v>6549</v>
      </c>
      <c r="R163" s="767">
        <v>4</v>
      </c>
      <c r="S163" s="773" t="s">
        <v>414</v>
      </c>
      <c r="T163" s="775"/>
      <c r="U163" s="765" t="s">
        <v>6549</v>
      </c>
      <c r="V163" s="766">
        <v>4</v>
      </c>
      <c r="W163" s="773" t="s">
        <v>414</v>
      </c>
      <c r="X163" s="775"/>
      <c r="Y163" s="765" t="s">
        <v>6549</v>
      </c>
      <c r="Z163" s="766">
        <v>4</v>
      </c>
      <c r="AA163" s="773" t="s">
        <v>414</v>
      </c>
      <c r="AB163" s="775"/>
      <c r="AC163" s="765"/>
      <c r="AD163" s="767"/>
      <c r="AE163" s="773"/>
      <c r="AF163" s="29"/>
      <c r="AH163" s="190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">
      <c r="A164" s="367"/>
      <c r="B164" s="102"/>
      <c r="C164" s="1045"/>
      <c r="D164" s="78" t="str">
        <f>AG161&amp;".4"</f>
        <v>Đ02.4</v>
      </c>
      <c r="E164" s="756"/>
      <c r="F164" s="770"/>
      <c r="G164" s="792"/>
      <c r="H164" s="796"/>
      <c r="I164" s="756"/>
      <c r="J164" s="764"/>
      <c r="K164" s="878" t="s">
        <v>9916</v>
      </c>
      <c r="L164" s="793"/>
      <c r="M164" s="756"/>
      <c r="N164" s="764"/>
      <c r="O164" s="545" t="s">
        <v>9916</v>
      </c>
      <c r="P164" s="793"/>
      <c r="Q164" s="756"/>
      <c r="R164" s="763"/>
      <c r="S164" s="545" t="s">
        <v>9916</v>
      </c>
      <c r="T164" s="793"/>
      <c r="U164" s="756"/>
      <c r="V164" s="763"/>
      <c r="W164" s="545" t="s">
        <v>9916</v>
      </c>
      <c r="X164" s="793"/>
      <c r="Y164" s="756"/>
      <c r="Z164" s="772"/>
      <c r="AA164" s="1022" t="s">
        <v>9916</v>
      </c>
      <c r="AB164" s="798"/>
      <c r="AC164" s="756"/>
      <c r="AD164" s="763"/>
      <c r="AE164" s="792"/>
      <c r="AF164" s="29"/>
      <c r="AH164" s="190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">
      <c r="A165" s="367"/>
      <c r="B165" s="102"/>
      <c r="C165" s="1046" t="s">
        <v>547</v>
      </c>
      <c r="D165" s="78" t="str">
        <f>AG161&amp;".5"</f>
        <v>Đ02.5</v>
      </c>
      <c r="E165" s="753"/>
      <c r="F165" s="788"/>
      <c r="G165" s="788"/>
      <c r="H165" s="789"/>
      <c r="I165" s="753"/>
      <c r="J165" s="754"/>
      <c r="K165" s="789"/>
      <c r="L165" s="755"/>
      <c r="M165" s="753"/>
      <c r="N165" s="754"/>
      <c r="O165" s="788"/>
      <c r="P165" s="755"/>
      <c r="Q165" s="753"/>
      <c r="R165" s="790"/>
      <c r="S165" s="788"/>
      <c r="T165" s="755"/>
      <c r="U165" s="753"/>
      <c r="V165" s="790"/>
      <c r="W165" s="788"/>
      <c r="X165" s="755"/>
      <c r="Y165" s="753"/>
      <c r="Z165" s="799"/>
      <c r="AA165" s="800"/>
      <c r="AB165" s="801"/>
      <c r="AC165" s="753"/>
      <c r="AD165" s="790"/>
      <c r="AE165" s="788"/>
      <c r="AF165" s="29"/>
      <c r="AH165" s="190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">
      <c r="A166" s="367"/>
      <c r="B166" s="102"/>
      <c r="C166" s="1046"/>
      <c r="D166" s="78" t="str">
        <f>AG161&amp;".6"</f>
        <v>Đ02.6</v>
      </c>
      <c r="E166" s="753"/>
      <c r="F166" s="788"/>
      <c r="G166" s="788"/>
      <c r="H166" s="789"/>
      <c r="I166" s="753"/>
      <c r="J166" s="754"/>
      <c r="K166" s="789"/>
      <c r="L166" s="755"/>
      <c r="M166" s="753"/>
      <c r="N166" s="754"/>
      <c r="O166" s="788"/>
      <c r="P166" s="755"/>
      <c r="Q166" s="753"/>
      <c r="R166" s="790"/>
      <c r="S166" s="788"/>
      <c r="T166" s="755"/>
      <c r="U166" s="753"/>
      <c r="V166" s="790"/>
      <c r="W166" s="788"/>
      <c r="X166" s="755"/>
      <c r="Y166" s="753"/>
      <c r="Z166" s="799"/>
      <c r="AA166" s="800"/>
      <c r="AB166" s="801"/>
      <c r="AC166" s="753"/>
      <c r="AD166" s="790"/>
      <c r="AE166" s="788"/>
      <c r="AF166" s="29"/>
      <c r="AH166" s="190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">
      <c r="A167" s="368">
        <v>4</v>
      </c>
      <c r="B167" s="101" t="str">
        <f>IF(AG167&lt;&gt;"",AH167,"")</f>
        <v>Th.Cương</v>
      </c>
      <c r="C167" s="1042" t="s">
        <v>0</v>
      </c>
      <c r="D167" s="79" t="str">
        <f>AG167&amp;".1"</f>
        <v>Đ03.1</v>
      </c>
      <c r="E167" s="761" t="s">
        <v>7000</v>
      </c>
      <c r="F167" s="771">
        <v>4</v>
      </c>
      <c r="G167" s="771"/>
      <c r="H167" s="760"/>
      <c r="I167" s="761" t="s">
        <v>7000</v>
      </c>
      <c r="J167" s="760">
        <v>4</v>
      </c>
      <c r="K167" s="802"/>
      <c r="L167" s="774"/>
      <c r="M167" s="761" t="s">
        <v>7000</v>
      </c>
      <c r="N167" s="760">
        <v>4</v>
      </c>
      <c r="O167" s="771"/>
      <c r="P167" s="774"/>
      <c r="Q167" s="761" t="s">
        <v>7000</v>
      </c>
      <c r="R167" s="762">
        <v>4</v>
      </c>
      <c r="S167" s="771"/>
      <c r="T167" s="774"/>
      <c r="U167" s="761" t="s">
        <v>7000</v>
      </c>
      <c r="V167" s="760">
        <v>4</v>
      </c>
      <c r="W167" s="771"/>
      <c r="X167" s="774"/>
      <c r="Y167" s="761" t="s">
        <v>7000</v>
      </c>
      <c r="Z167" s="760">
        <v>4</v>
      </c>
      <c r="AA167" s="771"/>
      <c r="AB167" s="774"/>
      <c r="AC167" s="761"/>
      <c r="AD167" s="762"/>
      <c r="AE167" s="771"/>
      <c r="AF167" s="19"/>
      <c r="AG167" s="189" t="s">
        <v>819</v>
      </c>
      <c r="AH167" s="190" t="str">
        <f>IF(AG167&lt;&gt;"",VLOOKUP(AG167,MAGV!$B$6:$G$172,2,0),"")</f>
        <v>Th.Cương</v>
      </c>
      <c r="AI167" s="44">
        <f t="shared" si="3"/>
        <v>48</v>
      </c>
    </row>
    <row r="168" spans="1:35" ht="13.5" customHeight="1" x14ac:dyDescent="0.2">
      <c r="A168" s="367"/>
      <c r="B168" s="104">
        <f>SUM(F167:F172,J167:J172,N167:N172,R167:R172,V167:V172,Z167:Z172,AD167:AD172)</f>
        <v>48</v>
      </c>
      <c r="C168" s="1043"/>
      <c r="D168" s="78" t="str">
        <f>AG167&amp;".2"</f>
        <v>Đ03.2</v>
      </c>
      <c r="E168" s="791"/>
      <c r="F168" s="764"/>
      <c r="G168" s="792" t="s">
        <v>8504</v>
      </c>
      <c r="H168" s="793"/>
      <c r="I168" s="756"/>
      <c r="J168" s="764"/>
      <c r="K168" s="794" t="s">
        <v>8505</v>
      </c>
      <c r="L168" s="793"/>
      <c r="M168" s="756"/>
      <c r="N168" s="764"/>
      <c r="O168" s="792" t="s">
        <v>8504</v>
      </c>
      <c r="P168" s="793"/>
      <c r="Q168" s="756"/>
      <c r="R168" s="763"/>
      <c r="S168" s="792" t="s">
        <v>8505</v>
      </c>
      <c r="T168" s="793"/>
      <c r="U168" s="756"/>
      <c r="V168" s="763"/>
      <c r="W168" s="792" t="s">
        <v>8504</v>
      </c>
      <c r="X168" s="793"/>
      <c r="Y168" s="756"/>
      <c r="Z168" s="763"/>
      <c r="AA168" s="792" t="s">
        <v>8505</v>
      </c>
      <c r="AB168" s="793"/>
      <c r="AC168" s="756"/>
      <c r="AD168" s="763"/>
      <c r="AE168" s="792"/>
      <c r="AF168" s="23"/>
      <c r="AH168" s="190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">
      <c r="A169" s="367"/>
      <c r="B169" s="102"/>
      <c r="C169" s="1044" t="s">
        <v>1</v>
      </c>
      <c r="D169" s="78" t="str">
        <f>AG167&amp;".3"</f>
        <v>Đ03.3</v>
      </c>
      <c r="E169" s="765" t="s">
        <v>6559</v>
      </c>
      <c r="F169" s="773">
        <v>4</v>
      </c>
      <c r="G169" s="773"/>
      <c r="H169" s="795"/>
      <c r="I169" s="765" t="s">
        <v>6559</v>
      </c>
      <c r="J169" s="767">
        <v>4</v>
      </c>
      <c r="K169" s="795"/>
      <c r="L169" s="775"/>
      <c r="M169" s="765" t="s">
        <v>6559</v>
      </c>
      <c r="N169" s="766">
        <v>4</v>
      </c>
      <c r="O169" s="773"/>
      <c r="P169" s="775"/>
      <c r="Q169" s="765" t="s">
        <v>6559</v>
      </c>
      <c r="R169" s="767">
        <v>4</v>
      </c>
      <c r="S169" s="773"/>
      <c r="T169" s="775"/>
      <c r="U169" s="765" t="s">
        <v>6559</v>
      </c>
      <c r="V169" s="766">
        <v>4</v>
      </c>
      <c r="W169" s="773"/>
      <c r="X169" s="775"/>
      <c r="Y169" s="765" t="s">
        <v>6559</v>
      </c>
      <c r="Z169" s="766">
        <v>4</v>
      </c>
      <c r="AA169" s="773"/>
      <c r="AB169" s="775"/>
      <c r="AC169" s="765"/>
      <c r="AD169" s="767"/>
      <c r="AE169" s="773"/>
      <c r="AF169" s="29"/>
      <c r="AH169" s="190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">
      <c r="A170" s="367"/>
      <c r="B170" s="102"/>
      <c r="C170" s="1045"/>
      <c r="D170" s="78" t="str">
        <f>AG167&amp;".4"</f>
        <v>Đ03.4</v>
      </c>
      <c r="E170" s="756"/>
      <c r="F170" s="770"/>
      <c r="G170" s="792" t="s">
        <v>9938</v>
      </c>
      <c r="H170" s="796"/>
      <c r="I170" s="756"/>
      <c r="J170" s="764"/>
      <c r="K170" s="794" t="s">
        <v>9937</v>
      </c>
      <c r="L170" s="793"/>
      <c r="M170" s="756"/>
      <c r="N170" s="764"/>
      <c r="O170" s="792" t="s">
        <v>9938</v>
      </c>
      <c r="P170" s="793"/>
      <c r="Q170" s="756"/>
      <c r="R170" s="763"/>
      <c r="S170" s="792" t="s">
        <v>9937</v>
      </c>
      <c r="T170" s="793"/>
      <c r="U170" s="756"/>
      <c r="V170" s="763"/>
      <c r="W170" s="792" t="s">
        <v>9938</v>
      </c>
      <c r="X170" s="793"/>
      <c r="Y170" s="756"/>
      <c r="Z170" s="772"/>
      <c r="AA170" s="797" t="s">
        <v>9937</v>
      </c>
      <c r="AB170" s="798"/>
      <c r="AC170" s="756"/>
      <c r="AD170" s="763"/>
      <c r="AE170" s="792"/>
      <c r="AF170" s="29"/>
      <c r="AH170" s="190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">
      <c r="A171" s="367"/>
      <c r="B171" s="102"/>
      <c r="C171" s="1046" t="s">
        <v>547</v>
      </c>
      <c r="D171" s="78" t="str">
        <f>AG167&amp;".5"</f>
        <v>Đ03.5</v>
      </c>
      <c r="E171" s="753"/>
      <c r="F171" s="788"/>
      <c r="G171" s="788"/>
      <c r="H171" s="789"/>
      <c r="I171" s="753"/>
      <c r="J171" s="754"/>
      <c r="K171" s="789"/>
      <c r="L171" s="755"/>
      <c r="M171" s="753"/>
      <c r="N171" s="754"/>
      <c r="O171" s="788"/>
      <c r="P171" s="755"/>
      <c r="Q171" s="753"/>
      <c r="R171" s="790"/>
      <c r="S171" s="788"/>
      <c r="T171" s="755"/>
      <c r="U171" s="753"/>
      <c r="V171" s="790"/>
      <c r="W171" s="788"/>
      <c r="X171" s="755"/>
      <c r="Y171" s="753"/>
      <c r="Z171" s="799"/>
      <c r="AA171" s="800"/>
      <c r="AB171" s="801"/>
      <c r="AC171" s="753"/>
      <c r="AD171" s="790"/>
      <c r="AE171" s="788"/>
      <c r="AF171" s="29"/>
      <c r="AH171" s="190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">
      <c r="A172" s="367"/>
      <c r="B172" s="102"/>
      <c r="C172" s="1046"/>
      <c r="D172" s="78" t="str">
        <f>AG167&amp;".6"</f>
        <v>Đ03.6</v>
      </c>
      <c r="E172" s="753"/>
      <c r="F172" s="788"/>
      <c r="G172" s="788"/>
      <c r="H172" s="789"/>
      <c r="I172" s="753"/>
      <c r="J172" s="754"/>
      <c r="K172" s="789"/>
      <c r="L172" s="755"/>
      <c r="M172" s="753"/>
      <c r="N172" s="754"/>
      <c r="O172" s="788"/>
      <c r="P172" s="755"/>
      <c r="Q172" s="753"/>
      <c r="R172" s="790"/>
      <c r="S172" s="788"/>
      <c r="T172" s="755"/>
      <c r="U172" s="753"/>
      <c r="V172" s="790"/>
      <c r="W172" s="788"/>
      <c r="X172" s="755"/>
      <c r="Y172" s="753"/>
      <c r="Z172" s="799"/>
      <c r="AA172" s="800"/>
      <c r="AB172" s="801"/>
      <c r="AC172" s="753"/>
      <c r="AD172" s="790"/>
      <c r="AE172" s="788"/>
      <c r="AF172" s="29"/>
      <c r="AH172" s="190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">
      <c r="A173" s="368">
        <v>5</v>
      </c>
      <c r="B173" s="101" t="str">
        <f>IF(AG173&lt;&gt;"",AH173,"")</f>
        <v>Th.Dân</v>
      </c>
      <c r="C173" s="1042" t="s">
        <v>0</v>
      </c>
      <c r="D173" s="79" t="str">
        <f>AG173&amp;".1"</f>
        <v>Đ05.1</v>
      </c>
      <c r="E173" s="761"/>
      <c r="F173" s="771"/>
      <c r="G173" s="771"/>
      <c r="H173" s="760"/>
      <c r="I173" s="761"/>
      <c r="J173" s="760"/>
      <c r="K173" s="802"/>
      <c r="L173" s="774"/>
      <c r="M173" s="761"/>
      <c r="N173" s="760"/>
      <c r="O173" s="771"/>
      <c r="P173" s="774"/>
      <c r="Q173" s="761"/>
      <c r="R173" s="762"/>
      <c r="S173" s="771"/>
      <c r="T173" s="774"/>
      <c r="U173" s="761"/>
      <c r="V173" s="760"/>
      <c r="W173" s="771"/>
      <c r="X173" s="774"/>
      <c r="Y173" s="761"/>
      <c r="Z173" s="760"/>
      <c r="AA173" s="771"/>
      <c r="AB173" s="774"/>
      <c r="AC173" s="761"/>
      <c r="AD173" s="762"/>
      <c r="AE173" s="771"/>
      <c r="AF173" s="19"/>
      <c r="AG173" s="189" t="s">
        <v>797</v>
      </c>
      <c r="AH173" s="190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">
      <c r="A174" s="367"/>
      <c r="B174" s="104">
        <f>SUM(F173:F178,J173:J178,N173:N178,R173:R178,V173:V178,Z173:Z178,AD173:AD178)</f>
        <v>0</v>
      </c>
      <c r="C174" s="1043"/>
      <c r="D174" s="78" t="str">
        <f>AG173&amp;".2"</f>
        <v>Đ05.2</v>
      </c>
      <c r="E174" s="791"/>
      <c r="F174" s="764"/>
      <c r="G174" s="792"/>
      <c r="H174" s="793"/>
      <c r="I174" s="756"/>
      <c r="J174" s="764"/>
      <c r="K174" s="794"/>
      <c r="L174" s="793"/>
      <c r="M174" s="756"/>
      <c r="N174" s="764"/>
      <c r="O174" s="792"/>
      <c r="P174" s="793"/>
      <c r="Q174" s="756"/>
      <c r="R174" s="763"/>
      <c r="S174" s="792"/>
      <c r="T174" s="793"/>
      <c r="U174" s="756"/>
      <c r="V174" s="763"/>
      <c r="W174" s="792"/>
      <c r="X174" s="793"/>
      <c r="Y174" s="756"/>
      <c r="Z174" s="763"/>
      <c r="AA174" s="792"/>
      <c r="AB174" s="793"/>
      <c r="AC174" s="756"/>
      <c r="AD174" s="763"/>
      <c r="AE174" s="770"/>
      <c r="AF174" s="23"/>
      <c r="AH174" s="190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">
      <c r="A175" s="367"/>
      <c r="B175" s="102"/>
      <c r="C175" s="1044" t="s">
        <v>1</v>
      </c>
      <c r="D175" s="78" t="str">
        <f>AG173&amp;".3"</f>
        <v>Đ05.3</v>
      </c>
      <c r="E175" s="765"/>
      <c r="F175" s="773"/>
      <c r="G175" s="804"/>
      <c r="H175" s="795"/>
      <c r="I175" s="765"/>
      <c r="J175" s="767"/>
      <c r="K175" s="803"/>
      <c r="L175" s="775"/>
      <c r="M175" s="765"/>
      <c r="N175" s="766"/>
      <c r="O175" s="773"/>
      <c r="P175" s="775"/>
      <c r="Q175" s="765"/>
      <c r="R175" s="767"/>
      <c r="S175" s="804"/>
      <c r="T175" s="775"/>
      <c r="U175" s="765"/>
      <c r="V175" s="766"/>
      <c r="W175" s="804"/>
      <c r="X175" s="775"/>
      <c r="Y175" s="765"/>
      <c r="Z175" s="766"/>
      <c r="AA175" s="773"/>
      <c r="AB175" s="775"/>
      <c r="AC175" s="765"/>
      <c r="AD175" s="767"/>
      <c r="AE175" s="773"/>
      <c r="AF175" s="29"/>
      <c r="AH175" s="190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">
      <c r="A176" s="367"/>
      <c r="B176" s="102"/>
      <c r="C176" s="1045"/>
      <c r="D176" s="78" t="str">
        <f>AG173&amp;".4"</f>
        <v>Đ05.4</v>
      </c>
      <c r="E176" s="756"/>
      <c r="F176" s="770"/>
      <c r="G176" s="792"/>
      <c r="H176" s="796"/>
      <c r="I176" s="756"/>
      <c r="J176" s="764"/>
      <c r="K176" s="794"/>
      <c r="L176" s="793"/>
      <c r="M176" s="756"/>
      <c r="N176" s="764"/>
      <c r="O176" s="792"/>
      <c r="P176" s="793"/>
      <c r="Q176" s="756"/>
      <c r="R176" s="763"/>
      <c r="S176" s="792"/>
      <c r="T176" s="793"/>
      <c r="U176" s="756"/>
      <c r="V176" s="763"/>
      <c r="W176" s="792"/>
      <c r="X176" s="793"/>
      <c r="Y176" s="756"/>
      <c r="Z176" s="772"/>
      <c r="AA176" s="797"/>
      <c r="AB176" s="798"/>
      <c r="AC176" s="756"/>
      <c r="AD176" s="763"/>
      <c r="AE176" s="792"/>
      <c r="AF176" s="29"/>
      <c r="AH176" s="190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">
      <c r="A177" s="367"/>
      <c r="B177" s="102"/>
      <c r="C177" s="1046" t="s">
        <v>547</v>
      </c>
      <c r="D177" s="78" t="str">
        <f>AG173&amp;".5"</f>
        <v>Đ05.5</v>
      </c>
      <c r="E177" s="753"/>
      <c r="F177" s="788"/>
      <c r="G177" s="788"/>
      <c r="H177" s="789"/>
      <c r="I177" s="753"/>
      <c r="J177" s="754"/>
      <c r="K177" s="789"/>
      <c r="L177" s="755"/>
      <c r="M177" s="753"/>
      <c r="N177" s="754"/>
      <c r="O177" s="788"/>
      <c r="P177" s="755"/>
      <c r="Q177" s="753"/>
      <c r="R177" s="790"/>
      <c r="S177" s="788"/>
      <c r="T177" s="755"/>
      <c r="U177" s="807"/>
      <c r="V177" s="790"/>
      <c r="W177" s="788"/>
      <c r="X177" s="755"/>
      <c r="Y177" s="753"/>
      <c r="Z177" s="799"/>
      <c r="AA177" s="800"/>
      <c r="AB177" s="801"/>
      <c r="AC177" s="753"/>
      <c r="AD177" s="790"/>
      <c r="AE177" s="788"/>
      <c r="AF177" s="29"/>
      <c r="AH177" s="190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">
      <c r="A178" s="367"/>
      <c r="B178" s="102"/>
      <c r="C178" s="1046"/>
      <c r="D178" s="78" t="str">
        <f>AG173&amp;".6"</f>
        <v>Đ05.6</v>
      </c>
      <c r="E178" s="753"/>
      <c r="F178" s="788"/>
      <c r="G178" s="805"/>
      <c r="H178" s="789"/>
      <c r="I178" s="753"/>
      <c r="J178" s="754"/>
      <c r="K178" s="806"/>
      <c r="L178" s="755"/>
      <c r="M178" s="753"/>
      <c r="N178" s="754"/>
      <c r="O178" s="817"/>
      <c r="P178" s="755"/>
      <c r="Q178" s="753"/>
      <c r="R178" s="790"/>
      <c r="S178" s="817"/>
      <c r="T178" s="755"/>
      <c r="U178" s="753"/>
      <c r="V178" s="790"/>
      <c r="W178" s="817"/>
      <c r="X178" s="755"/>
      <c r="Y178" s="753"/>
      <c r="Z178" s="799"/>
      <c r="AA178" s="800"/>
      <c r="AB178" s="801"/>
      <c r="AC178" s="753"/>
      <c r="AD178" s="790"/>
      <c r="AE178" s="788"/>
      <c r="AF178" s="29"/>
      <c r="AH178" s="190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">
      <c r="A179" s="368">
        <v>6</v>
      </c>
      <c r="B179" s="101" t="str">
        <f>IF(AG179&lt;&gt;"",AH179,"")</f>
        <v>C.Dịu</v>
      </c>
      <c r="C179" s="1042" t="s">
        <v>0</v>
      </c>
      <c r="D179" s="79" t="str">
        <f>AG179&amp;".1"</f>
        <v>Đ06.1</v>
      </c>
      <c r="E179" s="761" t="s">
        <v>6559</v>
      </c>
      <c r="F179" s="771">
        <v>4</v>
      </c>
      <c r="G179" s="771" t="s">
        <v>7140</v>
      </c>
      <c r="H179" s="760"/>
      <c r="I179" s="761"/>
      <c r="J179" s="760"/>
      <c r="K179" s="802"/>
      <c r="L179" s="774"/>
      <c r="M179" s="761" t="s">
        <v>6559</v>
      </c>
      <c r="N179" s="760">
        <v>4</v>
      </c>
      <c r="O179" s="771" t="s">
        <v>7140</v>
      </c>
      <c r="P179" s="774"/>
      <c r="Q179" s="761" t="s">
        <v>6559</v>
      </c>
      <c r="R179" s="762">
        <v>4</v>
      </c>
      <c r="S179" s="771" t="s">
        <v>7140</v>
      </c>
      <c r="T179" s="774"/>
      <c r="U179" s="761"/>
      <c r="V179" s="760"/>
      <c r="W179" s="771"/>
      <c r="X179" s="774"/>
      <c r="Y179" s="761"/>
      <c r="Z179" s="760"/>
      <c r="AA179" s="771"/>
      <c r="AB179" s="774"/>
      <c r="AC179" s="761"/>
      <c r="AD179" s="762"/>
      <c r="AE179" s="771"/>
      <c r="AF179" s="19"/>
      <c r="AG179" s="189" t="s">
        <v>801</v>
      </c>
      <c r="AH179" s="190" t="str">
        <f>IF(AG179&lt;&gt;"",VLOOKUP(AG179,MAGV!$B$6:$G$172,2,0),"")</f>
        <v>C.Dịu</v>
      </c>
      <c r="AI179" s="44">
        <f t="shared" si="3"/>
        <v>12</v>
      </c>
    </row>
    <row r="180" spans="1:35" ht="13.5" customHeight="1" x14ac:dyDescent="0.2">
      <c r="A180" s="367"/>
      <c r="B180" s="104">
        <f>SUM(F179:F184,J179:J184,N179:N184,R179:R184,V179:V184,Z179:Z184,AD179:AD184)</f>
        <v>12</v>
      </c>
      <c r="C180" s="1043"/>
      <c r="D180" s="78" t="str">
        <f>AG179&amp;".2"</f>
        <v>Đ06.2</v>
      </c>
      <c r="E180" s="791"/>
      <c r="F180" s="764"/>
      <c r="G180" s="792" t="s">
        <v>9886</v>
      </c>
      <c r="H180" s="793"/>
      <c r="I180" s="756"/>
      <c r="J180" s="764"/>
      <c r="K180" s="794"/>
      <c r="L180" s="793"/>
      <c r="M180" s="756"/>
      <c r="N180" s="764"/>
      <c r="O180" s="792" t="s">
        <v>9886</v>
      </c>
      <c r="P180" s="793"/>
      <c r="Q180" s="756"/>
      <c r="R180" s="763"/>
      <c r="S180" s="792" t="s">
        <v>9886</v>
      </c>
      <c r="T180" s="793"/>
      <c r="U180" s="756"/>
      <c r="V180" s="763"/>
      <c r="W180" s="792"/>
      <c r="X180" s="793"/>
      <c r="Y180" s="756"/>
      <c r="Z180" s="763"/>
      <c r="AA180" s="792"/>
      <c r="AB180" s="793"/>
      <c r="AC180" s="756"/>
      <c r="AD180" s="763"/>
      <c r="AE180" s="792"/>
      <c r="AF180" s="23"/>
      <c r="AH180" s="190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">
      <c r="A181" s="367"/>
      <c r="B181" s="102"/>
      <c r="C181" s="1044" t="s">
        <v>1</v>
      </c>
      <c r="D181" s="78" t="str">
        <f>AG179&amp;".3"</f>
        <v>Đ06.3</v>
      </c>
      <c r="E181" s="765"/>
      <c r="F181" s="773"/>
      <c r="G181" s="773"/>
      <c r="H181" s="795"/>
      <c r="I181" s="765"/>
      <c r="J181" s="767"/>
      <c r="K181" s="795"/>
      <c r="L181" s="775"/>
      <c r="M181" s="765"/>
      <c r="N181" s="766"/>
      <c r="O181" s="773"/>
      <c r="P181" s="775"/>
      <c r="Q181" s="765"/>
      <c r="R181" s="767"/>
      <c r="S181" s="773"/>
      <c r="T181" s="775"/>
      <c r="U181" s="765"/>
      <c r="V181" s="766"/>
      <c r="W181" s="773"/>
      <c r="X181" s="775"/>
      <c r="Y181" s="765"/>
      <c r="Z181" s="766"/>
      <c r="AA181" s="773"/>
      <c r="AB181" s="775"/>
      <c r="AC181" s="765"/>
      <c r="AD181" s="767"/>
      <c r="AE181" s="773"/>
      <c r="AF181" s="29"/>
      <c r="AH181" s="190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">
      <c r="A182" s="367"/>
      <c r="B182" s="102"/>
      <c r="C182" s="1045"/>
      <c r="D182" s="78" t="str">
        <f>AG179&amp;".4"</f>
        <v>Đ06.4</v>
      </c>
      <c r="E182" s="756"/>
      <c r="F182" s="770"/>
      <c r="G182" s="792"/>
      <c r="H182" s="796"/>
      <c r="I182" s="756"/>
      <c r="J182" s="764"/>
      <c r="K182" s="794"/>
      <c r="L182" s="793"/>
      <c r="M182" s="756"/>
      <c r="N182" s="764"/>
      <c r="O182" s="792"/>
      <c r="P182" s="793"/>
      <c r="Q182" s="756"/>
      <c r="R182" s="763"/>
      <c r="S182" s="792"/>
      <c r="T182" s="793"/>
      <c r="U182" s="756"/>
      <c r="V182" s="763"/>
      <c r="W182" s="792"/>
      <c r="X182" s="793"/>
      <c r="Y182" s="756"/>
      <c r="Z182" s="772"/>
      <c r="AA182" s="797"/>
      <c r="AB182" s="798"/>
      <c r="AC182" s="756"/>
      <c r="AD182" s="763"/>
      <c r="AE182" s="792"/>
      <c r="AF182" s="29"/>
      <c r="AH182" s="190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">
      <c r="A183" s="367"/>
      <c r="B183" s="102"/>
      <c r="C183" s="1046" t="s">
        <v>547</v>
      </c>
      <c r="D183" s="78" t="str">
        <f>AG179&amp;".5"</f>
        <v>Đ06.5</v>
      </c>
      <c r="E183" s="753"/>
      <c r="F183" s="788"/>
      <c r="G183" s="788"/>
      <c r="H183" s="789"/>
      <c r="I183" s="753"/>
      <c r="J183" s="754"/>
      <c r="K183" s="789"/>
      <c r="L183" s="755"/>
      <c r="M183" s="753"/>
      <c r="N183" s="754"/>
      <c r="O183" s="788"/>
      <c r="P183" s="755"/>
      <c r="Q183" s="753"/>
      <c r="R183" s="790"/>
      <c r="S183" s="788"/>
      <c r="T183" s="755"/>
      <c r="U183" s="753"/>
      <c r="V183" s="790"/>
      <c r="W183" s="788"/>
      <c r="X183" s="755"/>
      <c r="Y183" s="753"/>
      <c r="Z183" s="799"/>
      <c r="AA183" s="800"/>
      <c r="AB183" s="801"/>
      <c r="AC183" s="753"/>
      <c r="AD183" s="790"/>
      <c r="AE183" s="788"/>
      <c r="AF183" s="29"/>
      <c r="AH183" s="190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">
      <c r="A184" s="367"/>
      <c r="B184" s="102"/>
      <c r="C184" s="1046"/>
      <c r="D184" s="78" t="str">
        <f>AG179&amp;".6"</f>
        <v>Đ06.6</v>
      </c>
      <c r="E184" s="753"/>
      <c r="F184" s="788"/>
      <c r="G184" s="805"/>
      <c r="H184" s="789"/>
      <c r="I184" s="753"/>
      <c r="J184" s="754"/>
      <c r="K184" s="806"/>
      <c r="L184" s="755"/>
      <c r="M184" s="753"/>
      <c r="N184" s="754"/>
      <c r="O184" s="805"/>
      <c r="P184" s="755"/>
      <c r="Q184" s="753"/>
      <c r="R184" s="790"/>
      <c r="S184" s="805"/>
      <c r="T184" s="755"/>
      <c r="U184" s="753"/>
      <c r="V184" s="790"/>
      <c r="W184" s="788"/>
      <c r="X184" s="755"/>
      <c r="Y184" s="753"/>
      <c r="Z184" s="799"/>
      <c r="AA184" s="800"/>
      <c r="AB184" s="801"/>
      <c r="AC184" s="753"/>
      <c r="AD184" s="790"/>
      <c r="AE184" s="788"/>
      <c r="AF184" s="29"/>
      <c r="AH184" s="190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">
      <c r="A185" s="368">
        <v>7</v>
      </c>
      <c r="B185" s="101" t="str">
        <f>IF(AG185&lt;&gt;"",AH185,"")</f>
        <v>Th. Th.Dũng</v>
      </c>
      <c r="C185" s="1042" t="s">
        <v>0</v>
      </c>
      <c r="D185" s="79" t="str">
        <f>AG185&amp;".1"</f>
        <v>Đ22.1</v>
      </c>
      <c r="E185" s="761" t="s">
        <v>10138</v>
      </c>
      <c r="F185" s="771">
        <v>5</v>
      </c>
      <c r="G185" s="771"/>
      <c r="H185" s="760"/>
      <c r="I185" s="761" t="s">
        <v>10138</v>
      </c>
      <c r="J185" s="760">
        <v>5</v>
      </c>
      <c r="K185" s="802"/>
      <c r="L185" s="774"/>
      <c r="M185" s="761" t="s">
        <v>10138</v>
      </c>
      <c r="N185" s="760">
        <v>5</v>
      </c>
      <c r="O185" s="771"/>
      <c r="P185" s="774"/>
      <c r="Q185" s="761" t="s">
        <v>10138</v>
      </c>
      <c r="R185" s="762">
        <v>5</v>
      </c>
      <c r="S185" s="771"/>
      <c r="T185" s="774"/>
      <c r="U185" s="761" t="s">
        <v>10138</v>
      </c>
      <c r="V185" s="760">
        <v>5</v>
      </c>
      <c r="W185" s="771"/>
      <c r="X185" s="774"/>
      <c r="Y185" s="761" t="s">
        <v>7103</v>
      </c>
      <c r="Z185" s="760">
        <v>4</v>
      </c>
      <c r="AA185" s="771"/>
      <c r="AB185" s="774"/>
      <c r="AC185" s="761" t="s">
        <v>7103</v>
      </c>
      <c r="AD185" s="762">
        <v>4</v>
      </c>
      <c r="AE185" s="771"/>
      <c r="AF185" s="19"/>
      <c r="AG185" s="189" t="s">
        <v>800</v>
      </c>
      <c r="AH185" s="190" t="str">
        <f>IF(AG185&lt;&gt;"",VLOOKUP(AG185,MAGV!$B$6:$G$172,2,0),"")</f>
        <v>Th. Th.Dũng</v>
      </c>
      <c r="AI185" s="44">
        <f t="shared" si="3"/>
        <v>61</v>
      </c>
    </row>
    <row r="186" spans="1:35" ht="13.5" customHeight="1" x14ac:dyDescent="0.2">
      <c r="A186" s="367"/>
      <c r="B186" s="104">
        <f>SUM(F185:F190,J185:J190,N185:N190,R185:R190,V185:V190,Z185:Z190,AD185:AD190)</f>
        <v>61</v>
      </c>
      <c r="C186" s="1043"/>
      <c r="D186" s="78" t="str">
        <f>AG185&amp;".2"</f>
        <v>Đ22.2</v>
      </c>
      <c r="E186" s="791"/>
      <c r="F186" s="764"/>
      <c r="G186" s="792" t="s">
        <v>7075</v>
      </c>
      <c r="H186" s="793"/>
      <c r="I186" s="756"/>
      <c r="J186" s="764"/>
      <c r="K186" s="794" t="s">
        <v>7075</v>
      </c>
      <c r="L186" s="793"/>
      <c r="M186" s="756"/>
      <c r="N186" s="764"/>
      <c r="O186" s="792" t="s">
        <v>7075</v>
      </c>
      <c r="P186" s="793"/>
      <c r="Q186" s="756"/>
      <c r="R186" s="763"/>
      <c r="S186" s="792" t="s">
        <v>7075</v>
      </c>
      <c r="T186" s="793"/>
      <c r="U186" s="756"/>
      <c r="V186" s="763"/>
      <c r="W186" s="792" t="s">
        <v>7075</v>
      </c>
      <c r="X186" s="793"/>
      <c r="Y186" s="756"/>
      <c r="Z186" s="763"/>
      <c r="AA186" s="792" t="s">
        <v>9980</v>
      </c>
      <c r="AB186" s="793"/>
      <c r="AC186" s="756"/>
      <c r="AD186" s="763"/>
      <c r="AE186" s="792" t="s">
        <v>9980</v>
      </c>
      <c r="AF186" s="23"/>
      <c r="AH186" s="190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">
      <c r="A187" s="367"/>
      <c r="B187" s="102"/>
      <c r="C187" s="1044" t="s">
        <v>1</v>
      </c>
      <c r="D187" s="78" t="str">
        <f>AG185&amp;".3"</f>
        <v>Đ22.3</v>
      </c>
      <c r="E187" s="765" t="s">
        <v>6548</v>
      </c>
      <c r="F187" s="773">
        <v>4</v>
      </c>
      <c r="G187" s="773"/>
      <c r="H187" s="795"/>
      <c r="I187" s="765" t="s">
        <v>6548</v>
      </c>
      <c r="J187" s="767">
        <v>4</v>
      </c>
      <c r="K187" s="795"/>
      <c r="L187" s="775"/>
      <c r="M187" s="765" t="s">
        <v>6548</v>
      </c>
      <c r="N187" s="766">
        <v>4</v>
      </c>
      <c r="O187" s="773"/>
      <c r="P187" s="775"/>
      <c r="Q187" s="765" t="s">
        <v>6548</v>
      </c>
      <c r="R187" s="767">
        <v>4</v>
      </c>
      <c r="S187" s="773"/>
      <c r="T187" s="775"/>
      <c r="U187" s="765" t="s">
        <v>6548</v>
      </c>
      <c r="V187" s="766">
        <v>4</v>
      </c>
      <c r="W187" s="804"/>
      <c r="X187" s="775"/>
      <c r="Y187" s="765" t="s">
        <v>7103</v>
      </c>
      <c r="Z187" s="766">
        <v>4</v>
      </c>
      <c r="AA187" s="773"/>
      <c r="AB187" s="775"/>
      <c r="AC187" s="765" t="s">
        <v>7103</v>
      </c>
      <c r="AD187" s="767">
        <v>4</v>
      </c>
      <c r="AE187" s="773"/>
      <c r="AF187" s="29"/>
      <c r="AH187" s="190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">
      <c r="A188" s="367"/>
      <c r="B188" s="102"/>
      <c r="C188" s="1045"/>
      <c r="D188" s="78" t="str">
        <f>AG185&amp;".4"</f>
        <v>Đ22.4</v>
      </c>
      <c r="E188" s="756"/>
      <c r="F188" s="770"/>
      <c r="G188" s="792" t="s">
        <v>9934</v>
      </c>
      <c r="H188" s="796"/>
      <c r="I188" s="756"/>
      <c r="J188" s="764"/>
      <c r="K188" s="794" t="s">
        <v>9934</v>
      </c>
      <c r="L188" s="793"/>
      <c r="M188" s="756"/>
      <c r="N188" s="764"/>
      <c r="O188" s="792" t="s">
        <v>9934</v>
      </c>
      <c r="P188" s="793"/>
      <c r="Q188" s="756"/>
      <c r="R188" s="763"/>
      <c r="S188" s="792" t="s">
        <v>9934</v>
      </c>
      <c r="T188" s="793"/>
      <c r="U188" s="756"/>
      <c r="V188" s="763"/>
      <c r="W188" s="792" t="s">
        <v>9934</v>
      </c>
      <c r="X188" s="793"/>
      <c r="Y188" s="756"/>
      <c r="Z188" s="772"/>
      <c r="AA188" s="797" t="s">
        <v>9980</v>
      </c>
      <c r="AB188" s="798"/>
      <c r="AC188" s="756"/>
      <c r="AD188" s="763"/>
      <c r="AE188" s="792" t="s">
        <v>9980</v>
      </c>
      <c r="AF188" s="29"/>
      <c r="AH188" s="190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">
      <c r="A189" s="367"/>
      <c r="B189" s="102"/>
      <c r="C189" s="1046" t="s">
        <v>547</v>
      </c>
      <c r="D189" s="78" t="str">
        <f>AG185&amp;".5"</f>
        <v>Đ22.5</v>
      </c>
      <c r="E189" s="753"/>
      <c r="F189" s="788"/>
      <c r="G189" s="788"/>
      <c r="H189" s="789"/>
      <c r="I189" s="753"/>
      <c r="J189" s="754"/>
      <c r="K189" s="789"/>
      <c r="L189" s="755"/>
      <c r="M189" s="753"/>
      <c r="N189" s="754"/>
      <c r="O189" s="788"/>
      <c r="P189" s="755"/>
      <c r="Q189" s="753"/>
      <c r="R189" s="790"/>
      <c r="S189" s="788"/>
      <c r="T189" s="755"/>
      <c r="U189" s="753"/>
      <c r="V189" s="790"/>
      <c r="W189" s="788"/>
      <c r="X189" s="755"/>
      <c r="Y189" s="753"/>
      <c r="Z189" s="799"/>
      <c r="AA189" s="800"/>
      <c r="AB189" s="801"/>
      <c r="AC189" s="753"/>
      <c r="AD189" s="790"/>
      <c r="AE189" s="788"/>
      <c r="AF189" s="29"/>
      <c r="AH189" s="190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">
      <c r="A190" s="367"/>
      <c r="B190" s="102"/>
      <c r="C190" s="1046"/>
      <c r="D190" s="78" t="str">
        <f>AG185&amp;".6"</f>
        <v>Đ22.6</v>
      </c>
      <c r="E190" s="753"/>
      <c r="F190" s="788"/>
      <c r="G190" s="805"/>
      <c r="H190" s="789"/>
      <c r="I190" s="753"/>
      <c r="J190" s="754"/>
      <c r="K190" s="806"/>
      <c r="L190" s="755"/>
      <c r="M190" s="753"/>
      <c r="N190" s="754"/>
      <c r="O190" s="805"/>
      <c r="P190" s="755"/>
      <c r="Q190" s="753"/>
      <c r="R190" s="790"/>
      <c r="S190" s="805"/>
      <c r="T190" s="755"/>
      <c r="U190" s="753"/>
      <c r="V190" s="790"/>
      <c r="W190" s="805"/>
      <c r="X190" s="755"/>
      <c r="Y190" s="753"/>
      <c r="Z190" s="799"/>
      <c r="AA190" s="816"/>
      <c r="AB190" s="801"/>
      <c r="AC190" s="753"/>
      <c r="AD190" s="790"/>
      <c r="AE190" s="805"/>
      <c r="AF190" s="29"/>
      <c r="AH190" s="190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">
      <c r="A191" s="368">
        <v>8</v>
      </c>
      <c r="B191" s="101" t="str">
        <f>IF(AG191&lt;&gt;"",AH191,"")</f>
        <v>C.Giang</v>
      </c>
      <c r="C191" s="1042" t="s">
        <v>0</v>
      </c>
      <c r="D191" s="79" t="str">
        <f>AG191&amp;".1"</f>
        <v>Đ46.1</v>
      </c>
      <c r="E191" s="761"/>
      <c r="F191" s="771"/>
      <c r="G191" s="771"/>
      <c r="H191" s="760"/>
      <c r="I191" s="761"/>
      <c r="J191" s="760"/>
      <c r="K191" s="802"/>
      <c r="L191" s="774"/>
      <c r="M191" s="761" t="s">
        <v>6538</v>
      </c>
      <c r="N191" s="760">
        <v>4</v>
      </c>
      <c r="O191" s="771" t="s">
        <v>8344</v>
      </c>
      <c r="P191" s="774"/>
      <c r="Q191" s="761"/>
      <c r="R191" s="762"/>
      <c r="S191" s="771"/>
      <c r="T191" s="774"/>
      <c r="U191" s="761" t="s">
        <v>6538</v>
      </c>
      <c r="V191" s="760">
        <v>4</v>
      </c>
      <c r="W191" s="771" t="s">
        <v>8344</v>
      </c>
      <c r="X191" s="774"/>
      <c r="Y191" s="761"/>
      <c r="Z191" s="760"/>
      <c r="AA191" s="771"/>
      <c r="AB191" s="774"/>
      <c r="AC191" s="761"/>
      <c r="AD191" s="762"/>
      <c r="AE191" s="771"/>
      <c r="AF191" s="19"/>
      <c r="AG191" s="189" t="s">
        <v>809</v>
      </c>
      <c r="AH191" s="190" t="str">
        <f>IF(AG191&lt;&gt;"",VLOOKUP(AG191,MAGV!$B$6:$G$172,2,0),"")</f>
        <v>C.Giang</v>
      </c>
      <c r="AI191" s="44">
        <f t="shared" si="3"/>
        <v>8</v>
      </c>
    </row>
    <row r="192" spans="1:35" ht="13.5" customHeight="1" x14ac:dyDescent="0.2">
      <c r="A192" s="367"/>
      <c r="B192" s="104">
        <f>SUM(F191:F196,J191:J196,N191:N196,R191:R196,V191:V196,Z191:Z196,AD191:AD196)</f>
        <v>8</v>
      </c>
      <c r="C192" s="1043"/>
      <c r="D192" s="78" t="str">
        <f>AG191&amp;".2"</f>
        <v>Đ46.2</v>
      </c>
      <c r="E192" s="791"/>
      <c r="F192" s="764"/>
      <c r="G192" s="792"/>
      <c r="H192" s="793"/>
      <c r="I192" s="756"/>
      <c r="J192" s="764"/>
      <c r="K192" s="794"/>
      <c r="L192" s="793"/>
      <c r="M192" s="756"/>
      <c r="N192" s="764"/>
      <c r="O192" s="792" t="s">
        <v>9865</v>
      </c>
      <c r="P192" s="793"/>
      <c r="Q192" s="756"/>
      <c r="R192" s="763"/>
      <c r="S192" s="792"/>
      <c r="T192" s="793"/>
      <c r="U192" s="756"/>
      <c r="V192" s="763"/>
      <c r="W192" s="792" t="s">
        <v>9865</v>
      </c>
      <c r="X192" s="793"/>
      <c r="Y192" s="756"/>
      <c r="Z192" s="763"/>
      <c r="AA192" s="792"/>
      <c r="AB192" s="793"/>
      <c r="AC192" s="756"/>
      <c r="AD192" s="763"/>
      <c r="AE192" s="770"/>
      <c r="AF192" s="23"/>
      <c r="AH192" s="190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">
      <c r="A193" s="367"/>
      <c r="B193" s="102"/>
      <c r="C193" s="1044" t="s">
        <v>1</v>
      </c>
      <c r="D193" s="78" t="str">
        <f>AG191&amp;".3"</f>
        <v>Đ46.3</v>
      </c>
      <c r="E193" s="765"/>
      <c r="F193" s="773"/>
      <c r="G193" s="773"/>
      <c r="H193" s="795"/>
      <c r="I193" s="765"/>
      <c r="J193" s="767"/>
      <c r="K193" s="795"/>
      <c r="L193" s="775"/>
      <c r="M193" s="765"/>
      <c r="N193" s="766"/>
      <c r="O193" s="773"/>
      <c r="P193" s="775"/>
      <c r="Q193" s="765"/>
      <c r="R193" s="767"/>
      <c r="S193" s="804"/>
      <c r="T193" s="775"/>
      <c r="U193" s="765"/>
      <c r="V193" s="766"/>
      <c r="W193" s="773"/>
      <c r="X193" s="775"/>
      <c r="Y193" s="765"/>
      <c r="Z193" s="766"/>
      <c r="AA193" s="773"/>
      <c r="AB193" s="775"/>
      <c r="AC193" s="765"/>
      <c r="AD193" s="767"/>
      <c r="AE193" s="773"/>
      <c r="AF193" s="29"/>
      <c r="AH193" s="190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">
      <c r="A194" s="367"/>
      <c r="B194" s="102"/>
      <c r="C194" s="1045"/>
      <c r="D194" s="78" t="str">
        <f>AG191&amp;".4"</f>
        <v>Đ46.4</v>
      </c>
      <c r="E194" s="756"/>
      <c r="F194" s="770"/>
      <c r="G194" s="792"/>
      <c r="H194" s="796"/>
      <c r="I194" s="756"/>
      <c r="J194" s="764"/>
      <c r="K194" s="794"/>
      <c r="L194" s="793"/>
      <c r="M194" s="756"/>
      <c r="N194" s="764"/>
      <c r="O194" s="792"/>
      <c r="P194" s="793"/>
      <c r="Q194" s="756"/>
      <c r="R194" s="763"/>
      <c r="S194" s="792"/>
      <c r="T194" s="793"/>
      <c r="U194" s="756"/>
      <c r="V194" s="763"/>
      <c r="W194" s="792"/>
      <c r="X194" s="793"/>
      <c r="Y194" s="756"/>
      <c r="Z194" s="772"/>
      <c r="AA194" s="797"/>
      <c r="AB194" s="798"/>
      <c r="AC194" s="756"/>
      <c r="AD194" s="763"/>
      <c r="AE194" s="770"/>
      <c r="AF194" s="29"/>
      <c r="AH194" s="190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">
      <c r="A195" s="367"/>
      <c r="B195" s="102"/>
      <c r="C195" s="1046" t="s">
        <v>547</v>
      </c>
      <c r="D195" s="78" t="str">
        <f>AG191&amp;".5"</f>
        <v>Đ46.5</v>
      </c>
      <c r="E195" s="753"/>
      <c r="F195" s="788"/>
      <c r="G195" s="788"/>
      <c r="H195" s="789"/>
      <c r="I195" s="753"/>
      <c r="J195" s="754"/>
      <c r="K195" s="789"/>
      <c r="L195" s="755"/>
      <c r="M195" s="753"/>
      <c r="N195" s="754"/>
      <c r="O195" s="788"/>
      <c r="P195" s="755"/>
      <c r="Q195" s="753"/>
      <c r="R195" s="790"/>
      <c r="S195" s="788"/>
      <c r="T195" s="755"/>
      <c r="U195" s="753"/>
      <c r="V195" s="790"/>
      <c r="W195" s="788"/>
      <c r="X195" s="755"/>
      <c r="Y195" s="753"/>
      <c r="Z195" s="799"/>
      <c r="AA195" s="800"/>
      <c r="AB195" s="801"/>
      <c r="AC195" s="753"/>
      <c r="AD195" s="790"/>
      <c r="AE195" s="788"/>
      <c r="AF195" s="29"/>
      <c r="AH195" s="190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">
      <c r="A196" s="369"/>
      <c r="B196" s="103"/>
      <c r="C196" s="1047"/>
      <c r="D196" s="78" t="str">
        <f>AG191&amp;".6"</f>
        <v>Đ46.6</v>
      </c>
      <c r="E196" s="759"/>
      <c r="F196" s="768"/>
      <c r="G196" s="768"/>
      <c r="H196" s="808"/>
      <c r="I196" s="759"/>
      <c r="J196" s="758"/>
      <c r="K196" s="808"/>
      <c r="L196" s="777"/>
      <c r="M196" s="759"/>
      <c r="N196" s="758"/>
      <c r="O196" s="768"/>
      <c r="P196" s="777"/>
      <c r="Q196" s="759"/>
      <c r="R196" s="757"/>
      <c r="S196" s="768"/>
      <c r="T196" s="777"/>
      <c r="U196" s="759"/>
      <c r="V196" s="757"/>
      <c r="W196" s="768"/>
      <c r="X196" s="777"/>
      <c r="Y196" s="759"/>
      <c r="Z196" s="769"/>
      <c r="AA196" s="810"/>
      <c r="AB196" s="811"/>
      <c r="AC196" s="759"/>
      <c r="AD196" s="757"/>
      <c r="AE196" s="768"/>
      <c r="AF196" s="29"/>
      <c r="AH196" s="190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">
      <c r="A197" s="368">
        <v>9</v>
      </c>
      <c r="B197" s="101" t="str">
        <f>IF(AG197&lt;&gt;"",AH197,"")</f>
        <v>C. Tr.Hằng</v>
      </c>
      <c r="C197" s="1042" t="s">
        <v>0</v>
      </c>
      <c r="D197" s="79" t="str">
        <f>AG197&amp;".1"</f>
        <v>Đ32.1</v>
      </c>
      <c r="E197" s="761"/>
      <c r="F197" s="771"/>
      <c r="G197" s="771"/>
      <c r="H197" s="760"/>
      <c r="I197" s="761" t="s">
        <v>7138</v>
      </c>
      <c r="J197" s="760">
        <v>4</v>
      </c>
      <c r="K197" s="802" t="s">
        <v>418</v>
      </c>
      <c r="L197" s="774"/>
      <c r="M197" s="761" t="s">
        <v>7138</v>
      </c>
      <c r="N197" s="760">
        <v>4</v>
      </c>
      <c r="O197" s="771" t="s">
        <v>418</v>
      </c>
      <c r="P197" s="774"/>
      <c r="Q197" s="761" t="s">
        <v>7138</v>
      </c>
      <c r="R197" s="762">
        <v>4</v>
      </c>
      <c r="S197" s="771" t="s">
        <v>418</v>
      </c>
      <c r="T197" s="774"/>
      <c r="U197" s="761" t="s">
        <v>7138</v>
      </c>
      <c r="V197" s="760">
        <v>4</v>
      </c>
      <c r="W197" s="771" t="s">
        <v>418</v>
      </c>
      <c r="X197" s="774"/>
      <c r="Y197" s="761" t="s">
        <v>6555</v>
      </c>
      <c r="Z197" s="760">
        <v>4</v>
      </c>
      <c r="AA197" s="771" t="s">
        <v>418</v>
      </c>
      <c r="AB197" s="774"/>
      <c r="AC197" s="761"/>
      <c r="AD197" s="762"/>
      <c r="AE197" s="771"/>
      <c r="AF197" s="19"/>
      <c r="AG197" s="189" t="s">
        <v>795</v>
      </c>
      <c r="AH197" s="190" t="str">
        <f>IF(AG197&lt;&gt;"",VLOOKUP(AG197,MAGV!$B$6:$G$172,2,0),"")</f>
        <v>C. Tr.Hằng</v>
      </c>
      <c r="AI197" s="44">
        <f t="shared" si="3"/>
        <v>36</v>
      </c>
    </row>
    <row r="198" spans="1:35" ht="13.5" customHeight="1" x14ac:dyDescent="0.2">
      <c r="A198" s="367"/>
      <c r="B198" s="104">
        <f>SUM(F197:F202,J197:J202,N197:N202,R197:R202,V197:V202,Z197:Z202,AD197:AD202)</f>
        <v>36</v>
      </c>
      <c r="C198" s="1043"/>
      <c r="D198" s="78" t="str">
        <f>AG197&amp;".2"</f>
        <v>Đ32.2</v>
      </c>
      <c r="E198" s="791"/>
      <c r="F198" s="764"/>
      <c r="G198" s="792"/>
      <c r="H198" s="793"/>
      <c r="I198" s="756"/>
      <c r="J198" s="764"/>
      <c r="K198" s="794" t="s">
        <v>8315</v>
      </c>
      <c r="L198" s="793"/>
      <c r="M198" s="756"/>
      <c r="N198" s="764"/>
      <c r="O198" s="792" t="s">
        <v>8315</v>
      </c>
      <c r="P198" s="793"/>
      <c r="Q198" s="756"/>
      <c r="R198" s="763"/>
      <c r="S198" s="792" t="s">
        <v>8315</v>
      </c>
      <c r="T198" s="793"/>
      <c r="U198" s="756"/>
      <c r="V198" s="763"/>
      <c r="W198" s="792" t="s">
        <v>8315</v>
      </c>
      <c r="X198" s="793"/>
      <c r="Y198" s="756"/>
      <c r="Z198" s="763"/>
      <c r="AA198" s="792" t="s">
        <v>8459</v>
      </c>
      <c r="AB198" s="793"/>
      <c r="AC198" s="756"/>
      <c r="AD198" s="763"/>
      <c r="AE198" s="792"/>
      <c r="AF198" s="23"/>
      <c r="AH198" s="190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">
      <c r="A199" s="367"/>
      <c r="B199" s="102"/>
      <c r="C199" s="1044" t="s">
        <v>1</v>
      </c>
      <c r="D199" s="78" t="str">
        <f>AG197&amp;".3"</f>
        <v>Đ32.3</v>
      </c>
      <c r="E199" s="765"/>
      <c r="F199" s="773"/>
      <c r="G199" s="773"/>
      <c r="H199" s="795"/>
      <c r="I199" s="765" t="s">
        <v>6555</v>
      </c>
      <c r="J199" s="767">
        <v>4</v>
      </c>
      <c r="K199" s="795" t="s">
        <v>418</v>
      </c>
      <c r="L199" s="775"/>
      <c r="M199" s="765" t="s">
        <v>6555</v>
      </c>
      <c r="N199" s="766">
        <v>4</v>
      </c>
      <c r="O199" s="773" t="s">
        <v>418</v>
      </c>
      <c r="P199" s="775"/>
      <c r="Q199" s="765" t="s">
        <v>6555</v>
      </c>
      <c r="R199" s="767">
        <v>4</v>
      </c>
      <c r="S199" s="773" t="s">
        <v>418</v>
      </c>
      <c r="T199" s="775"/>
      <c r="U199" s="765" t="s">
        <v>6555</v>
      </c>
      <c r="V199" s="766">
        <v>4</v>
      </c>
      <c r="W199" s="773" t="s">
        <v>418</v>
      </c>
      <c r="X199" s="775"/>
      <c r="Y199" s="765"/>
      <c r="Z199" s="766"/>
      <c r="AA199" s="773"/>
      <c r="AB199" s="775"/>
      <c r="AC199" s="765"/>
      <c r="AD199" s="767"/>
      <c r="AE199" s="773"/>
      <c r="AF199" s="29"/>
      <c r="AH199" s="190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">
      <c r="A200" s="367"/>
      <c r="B200" s="102"/>
      <c r="C200" s="1045"/>
      <c r="D200" s="78" t="str">
        <f>AG197&amp;".4"</f>
        <v>Đ32.4</v>
      </c>
      <c r="E200" s="756"/>
      <c r="F200" s="770"/>
      <c r="G200" s="792"/>
      <c r="H200" s="796"/>
      <c r="I200" s="756"/>
      <c r="J200" s="764"/>
      <c r="K200" s="794" t="s">
        <v>8459</v>
      </c>
      <c r="L200" s="793"/>
      <c r="M200" s="756"/>
      <c r="N200" s="764"/>
      <c r="O200" s="792" t="s">
        <v>8459</v>
      </c>
      <c r="P200" s="793"/>
      <c r="Q200" s="756"/>
      <c r="R200" s="763"/>
      <c r="S200" s="792" t="s">
        <v>8459</v>
      </c>
      <c r="T200" s="793"/>
      <c r="U200" s="756"/>
      <c r="V200" s="763"/>
      <c r="W200" s="792" t="s">
        <v>8459</v>
      </c>
      <c r="X200" s="793"/>
      <c r="Y200" s="756"/>
      <c r="Z200" s="772"/>
      <c r="AA200" s="797"/>
      <c r="AB200" s="798"/>
      <c r="AC200" s="756"/>
      <c r="AD200" s="763"/>
      <c r="AE200" s="792"/>
      <c r="AF200" s="29"/>
      <c r="AH200" s="190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">
      <c r="A201" s="367"/>
      <c r="B201" s="102"/>
      <c r="C201" s="1046" t="s">
        <v>547</v>
      </c>
      <c r="D201" s="78" t="str">
        <f>AG197&amp;".5"</f>
        <v>Đ32.5</v>
      </c>
      <c r="E201" s="753"/>
      <c r="F201" s="788"/>
      <c r="G201" s="788"/>
      <c r="H201" s="789"/>
      <c r="I201" s="753"/>
      <c r="J201" s="754"/>
      <c r="K201" s="789"/>
      <c r="L201" s="755"/>
      <c r="M201" s="753"/>
      <c r="N201" s="754"/>
      <c r="O201" s="788"/>
      <c r="P201" s="755"/>
      <c r="Q201" s="753"/>
      <c r="R201" s="790"/>
      <c r="S201" s="788"/>
      <c r="T201" s="755"/>
      <c r="U201" s="753"/>
      <c r="V201" s="790"/>
      <c r="W201" s="788"/>
      <c r="X201" s="755"/>
      <c r="Y201" s="753"/>
      <c r="Z201" s="799"/>
      <c r="AA201" s="800"/>
      <c r="AB201" s="801"/>
      <c r="AC201" s="753"/>
      <c r="AD201" s="790"/>
      <c r="AE201" s="788"/>
      <c r="AF201" s="29"/>
      <c r="AH201" s="190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">
      <c r="A202" s="367"/>
      <c r="B202" s="102"/>
      <c r="C202" s="1046"/>
      <c r="D202" s="78" t="str">
        <f>AG197&amp;".6"</f>
        <v>Đ32.6</v>
      </c>
      <c r="E202" s="753"/>
      <c r="F202" s="788"/>
      <c r="G202" s="805"/>
      <c r="H202" s="789"/>
      <c r="I202" s="753"/>
      <c r="J202" s="754"/>
      <c r="K202" s="806"/>
      <c r="L202" s="755"/>
      <c r="M202" s="753"/>
      <c r="N202" s="754"/>
      <c r="O202" s="805"/>
      <c r="P202" s="755"/>
      <c r="Q202" s="753"/>
      <c r="R202" s="790"/>
      <c r="S202" s="805"/>
      <c r="T202" s="755"/>
      <c r="U202" s="753"/>
      <c r="V202" s="790"/>
      <c r="W202" s="805"/>
      <c r="X202" s="755"/>
      <c r="Y202" s="753"/>
      <c r="Z202" s="799"/>
      <c r="AA202" s="800"/>
      <c r="AB202" s="801"/>
      <c r="AC202" s="753"/>
      <c r="AD202" s="790"/>
      <c r="AE202" s="788"/>
      <c r="AF202" s="29"/>
      <c r="AH202" s="190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">
      <c r="A203" s="368">
        <v>10</v>
      </c>
      <c r="B203" s="101" t="str">
        <f>IF(AG203&lt;&gt;"",AH203,"")</f>
        <v>C. M.Hằng</v>
      </c>
      <c r="C203" s="1042" t="s">
        <v>0</v>
      </c>
      <c r="D203" s="79" t="str">
        <f>AG303&amp;".1"</f>
        <v>.1</v>
      </c>
      <c r="E203" s="761" t="s">
        <v>7129</v>
      </c>
      <c r="F203" s="771">
        <v>3</v>
      </c>
      <c r="G203" s="771" t="s">
        <v>8360</v>
      </c>
      <c r="H203" s="760"/>
      <c r="I203" s="761"/>
      <c r="J203" s="760"/>
      <c r="K203" s="802"/>
      <c r="L203" s="774"/>
      <c r="M203" s="761"/>
      <c r="N203" s="760"/>
      <c r="O203" s="771"/>
      <c r="P203" s="774"/>
      <c r="Q203" s="761"/>
      <c r="R203" s="762"/>
      <c r="S203" s="771"/>
      <c r="T203" s="774"/>
      <c r="U203" s="761"/>
      <c r="V203" s="760"/>
      <c r="W203" s="771"/>
      <c r="X203" s="774"/>
      <c r="Y203" s="761"/>
      <c r="Z203" s="760"/>
      <c r="AA203" s="771"/>
      <c r="AB203" s="774"/>
      <c r="AC203" s="761"/>
      <c r="AD203" s="762"/>
      <c r="AE203" s="771"/>
      <c r="AF203" s="19"/>
      <c r="AG203" s="189" t="s">
        <v>816</v>
      </c>
      <c r="AH203" s="190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">
      <c r="A204" s="367"/>
      <c r="B204" s="104">
        <f>SUM(F203:F208,J203:J208,N203:N208,R203:R208,V203:V208,Z203:Z208,AD203:AD208)</f>
        <v>15</v>
      </c>
      <c r="C204" s="1043"/>
      <c r="D204" s="78" t="str">
        <f>AG303&amp;".2"</f>
        <v>.2</v>
      </c>
      <c r="E204" s="791"/>
      <c r="F204" s="764"/>
      <c r="G204" s="792" t="s">
        <v>8315</v>
      </c>
      <c r="H204" s="793"/>
      <c r="I204" s="756"/>
      <c r="J204" s="764"/>
      <c r="K204" s="794"/>
      <c r="L204" s="793"/>
      <c r="M204" s="756"/>
      <c r="N204" s="764"/>
      <c r="O204" s="792"/>
      <c r="P204" s="793"/>
      <c r="Q204" s="756"/>
      <c r="R204" s="763"/>
      <c r="S204" s="792"/>
      <c r="T204" s="793"/>
      <c r="U204" s="756"/>
      <c r="V204" s="763"/>
      <c r="W204" s="792"/>
      <c r="X204" s="793"/>
      <c r="Y204" s="756"/>
      <c r="Z204" s="763"/>
      <c r="AA204" s="792"/>
      <c r="AB204" s="793"/>
      <c r="AC204" s="756"/>
      <c r="AD204" s="763"/>
      <c r="AE204" s="792"/>
      <c r="AF204" s="23"/>
      <c r="AH204" s="190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">
      <c r="A205" s="367"/>
      <c r="B205" s="102"/>
      <c r="C205" s="1044" t="s">
        <v>1</v>
      </c>
      <c r="D205" s="78" t="str">
        <f>AG303&amp;".3"</f>
        <v>.3</v>
      </c>
      <c r="E205" s="765" t="s">
        <v>7129</v>
      </c>
      <c r="F205" s="773">
        <v>4</v>
      </c>
      <c r="G205" s="773" t="s">
        <v>8360</v>
      </c>
      <c r="H205" s="795"/>
      <c r="I205" s="765"/>
      <c r="J205" s="767"/>
      <c r="K205" s="795"/>
      <c r="L205" s="775"/>
      <c r="M205" s="765" t="s">
        <v>6559</v>
      </c>
      <c r="N205" s="766">
        <v>4</v>
      </c>
      <c r="O205" s="773" t="s">
        <v>8360</v>
      </c>
      <c r="P205" s="775"/>
      <c r="Q205" s="765" t="s">
        <v>6559</v>
      </c>
      <c r="R205" s="767">
        <v>4</v>
      </c>
      <c r="S205" s="773" t="s">
        <v>8360</v>
      </c>
      <c r="T205" s="775"/>
      <c r="U205" s="765"/>
      <c r="V205" s="766"/>
      <c r="W205" s="773"/>
      <c r="X205" s="775"/>
      <c r="Y205" s="765"/>
      <c r="Z205" s="766"/>
      <c r="AA205" s="773"/>
      <c r="AB205" s="775"/>
      <c r="AC205" s="765"/>
      <c r="AD205" s="767"/>
      <c r="AE205" s="773"/>
      <c r="AF205" s="29"/>
      <c r="AH205" s="190"/>
      <c r="AI205" s="44">
        <f t="shared" si="4"/>
        <v>0</v>
      </c>
    </row>
    <row r="206" spans="1:35" ht="13.5" customHeight="1" x14ac:dyDescent="0.2">
      <c r="A206" s="367"/>
      <c r="B206" s="102"/>
      <c r="C206" s="1045"/>
      <c r="D206" s="78" t="str">
        <f>AG303&amp;".4"</f>
        <v>.4</v>
      </c>
      <c r="E206" s="756"/>
      <c r="F206" s="770"/>
      <c r="G206" s="792" t="s">
        <v>8315</v>
      </c>
      <c r="H206" s="796"/>
      <c r="I206" s="756"/>
      <c r="J206" s="764"/>
      <c r="K206" s="794"/>
      <c r="L206" s="793"/>
      <c r="M206" s="756"/>
      <c r="N206" s="764"/>
      <c r="O206" s="792" t="s">
        <v>9872</v>
      </c>
      <c r="P206" s="793"/>
      <c r="Q206" s="756"/>
      <c r="R206" s="763"/>
      <c r="S206" s="792" t="s">
        <v>9872</v>
      </c>
      <c r="T206" s="793"/>
      <c r="U206" s="756"/>
      <c r="V206" s="763"/>
      <c r="W206" s="792"/>
      <c r="X206" s="793"/>
      <c r="Y206" s="756"/>
      <c r="Z206" s="772"/>
      <c r="AA206" s="797"/>
      <c r="AB206" s="798"/>
      <c r="AC206" s="756"/>
      <c r="AD206" s="763"/>
      <c r="AE206" s="792"/>
      <c r="AF206" s="29"/>
      <c r="AH206" s="190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">
      <c r="A207" s="367"/>
      <c r="B207" s="102"/>
      <c r="C207" s="1046" t="s">
        <v>547</v>
      </c>
      <c r="D207" s="78" t="str">
        <f>AG303&amp;".5"</f>
        <v>.5</v>
      </c>
      <c r="E207" s="753"/>
      <c r="F207" s="788"/>
      <c r="G207" s="788"/>
      <c r="H207" s="789"/>
      <c r="I207" s="753"/>
      <c r="J207" s="754"/>
      <c r="K207" s="789"/>
      <c r="L207" s="755"/>
      <c r="M207" s="753"/>
      <c r="N207" s="754"/>
      <c r="O207" s="788"/>
      <c r="P207" s="755"/>
      <c r="Q207" s="753"/>
      <c r="R207" s="790"/>
      <c r="S207" s="788"/>
      <c r="T207" s="755"/>
      <c r="U207" s="753"/>
      <c r="V207" s="790"/>
      <c r="W207" s="788"/>
      <c r="X207" s="755"/>
      <c r="Y207" s="753"/>
      <c r="Z207" s="799"/>
      <c r="AA207" s="800"/>
      <c r="AB207" s="801"/>
      <c r="AC207" s="753"/>
      <c r="AD207" s="790"/>
      <c r="AE207" s="788"/>
      <c r="AF207" s="29"/>
      <c r="AH207" s="190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">
      <c r="A208" s="367"/>
      <c r="B208" s="102"/>
      <c r="C208" s="1046"/>
      <c r="D208" s="78" t="str">
        <f>AG303&amp;".6"</f>
        <v>.6</v>
      </c>
      <c r="E208" s="753"/>
      <c r="F208" s="788"/>
      <c r="G208" s="805"/>
      <c r="H208" s="789"/>
      <c r="I208" s="753"/>
      <c r="J208" s="754"/>
      <c r="K208" s="806"/>
      <c r="L208" s="755"/>
      <c r="M208" s="753"/>
      <c r="N208" s="754"/>
      <c r="O208" s="805"/>
      <c r="P208" s="755"/>
      <c r="Q208" s="753"/>
      <c r="R208" s="790"/>
      <c r="S208" s="805"/>
      <c r="T208" s="755"/>
      <c r="U208" s="753"/>
      <c r="V208" s="790"/>
      <c r="W208" s="805"/>
      <c r="X208" s="755"/>
      <c r="Y208" s="753"/>
      <c r="Z208" s="799"/>
      <c r="AA208" s="800"/>
      <c r="AB208" s="801"/>
      <c r="AC208" s="753"/>
      <c r="AD208" s="790"/>
      <c r="AE208" s="788"/>
      <c r="AF208" s="29"/>
      <c r="AH208" s="190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">
      <c r="A209" s="368">
        <v>12</v>
      </c>
      <c r="B209" s="101" t="str">
        <f>IF(AG209&lt;&gt;"",AH209,"")</f>
        <v>Th.V.Hùng</v>
      </c>
      <c r="C209" s="1042" t="s">
        <v>0</v>
      </c>
      <c r="D209" s="79" t="str">
        <f>AG309&amp;".1"</f>
        <v>.1</v>
      </c>
      <c r="E209" s="761" t="s">
        <v>6548</v>
      </c>
      <c r="F209" s="771">
        <v>4</v>
      </c>
      <c r="G209" s="771"/>
      <c r="H209" s="760"/>
      <c r="I209" s="761" t="s">
        <v>6548</v>
      </c>
      <c r="J209" s="760">
        <v>4</v>
      </c>
      <c r="K209" s="802"/>
      <c r="L209" s="774"/>
      <c r="M209" s="761" t="s">
        <v>6548</v>
      </c>
      <c r="N209" s="760">
        <v>4</v>
      </c>
      <c r="O209" s="771"/>
      <c r="P209" s="774"/>
      <c r="Q209" s="761" t="s">
        <v>6548</v>
      </c>
      <c r="R209" s="762">
        <v>4</v>
      </c>
      <c r="S209" s="771"/>
      <c r="T209" s="774"/>
      <c r="U209" s="761" t="s">
        <v>6548</v>
      </c>
      <c r="V209" s="760">
        <v>4</v>
      </c>
      <c r="W209" s="771"/>
      <c r="X209" s="774"/>
      <c r="Y209" s="761" t="s">
        <v>6548</v>
      </c>
      <c r="Z209" s="760">
        <v>4</v>
      </c>
      <c r="AA209" s="771"/>
      <c r="AB209" s="774"/>
      <c r="AC209" s="761"/>
      <c r="AD209" s="762"/>
      <c r="AE209" s="771"/>
      <c r="AF209" s="19"/>
      <c r="AG209" s="189" t="s">
        <v>807</v>
      </c>
      <c r="AH209" s="190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">
      <c r="A210" s="367"/>
      <c r="B210" s="104">
        <f>SUM(F209:F214,J209:J214,N209:N214,R209:R214,V209:V214,Z209:Z214,AD209:AD214)</f>
        <v>48</v>
      </c>
      <c r="C210" s="1043"/>
      <c r="D210" s="78" t="str">
        <f>AG309&amp;".2"</f>
        <v>.2</v>
      </c>
      <c r="E210" s="791"/>
      <c r="F210" s="764"/>
      <c r="G210" s="792" t="s">
        <v>9931</v>
      </c>
      <c r="H210" s="793"/>
      <c r="I210" s="756"/>
      <c r="J210" s="764"/>
      <c r="K210" s="794" t="s">
        <v>9932</v>
      </c>
      <c r="L210" s="793"/>
      <c r="M210" s="756"/>
      <c r="N210" s="764"/>
      <c r="O210" s="792" t="s">
        <v>9931</v>
      </c>
      <c r="P210" s="793"/>
      <c r="Q210" s="756"/>
      <c r="R210" s="763"/>
      <c r="S210" s="792" t="s">
        <v>9932</v>
      </c>
      <c r="T210" s="793"/>
      <c r="U210" s="756"/>
      <c r="V210" s="763"/>
      <c r="W210" s="792" t="s">
        <v>9931</v>
      </c>
      <c r="X210" s="793"/>
      <c r="Y210" s="756"/>
      <c r="Z210" s="763"/>
      <c r="AA210" s="792" t="s">
        <v>9932</v>
      </c>
      <c r="AB210" s="793"/>
      <c r="AC210" s="756"/>
      <c r="AD210" s="763"/>
      <c r="AE210" s="792"/>
      <c r="AF210" s="23"/>
      <c r="AH210" s="190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">
      <c r="A211" s="367"/>
      <c r="B211" s="102"/>
      <c r="C211" s="1044" t="s">
        <v>1</v>
      </c>
      <c r="D211" s="78" t="str">
        <f>AG309&amp;".3"</f>
        <v>.3</v>
      </c>
      <c r="E211" s="765" t="s">
        <v>6548</v>
      </c>
      <c r="F211" s="773">
        <v>4</v>
      </c>
      <c r="G211" s="773"/>
      <c r="H211" s="795"/>
      <c r="I211" s="765" t="s">
        <v>6548</v>
      </c>
      <c r="J211" s="767">
        <v>4</v>
      </c>
      <c r="K211" s="795"/>
      <c r="L211" s="775"/>
      <c r="M211" s="765" t="s">
        <v>6548</v>
      </c>
      <c r="N211" s="766">
        <v>4</v>
      </c>
      <c r="O211" s="773"/>
      <c r="P211" s="775"/>
      <c r="Q211" s="765" t="s">
        <v>6548</v>
      </c>
      <c r="R211" s="767">
        <v>4</v>
      </c>
      <c r="S211" s="773"/>
      <c r="T211" s="775"/>
      <c r="U211" s="765" t="s">
        <v>6548</v>
      </c>
      <c r="V211" s="766">
        <v>4</v>
      </c>
      <c r="W211" s="773"/>
      <c r="X211" s="775"/>
      <c r="Y211" s="765" t="s">
        <v>6548</v>
      </c>
      <c r="Z211" s="766">
        <v>4</v>
      </c>
      <c r="AA211" s="773"/>
      <c r="AB211" s="775"/>
      <c r="AC211" s="765"/>
      <c r="AD211" s="767"/>
      <c r="AE211" s="773"/>
      <c r="AF211" s="29"/>
      <c r="AH211" s="190"/>
      <c r="AI211" s="44">
        <f t="shared" si="4"/>
        <v>0</v>
      </c>
    </row>
    <row r="212" spans="1:35" ht="13.5" customHeight="1" x14ac:dyDescent="0.2">
      <c r="A212" s="367"/>
      <c r="B212" s="102"/>
      <c r="C212" s="1045"/>
      <c r="D212" s="78" t="str">
        <f>AG309&amp;".4"</f>
        <v>.4</v>
      </c>
      <c r="E212" s="756"/>
      <c r="F212" s="770"/>
      <c r="G212" s="792" t="s">
        <v>9933</v>
      </c>
      <c r="H212" s="796"/>
      <c r="I212" s="756"/>
      <c r="J212" s="764"/>
      <c r="K212" s="794" t="s">
        <v>9933</v>
      </c>
      <c r="L212" s="793"/>
      <c r="M212" s="756"/>
      <c r="N212" s="764"/>
      <c r="O212" s="792" t="s">
        <v>9933</v>
      </c>
      <c r="P212" s="793"/>
      <c r="Q212" s="756"/>
      <c r="R212" s="763"/>
      <c r="S212" s="792" t="s">
        <v>9933</v>
      </c>
      <c r="T212" s="793"/>
      <c r="U212" s="756"/>
      <c r="V212" s="763"/>
      <c r="W212" s="792" t="s">
        <v>9933</v>
      </c>
      <c r="X212" s="793"/>
      <c r="Y212" s="756"/>
      <c r="Z212" s="772"/>
      <c r="AA212" s="1022" t="s">
        <v>10182</v>
      </c>
      <c r="AB212" s="798"/>
      <c r="AC212" s="756"/>
      <c r="AD212" s="763"/>
      <c r="AE212" s="792"/>
      <c r="AF212" s="29"/>
      <c r="AH212" s="190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">
      <c r="A213" s="367"/>
      <c r="B213" s="102"/>
      <c r="C213" s="1046" t="s">
        <v>547</v>
      </c>
      <c r="D213" s="78" t="str">
        <f>AG309&amp;".5"</f>
        <v>.5</v>
      </c>
      <c r="E213" s="753"/>
      <c r="F213" s="788"/>
      <c r="G213" s="788"/>
      <c r="H213" s="789"/>
      <c r="I213" s="753"/>
      <c r="J213" s="754"/>
      <c r="K213" s="789"/>
      <c r="L213" s="755"/>
      <c r="M213" s="753"/>
      <c r="N213" s="754"/>
      <c r="O213" s="788"/>
      <c r="P213" s="755"/>
      <c r="Q213" s="753"/>
      <c r="R213" s="790"/>
      <c r="S213" s="788"/>
      <c r="T213" s="755"/>
      <c r="U213" s="753"/>
      <c r="V213" s="790"/>
      <c r="W213" s="788"/>
      <c r="X213" s="755"/>
      <c r="Y213" s="753"/>
      <c r="Z213" s="799"/>
      <c r="AA213" s="800"/>
      <c r="AB213" s="801"/>
      <c r="AC213" s="753"/>
      <c r="AD213" s="790"/>
      <c r="AE213" s="788"/>
      <c r="AF213" s="29"/>
      <c r="AH213" s="190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">
      <c r="A214" s="367"/>
      <c r="B214" s="102"/>
      <c r="C214" s="1046"/>
      <c r="D214" s="78" t="str">
        <f>AG309&amp;".6"</f>
        <v>.6</v>
      </c>
      <c r="E214" s="753"/>
      <c r="F214" s="788"/>
      <c r="G214" s="805"/>
      <c r="H214" s="789"/>
      <c r="I214" s="753"/>
      <c r="J214" s="754"/>
      <c r="K214" s="806"/>
      <c r="L214" s="755"/>
      <c r="M214" s="753"/>
      <c r="N214" s="754"/>
      <c r="O214" s="805"/>
      <c r="P214" s="755"/>
      <c r="Q214" s="753"/>
      <c r="R214" s="790"/>
      <c r="S214" s="805"/>
      <c r="T214" s="755"/>
      <c r="U214" s="753"/>
      <c r="V214" s="790"/>
      <c r="W214" s="805"/>
      <c r="X214" s="755"/>
      <c r="Y214" s="753"/>
      <c r="Z214" s="799"/>
      <c r="AA214" s="816"/>
      <c r="AB214" s="801"/>
      <c r="AC214" s="753"/>
      <c r="AD214" s="790"/>
      <c r="AE214" s="805"/>
      <c r="AF214" s="29"/>
      <c r="AH214" s="190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">
      <c r="A215" s="368">
        <v>13</v>
      </c>
      <c r="B215" s="101" t="str">
        <f>IF(AG215&lt;&gt;"",AH215,"")</f>
        <v>Th.Khuê</v>
      </c>
      <c r="C215" s="1042" t="s">
        <v>0</v>
      </c>
      <c r="D215" s="79" t="str">
        <f>AG315&amp;".1"</f>
        <v>.1</v>
      </c>
      <c r="E215" s="761" t="s">
        <v>7000</v>
      </c>
      <c r="F215" s="771">
        <v>4</v>
      </c>
      <c r="G215" s="771"/>
      <c r="H215" s="760"/>
      <c r="I215" s="761" t="s">
        <v>7000</v>
      </c>
      <c r="J215" s="760">
        <v>4</v>
      </c>
      <c r="K215" s="802"/>
      <c r="L215" s="774"/>
      <c r="M215" s="761" t="s">
        <v>7000</v>
      </c>
      <c r="N215" s="760">
        <v>4</v>
      </c>
      <c r="O215" s="771"/>
      <c r="P215" s="774"/>
      <c r="Q215" s="761" t="s">
        <v>7000</v>
      </c>
      <c r="R215" s="762">
        <v>4</v>
      </c>
      <c r="S215" s="771"/>
      <c r="T215" s="774"/>
      <c r="U215" s="761" t="s">
        <v>7000</v>
      </c>
      <c r="V215" s="760">
        <v>4</v>
      </c>
      <c r="W215" s="771"/>
      <c r="X215" s="774"/>
      <c r="Y215" s="761"/>
      <c r="Z215" s="760"/>
      <c r="AA215" s="771"/>
      <c r="AB215" s="774"/>
      <c r="AC215" s="761"/>
      <c r="AD215" s="762"/>
      <c r="AE215" s="771"/>
      <c r="AF215" s="19"/>
      <c r="AG215" s="189" t="s">
        <v>813</v>
      </c>
      <c r="AH215" s="190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">
      <c r="A216" s="367"/>
      <c r="B216" s="104">
        <f>SUM(F215:F220,J215:J220,N215:N220,R215:R220,V215:V220,Z215:Z220,AD215:AD220)</f>
        <v>44</v>
      </c>
      <c r="C216" s="1043"/>
      <c r="D216" s="78" t="str">
        <f>AG315&amp;".2"</f>
        <v>.2</v>
      </c>
      <c r="E216" s="791"/>
      <c r="F216" s="764"/>
      <c r="G216" s="545" t="s">
        <v>10127</v>
      </c>
      <c r="H216" s="793"/>
      <c r="I216" s="756"/>
      <c r="J216" s="764"/>
      <c r="K216" s="878" t="s">
        <v>10127</v>
      </c>
      <c r="L216" s="793"/>
      <c r="M216" s="756"/>
      <c r="N216" s="764"/>
      <c r="O216" s="545" t="s">
        <v>10127</v>
      </c>
      <c r="P216" s="793"/>
      <c r="Q216" s="756"/>
      <c r="R216" s="763"/>
      <c r="S216" s="545" t="s">
        <v>10127</v>
      </c>
      <c r="T216" s="793"/>
      <c r="U216" s="756"/>
      <c r="V216" s="763"/>
      <c r="W216" s="545" t="s">
        <v>10127</v>
      </c>
      <c r="X216" s="793"/>
      <c r="Y216" s="756"/>
      <c r="Z216" s="763"/>
      <c r="AA216" s="792"/>
      <c r="AB216" s="793"/>
      <c r="AC216" s="756"/>
      <c r="AD216" s="763"/>
      <c r="AE216" s="792"/>
      <c r="AF216" s="23"/>
      <c r="AH216" s="190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">
      <c r="A217" s="367"/>
      <c r="B217" s="102"/>
      <c r="C217" s="1044" t="s">
        <v>1</v>
      </c>
      <c r="D217" s="78" t="str">
        <f>AG315&amp;".3"</f>
        <v>.3</v>
      </c>
      <c r="E217" s="765" t="s">
        <v>7000</v>
      </c>
      <c r="F217" s="773">
        <v>4</v>
      </c>
      <c r="G217" s="773"/>
      <c r="H217" s="795"/>
      <c r="I217" s="765" t="s">
        <v>7000</v>
      </c>
      <c r="J217" s="767">
        <v>4</v>
      </c>
      <c r="K217" s="795"/>
      <c r="L217" s="775"/>
      <c r="M217" s="765" t="s">
        <v>7000</v>
      </c>
      <c r="N217" s="766">
        <v>4</v>
      </c>
      <c r="O217" s="773"/>
      <c r="P217" s="775"/>
      <c r="Q217" s="765" t="s">
        <v>7000</v>
      </c>
      <c r="R217" s="767">
        <v>4</v>
      </c>
      <c r="S217" s="773"/>
      <c r="T217" s="775"/>
      <c r="U217" s="765" t="s">
        <v>7000</v>
      </c>
      <c r="V217" s="766">
        <v>4</v>
      </c>
      <c r="W217" s="773"/>
      <c r="X217" s="775"/>
      <c r="Y217" s="765" t="s">
        <v>7000</v>
      </c>
      <c r="Z217" s="766">
        <v>4</v>
      </c>
      <c r="AA217" s="773"/>
      <c r="AB217" s="775"/>
      <c r="AC217" s="765"/>
      <c r="AD217" s="767"/>
      <c r="AE217" s="773"/>
      <c r="AF217" s="29"/>
      <c r="AH217" s="190"/>
      <c r="AI217" s="44">
        <f t="shared" si="4"/>
        <v>0</v>
      </c>
    </row>
    <row r="218" spans="1:35" ht="13.5" customHeight="1" x14ac:dyDescent="0.2">
      <c r="A218" s="367"/>
      <c r="B218" s="102"/>
      <c r="C218" s="1045"/>
      <c r="D218" s="78" t="str">
        <f>AG315&amp;".4"</f>
        <v>.4</v>
      </c>
      <c r="E218" s="756"/>
      <c r="F218" s="770"/>
      <c r="G218" s="792" t="s">
        <v>9949</v>
      </c>
      <c r="H218" s="796"/>
      <c r="I218" s="756"/>
      <c r="J218" s="764"/>
      <c r="K218" s="794" t="s">
        <v>9948</v>
      </c>
      <c r="L218" s="793"/>
      <c r="M218" s="756"/>
      <c r="N218" s="764"/>
      <c r="O218" s="792" t="s">
        <v>9949</v>
      </c>
      <c r="P218" s="793"/>
      <c r="Q218" s="756"/>
      <c r="R218" s="763"/>
      <c r="S218" s="792" t="s">
        <v>9948</v>
      </c>
      <c r="T218" s="793"/>
      <c r="U218" s="756"/>
      <c r="V218" s="763"/>
      <c r="W218" s="792" t="s">
        <v>9949</v>
      </c>
      <c r="X218" s="793"/>
      <c r="Y218" s="756"/>
      <c r="Z218" s="772"/>
      <c r="AA218" s="797" t="s">
        <v>9948</v>
      </c>
      <c r="AB218" s="798"/>
      <c r="AC218" s="756"/>
      <c r="AD218" s="763"/>
      <c r="AE218" s="792"/>
      <c r="AF218" s="29"/>
      <c r="AH218" s="190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">
      <c r="A219" s="367"/>
      <c r="B219" s="102"/>
      <c r="C219" s="1046" t="s">
        <v>547</v>
      </c>
      <c r="D219" s="78" t="str">
        <f>AG315&amp;".5"</f>
        <v>.5</v>
      </c>
      <c r="E219" s="753"/>
      <c r="F219" s="788"/>
      <c r="G219" s="788"/>
      <c r="H219" s="789"/>
      <c r="I219" s="753"/>
      <c r="J219" s="754"/>
      <c r="K219" s="789"/>
      <c r="L219" s="755"/>
      <c r="M219" s="753"/>
      <c r="N219" s="754"/>
      <c r="O219" s="788"/>
      <c r="P219" s="755"/>
      <c r="Q219" s="753"/>
      <c r="R219" s="790"/>
      <c r="S219" s="788"/>
      <c r="T219" s="755"/>
      <c r="U219" s="753"/>
      <c r="V219" s="790"/>
      <c r="W219" s="788"/>
      <c r="X219" s="755"/>
      <c r="Y219" s="753"/>
      <c r="Z219" s="799"/>
      <c r="AA219" s="800"/>
      <c r="AB219" s="801"/>
      <c r="AC219" s="753"/>
      <c r="AD219" s="790"/>
      <c r="AE219" s="788"/>
      <c r="AF219" s="29"/>
      <c r="AH219" s="190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">
      <c r="A220" s="367"/>
      <c r="B220" s="102"/>
      <c r="C220" s="1046"/>
      <c r="D220" s="78" t="str">
        <f>AG315&amp;".6"</f>
        <v>.6</v>
      </c>
      <c r="E220" s="753"/>
      <c r="F220" s="788"/>
      <c r="G220" s="788"/>
      <c r="H220" s="789"/>
      <c r="I220" s="753"/>
      <c r="J220" s="754"/>
      <c r="K220" s="789"/>
      <c r="L220" s="755"/>
      <c r="M220" s="753"/>
      <c r="N220" s="754"/>
      <c r="O220" s="788"/>
      <c r="P220" s="755"/>
      <c r="Q220" s="753"/>
      <c r="R220" s="790"/>
      <c r="S220" s="788"/>
      <c r="T220" s="755"/>
      <c r="U220" s="753"/>
      <c r="V220" s="790"/>
      <c r="W220" s="788"/>
      <c r="X220" s="755"/>
      <c r="Y220" s="753"/>
      <c r="Z220" s="799"/>
      <c r="AA220" s="800"/>
      <c r="AB220" s="801"/>
      <c r="AC220" s="753"/>
      <c r="AD220" s="790"/>
      <c r="AE220" s="788"/>
      <c r="AF220" s="29"/>
      <c r="AH220" s="190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">
      <c r="A221" s="368">
        <v>14</v>
      </c>
      <c r="B221" s="101" t="str">
        <f>IF(AG221&lt;&gt;"",AH221,"")</f>
        <v>C.Lanh</v>
      </c>
      <c r="C221" s="1042" t="s">
        <v>0</v>
      </c>
      <c r="D221" s="79" t="str">
        <f>AG321&amp;".1"</f>
        <v>.1</v>
      </c>
      <c r="E221" s="761"/>
      <c r="F221" s="771"/>
      <c r="G221" s="771"/>
      <c r="H221" s="760"/>
      <c r="I221" s="761"/>
      <c r="J221" s="760"/>
      <c r="K221" s="802"/>
      <c r="L221" s="774"/>
      <c r="M221" s="761" t="s">
        <v>7082</v>
      </c>
      <c r="N221" s="760">
        <v>4</v>
      </c>
      <c r="O221" s="771" t="s">
        <v>506</v>
      </c>
      <c r="P221" s="774"/>
      <c r="Q221" s="761" t="s">
        <v>7082</v>
      </c>
      <c r="R221" s="762">
        <v>4</v>
      </c>
      <c r="S221" s="771" t="s">
        <v>506</v>
      </c>
      <c r="T221" s="774"/>
      <c r="U221" s="761"/>
      <c r="V221" s="760"/>
      <c r="W221" s="771"/>
      <c r="X221" s="774"/>
      <c r="Y221" s="761"/>
      <c r="Z221" s="760"/>
      <c r="AA221" s="771"/>
      <c r="AB221" s="774"/>
      <c r="AC221" s="761"/>
      <c r="AD221" s="762"/>
      <c r="AE221" s="771"/>
      <c r="AF221" s="19"/>
      <c r="AG221" s="189" t="s">
        <v>820</v>
      </c>
      <c r="AH221" s="190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">
      <c r="A222" s="367"/>
      <c r="B222" s="104">
        <f>SUM(F221:F226,J221:J226,N221:N226,R221:R226,V221:V226,Z221:Z226,AD221:AD226)</f>
        <v>28</v>
      </c>
      <c r="C222" s="1043"/>
      <c r="D222" s="78" t="str">
        <f>AG321&amp;".2"</f>
        <v>.2</v>
      </c>
      <c r="E222" s="791"/>
      <c r="F222" s="764"/>
      <c r="G222" s="792"/>
      <c r="H222" s="793"/>
      <c r="I222" s="756"/>
      <c r="J222" s="764"/>
      <c r="K222" s="794"/>
      <c r="L222" s="793"/>
      <c r="M222" s="756"/>
      <c r="N222" s="764"/>
      <c r="O222" s="792" t="s">
        <v>9885</v>
      </c>
      <c r="P222" s="793"/>
      <c r="Q222" s="756"/>
      <c r="R222" s="763"/>
      <c r="S222" s="792" t="s">
        <v>9885</v>
      </c>
      <c r="T222" s="793"/>
      <c r="U222" s="756"/>
      <c r="V222" s="763"/>
      <c r="W222" s="792"/>
      <c r="X222" s="793"/>
      <c r="Y222" s="756"/>
      <c r="Z222" s="763"/>
      <c r="AA222" s="792"/>
      <c r="AB222" s="793"/>
      <c r="AC222" s="756"/>
      <c r="AD222" s="763"/>
      <c r="AE222" s="770"/>
      <c r="AF222" s="23"/>
      <c r="AH222" s="190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">
      <c r="A223" s="367"/>
      <c r="B223" s="102"/>
      <c r="C223" s="1044" t="s">
        <v>1</v>
      </c>
      <c r="D223" s="78" t="str">
        <f>AG321&amp;".3"</f>
        <v>.3</v>
      </c>
      <c r="E223" s="765" t="s">
        <v>7082</v>
      </c>
      <c r="F223" s="773">
        <v>4</v>
      </c>
      <c r="G223" s="773" t="s">
        <v>506</v>
      </c>
      <c r="H223" s="795"/>
      <c r="I223" s="765" t="s">
        <v>6559</v>
      </c>
      <c r="J223" s="767">
        <v>4</v>
      </c>
      <c r="K223" s="795" t="s">
        <v>506</v>
      </c>
      <c r="L223" s="775"/>
      <c r="M223" s="765" t="s">
        <v>6559</v>
      </c>
      <c r="N223" s="766">
        <v>4</v>
      </c>
      <c r="O223" s="773" t="s">
        <v>506</v>
      </c>
      <c r="P223" s="775"/>
      <c r="Q223" s="765" t="s">
        <v>6559</v>
      </c>
      <c r="R223" s="767">
        <v>4</v>
      </c>
      <c r="S223" s="773" t="s">
        <v>506</v>
      </c>
      <c r="T223" s="775"/>
      <c r="U223" s="765" t="s">
        <v>6559</v>
      </c>
      <c r="V223" s="766">
        <v>4</v>
      </c>
      <c r="W223" s="804" t="s">
        <v>506</v>
      </c>
      <c r="X223" s="775"/>
      <c r="Y223" s="765"/>
      <c r="Z223" s="766"/>
      <c r="AA223" s="773"/>
      <c r="AB223" s="775"/>
      <c r="AC223" s="765"/>
      <c r="AD223" s="767"/>
      <c r="AE223" s="773"/>
      <c r="AF223" s="29"/>
      <c r="AH223" s="190"/>
      <c r="AI223" s="44">
        <f t="shared" si="4"/>
        <v>0</v>
      </c>
    </row>
    <row r="224" spans="1:35" ht="13.5" customHeight="1" x14ac:dyDescent="0.2">
      <c r="A224" s="367"/>
      <c r="B224" s="102"/>
      <c r="C224" s="1045"/>
      <c r="D224" s="78" t="str">
        <f>AG321&amp;".4"</f>
        <v>.4</v>
      </c>
      <c r="E224" s="756"/>
      <c r="F224" s="770"/>
      <c r="G224" s="792" t="s">
        <v>9885</v>
      </c>
      <c r="H224" s="796"/>
      <c r="I224" s="756"/>
      <c r="J224" s="764"/>
      <c r="K224" s="794" t="s">
        <v>8410</v>
      </c>
      <c r="L224" s="793"/>
      <c r="M224" s="756"/>
      <c r="N224" s="764"/>
      <c r="O224" s="792" t="s">
        <v>8410</v>
      </c>
      <c r="P224" s="793"/>
      <c r="Q224" s="756"/>
      <c r="R224" s="763"/>
      <c r="S224" s="792" t="s">
        <v>8410</v>
      </c>
      <c r="T224" s="793"/>
      <c r="U224" s="756"/>
      <c r="V224" s="763"/>
      <c r="W224" s="792" t="s">
        <v>8410</v>
      </c>
      <c r="X224" s="793"/>
      <c r="Y224" s="756"/>
      <c r="Z224" s="772"/>
      <c r="AA224" s="797"/>
      <c r="AB224" s="798"/>
      <c r="AC224" s="756"/>
      <c r="AD224" s="763"/>
      <c r="AE224" s="770"/>
      <c r="AF224" s="29"/>
      <c r="AH224" s="190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">
      <c r="A225" s="367"/>
      <c r="B225" s="102"/>
      <c r="C225" s="1046" t="s">
        <v>547</v>
      </c>
      <c r="D225" s="78" t="str">
        <f>AG321&amp;".5"</f>
        <v>.5</v>
      </c>
      <c r="E225" s="753"/>
      <c r="F225" s="788"/>
      <c r="G225" s="788"/>
      <c r="H225" s="789"/>
      <c r="I225" s="753"/>
      <c r="J225" s="754"/>
      <c r="K225" s="789"/>
      <c r="L225" s="755"/>
      <c r="M225" s="753"/>
      <c r="N225" s="754"/>
      <c r="O225" s="788"/>
      <c r="P225" s="755"/>
      <c r="Q225" s="753"/>
      <c r="R225" s="790"/>
      <c r="S225" s="788"/>
      <c r="T225" s="755"/>
      <c r="U225" s="753"/>
      <c r="V225" s="790"/>
      <c r="W225" s="788"/>
      <c r="X225" s="755"/>
      <c r="Y225" s="753"/>
      <c r="Z225" s="799"/>
      <c r="AA225" s="800"/>
      <c r="AB225" s="801"/>
      <c r="AC225" s="753"/>
      <c r="AD225" s="790"/>
      <c r="AE225" s="788"/>
      <c r="AF225" s="29"/>
      <c r="AH225" s="190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">
      <c r="A226" s="367"/>
      <c r="B226" s="102"/>
      <c r="C226" s="1046"/>
      <c r="D226" s="78" t="str">
        <f>AG321&amp;".6"</f>
        <v>.6</v>
      </c>
      <c r="E226" s="753"/>
      <c r="F226" s="788"/>
      <c r="G226" s="805"/>
      <c r="H226" s="789"/>
      <c r="I226" s="753"/>
      <c r="J226" s="754"/>
      <c r="K226" s="806"/>
      <c r="L226" s="755"/>
      <c r="M226" s="753"/>
      <c r="N226" s="754"/>
      <c r="O226" s="805"/>
      <c r="P226" s="755"/>
      <c r="Q226" s="753"/>
      <c r="R226" s="790"/>
      <c r="S226" s="805"/>
      <c r="T226" s="755"/>
      <c r="U226" s="753"/>
      <c r="V226" s="790"/>
      <c r="W226" s="805"/>
      <c r="X226" s="755"/>
      <c r="Y226" s="753"/>
      <c r="Z226" s="799"/>
      <c r="AA226" s="800"/>
      <c r="AB226" s="801"/>
      <c r="AC226" s="753"/>
      <c r="AD226" s="790"/>
      <c r="AE226" s="788"/>
      <c r="AF226" s="29"/>
      <c r="AH226" s="190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">
      <c r="A227" s="368">
        <v>15</v>
      </c>
      <c r="B227" s="101" t="str">
        <f>IF(AG227&lt;&gt;"",AH227,"")</f>
        <v>Th.Nam</v>
      </c>
      <c r="C227" s="1042" t="s">
        <v>0</v>
      </c>
      <c r="D227" s="79" t="str">
        <f>AG327&amp;".1"</f>
        <v>.1</v>
      </c>
      <c r="E227" s="761"/>
      <c r="F227" s="771"/>
      <c r="G227" s="771"/>
      <c r="H227" s="760"/>
      <c r="I227" s="761"/>
      <c r="J227" s="760"/>
      <c r="K227" s="802"/>
      <c r="L227" s="774"/>
      <c r="M227" s="761"/>
      <c r="N227" s="760"/>
      <c r="O227" s="771"/>
      <c r="P227" s="774"/>
      <c r="Q227" s="761"/>
      <c r="R227" s="762"/>
      <c r="S227" s="771"/>
      <c r="T227" s="774"/>
      <c r="U227" s="761"/>
      <c r="V227" s="760"/>
      <c r="W227" s="771"/>
      <c r="X227" s="774"/>
      <c r="Y227" s="761" t="s">
        <v>6549</v>
      </c>
      <c r="Z227" s="760">
        <v>4</v>
      </c>
      <c r="AA227" s="771" t="s">
        <v>504</v>
      </c>
      <c r="AB227" s="774"/>
      <c r="AC227" s="761"/>
      <c r="AD227" s="762"/>
      <c r="AE227" s="771"/>
      <c r="AF227" s="19"/>
      <c r="AG227" s="189" t="s">
        <v>802</v>
      </c>
      <c r="AH227" s="190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">
      <c r="A228" s="367"/>
      <c r="B228" s="104">
        <f>SUM(F227:F232,J227:J232,N227:N232,R227:R232,V227:V232,Z227:Z232,AD227:AD232)</f>
        <v>16</v>
      </c>
      <c r="C228" s="1043"/>
      <c r="D228" s="78" t="str">
        <f>AG327&amp;".2"</f>
        <v>.2</v>
      </c>
      <c r="E228" s="791"/>
      <c r="F228" s="764"/>
      <c r="G228" s="792"/>
      <c r="H228" s="793"/>
      <c r="I228" s="756"/>
      <c r="J228" s="764"/>
      <c r="K228" s="794"/>
      <c r="L228" s="793"/>
      <c r="M228" s="756"/>
      <c r="N228" s="764"/>
      <c r="O228" s="792"/>
      <c r="P228" s="793"/>
      <c r="Q228" s="756"/>
      <c r="R228" s="763"/>
      <c r="S228" s="792"/>
      <c r="T228" s="793"/>
      <c r="U228" s="756"/>
      <c r="V228" s="763"/>
      <c r="W228" s="792"/>
      <c r="X228" s="793"/>
      <c r="Y228" s="756"/>
      <c r="Z228" s="763"/>
      <c r="AA228" s="792" t="s">
        <v>8458</v>
      </c>
      <c r="AB228" s="793"/>
      <c r="AC228" s="756"/>
      <c r="AD228" s="763"/>
      <c r="AE228" s="792"/>
      <c r="AF228" s="23"/>
      <c r="AH228" s="190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">
      <c r="A229" s="367"/>
      <c r="B229" s="102"/>
      <c r="C229" s="1044" t="s">
        <v>1</v>
      </c>
      <c r="D229" s="78" t="str">
        <f>AG327&amp;".3"</f>
        <v>.3</v>
      </c>
      <c r="E229" s="765"/>
      <c r="F229" s="773"/>
      <c r="G229" s="773"/>
      <c r="H229" s="795"/>
      <c r="I229" s="765"/>
      <c r="J229" s="767"/>
      <c r="K229" s="795"/>
      <c r="L229" s="775"/>
      <c r="M229" s="765"/>
      <c r="N229" s="766"/>
      <c r="O229" s="773"/>
      <c r="P229" s="775"/>
      <c r="Q229" s="765" t="s">
        <v>6549</v>
      </c>
      <c r="R229" s="767">
        <v>4</v>
      </c>
      <c r="S229" s="773" t="s">
        <v>504</v>
      </c>
      <c r="T229" s="775"/>
      <c r="U229" s="765" t="s">
        <v>6549</v>
      </c>
      <c r="V229" s="766">
        <v>4</v>
      </c>
      <c r="W229" s="773" t="s">
        <v>504</v>
      </c>
      <c r="X229" s="775"/>
      <c r="Y229" s="765" t="s">
        <v>6549</v>
      </c>
      <c r="Z229" s="766">
        <v>4</v>
      </c>
      <c r="AA229" s="773" t="s">
        <v>504</v>
      </c>
      <c r="AB229" s="775"/>
      <c r="AC229" s="765"/>
      <c r="AD229" s="767"/>
      <c r="AE229" s="773"/>
      <c r="AF229" s="29"/>
      <c r="AH229" s="190"/>
      <c r="AI229" s="44">
        <f t="shared" si="4"/>
        <v>0</v>
      </c>
    </row>
    <row r="230" spans="1:35" ht="13.5" customHeight="1" x14ac:dyDescent="0.2">
      <c r="A230" s="367"/>
      <c r="B230" s="102"/>
      <c r="C230" s="1045"/>
      <c r="D230" s="78" t="str">
        <f>AG327&amp;".4"</f>
        <v>.4</v>
      </c>
      <c r="E230" s="756"/>
      <c r="F230" s="770"/>
      <c r="G230" s="792"/>
      <c r="H230" s="796"/>
      <c r="I230" s="756"/>
      <c r="J230" s="764"/>
      <c r="K230" s="794"/>
      <c r="L230" s="793"/>
      <c r="M230" s="756"/>
      <c r="N230" s="764"/>
      <c r="O230" s="792"/>
      <c r="P230" s="793"/>
      <c r="Q230" s="756"/>
      <c r="R230" s="763"/>
      <c r="S230" s="792" t="s">
        <v>8458</v>
      </c>
      <c r="T230" s="793"/>
      <c r="U230" s="756"/>
      <c r="V230" s="763"/>
      <c r="W230" s="792" t="s">
        <v>8458</v>
      </c>
      <c r="X230" s="793"/>
      <c r="Y230" s="756"/>
      <c r="Z230" s="772"/>
      <c r="AA230" s="797" t="s">
        <v>8458</v>
      </c>
      <c r="AB230" s="798"/>
      <c r="AC230" s="756"/>
      <c r="AD230" s="763"/>
      <c r="AE230" s="792"/>
      <c r="AF230" s="29"/>
      <c r="AH230" s="190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">
      <c r="A231" s="367"/>
      <c r="B231" s="102"/>
      <c r="C231" s="1046" t="s">
        <v>547</v>
      </c>
      <c r="D231" s="78" t="str">
        <f>AG327&amp;".5"</f>
        <v>.5</v>
      </c>
      <c r="E231" s="753"/>
      <c r="F231" s="788"/>
      <c r="G231" s="788"/>
      <c r="H231" s="789"/>
      <c r="I231" s="753"/>
      <c r="J231" s="754"/>
      <c r="K231" s="789"/>
      <c r="L231" s="755"/>
      <c r="M231" s="753"/>
      <c r="N231" s="754"/>
      <c r="O231" s="788"/>
      <c r="P231" s="755"/>
      <c r="Q231" s="753"/>
      <c r="R231" s="790"/>
      <c r="S231" s="788"/>
      <c r="T231" s="755"/>
      <c r="U231" s="753"/>
      <c r="V231" s="790"/>
      <c r="W231" s="788"/>
      <c r="X231" s="755"/>
      <c r="Y231" s="753"/>
      <c r="Z231" s="799"/>
      <c r="AA231" s="800"/>
      <c r="AB231" s="801"/>
      <c r="AC231" s="753"/>
      <c r="AD231" s="790"/>
      <c r="AE231" s="788"/>
      <c r="AF231" s="29"/>
      <c r="AH231" s="190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">
      <c r="A232" s="369"/>
      <c r="B232" s="103"/>
      <c r="C232" s="1047"/>
      <c r="D232" s="78" t="str">
        <f>AG327&amp;".6"</f>
        <v>.6</v>
      </c>
      <c r="E232" s="759"/>
      <c r="F232" s="768"/>
      <c r="G232" s="768"/>
      <c r="H232" s="808"/>
      <c r="I232" s="759"/>
      <c r="J232" s="758"/>
      <c r="K232" s="808"/>
      <c r="L232" s="777"/>
      <c r="M232" s="759"/>
      <c r="N232" s="758"/>
      <c r="O232" s="768"/>
      <c r="P232" s="777"/>
      <c r="Q232" s="759"/>
      <c r="R232" s="757"/>
      <c r="S232" s="768"/>
      <c r="T232" s="777"/>
      <c r="U232" s="759"/>
      <c r="V232" s="757"/>
      <c r="W232" s="768"/>
      <c r="X232" s="777"/>
      <c r="Y232" s="759"/>
      <c r="Z232" s="769"/>
      <c r="AA232" s="810"/>
      <c r="AB232" s="811"/>
      <c r="AC232" s="759"/>
      <c r="AD232" s="757"/>
      <c r="AE232" s="768"/>
      <c r="AF232" s="29"/>
      <c r="AH232" s="190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">
      <c r="A233" s="368">
        <v>16</v>
      </c>
      <c r="B233" s="101" t="str">
        <f>IF(AG233&lt;&gt;"",AH233,"")</f>
        <v>Th.Nhơn</v>
      </c>
      <c r="C233" s="1042" t="s">
        <v>0</v>
      </c>
      <c r="D233" s="79" t="str">
        <f>AG333&amp;".1"</f>
        <v>.1</v>
      </c>
      <c r="E233" s="761"/>
      <c r="F233" s="771"/>
      <c r="G233" s="771"/>
      <c r="H233" s="760"/>
      <c r="I233" s="761"/>
      <c r="J233" s="760"/>
      <c r="K233" s="802"/>
      <c r="L233" s="774"/>
      <c r="M233" s="761"/>
      <c r="N233" s="760"/>
      <c r="O233" s="771"/>
      <c r="P233" s="774"/>
      <c r="Q233" s="761"/>
      <c r="R233" s="762"/>
      <c r="S233" s="771"/>
      <c r="T233" s="774"/>
      <c r="U233" s="761"/>
      <c r="V233" s="760"/>
      <c r="W233" s="771"/>
      <c r="X233" s="774"/>
      <c r="Y233" s="761"/>
      <c r="Z233" s="760"/>
      <c r="AA233" s="771"/>
      <c r="AB233" s="774"/>
      <c r="AC233" s="761"/>
      <c r="AD233" s="762"/>
      <c r="AE233" s="771"/>
      <c r="AF233" s="19"/>
      <c r="AG233" s="189" t="s">
        <v>805</v>
      </c>
      <c r="AH233" s="190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">
      <c r="A234" s="367"/>
      <c r="B234" s="104">
        <f>SUM(F233:F238,J233:J238,N233:N238,R233:R238,V233:V238,Z233:Z238,AD233:AD238)</f>
        <v>0</v>
      </c>
      <c r="C234" s="1043"/>
      <c r="D234" s="78" t="str">
        <f>AG333&amp;".2"</f>
        <v>.2</v>
      </c>
      <c r="E234" s="791"/>
      <c r="F234" s="764"/>
      <c r="G234" s="792"/>
      <c r="H234" s="793"/>
      <c r="I234" s="756"/>
      <c r="J234" s="764"/>
      <c r="K234" s="794"/>
      <c r="L234" s="793"/>
      <c r="M234" s="756"/>
      <c r="N234" s="764"/>
      <c r="O234" s="792"/>
      <c r="P234" s="793"/>
      <c r="Q234" s="756"/>
      <c r="R234" s="763"/>
      <c r="S234" s="792"/>
      <c r="T234" s="793"/>
      <c r="U234" s="756"/>
      <c r="V234" s="763"/>
      <c r="W234" s="792"/>
      <c r="X234" s="793"/>
      <c r="Y234" s="756"/>
      <c r="Z234" s="763"/>
      <c r="AA234" s="792"/>
      <c r="AB234" s="793"/>
      <c r="AC234" s="756"/>
      <c r="AD234" s="763"/>
      <c r="AE234" s="792"/>
      <c r="AF234" s="23"/>
      <c r="AH234" s="190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">
      <c r="A235" s="367"/>
      <c r="B235" s="102"/>
      <c r="C235" s="1044" t="s">
        <v>1</v>
      </c>
      <c r="D235" s="78" t="str">
        <f>AG333&amp;".3"</f>
        <v>.3</v>
      </c>
      <c r="E235" s="765"/>
      <c r="F235" s="773"/>
      <c r="G235" s="773"/>
      <c r="H235" s="795"/>
      <c r="I235" s="765"/>
      <c r="J235" s="767"/>
      <c r="K235" s="795"/>
      <c r="L235" s="775"/>
      <c r="M235" s="765"/>
      <c r="N235" s="766"/>
      <c r="O235" s="773"/>
      <c r="P235" s="775"/>
      <c r="Q235" s="765"/>
      <c r="R235" s="767"/>
      <c r="S235" s="773"/>
      <c r="T235" s="775"/>
      <c r="U235" s="765"/>
      <c r="V235" s="766"/>
      <c r="W235" s="773"/>
      <c r="X235" s="775"/>
      <c r="Y235" s="765"/>
      <c r="Z235" s="766"/>
      <c r="AA235" s="773"/>
      <c r="AB235" s="775"/>
      <c r="AC235" s="765"/>
      <c r="AD235" s="767"/>
      <c r="AE235" s="773"/>
      <c r="AF235" s="29"/>
      <c r="AH235" s="190"/>
      <c r="AI235" s="44">
        <f t="shared" si="5"/>
        <v>0</v>
      </c>
    </row>
    <row r="236" spans="1:35" ht="13.5" customHeight="1" x14ac:dyDescent="0.2">
      <c r="A236" s="367"/>
      <c r="B236" s="102"/>
      <c r="C236" s="1045"/>
      <c r="D236" s="78" t="str">
        <f>AG333&amp;".4"</f>
        <v>.4</v>
      </c>
      <c r="E236" s="756"/>
      <c r="F236" s="770"/>
      <c r="G236" s="792"/>
      <c r="H236" s="796"/>
      <c r="I236" s="756"/>
      <c r="J236" s="764"/>
      <c r="K236" s="794"/>
      <c r="L236" s="793"/>
      <c r="M236" s="756"/>
      <c r="N236" s="764"/>
      <c r="O236" s="792"/>
      <c r="P236" s="793"/>
      <c r="Q236" s="756"/>
      <c r="R236" s="763"/>
      <c r="S236" s="792"/>
      <c r="T236" s="793"/>
      <c r="U236" s="756"/>
      <c r="V236" s="763"/>
      <c r="W236" s="792"/>
      <c r="X236" s="793"/>
      <c r="Y236" s="756"/>
      <c r="Z236" s="772"/>
      <c r="AA236" s="797"/>
      <c r="AB236" s="798"/>
      <c r="AC236" s="756"/>
      <c r="AD236" s="763"/>
      <c r="AE236" s="792"/>
      <c r="AF236" s="29"/>
      <c r="AH236" s="190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">
      <c r="A237" s="367"/>
      <c r="B237" s="102"/>
      <c r="C237" s="1046" t="s">
        <v>547</v>
      </c>
      <c r="D237" s="78" t="str">
        <f>AG333&amp;".5"</f>
        <v>.5</v>
      </c>
      <c r="E237" s="753"/>
      <c r="F237" s="788"/>
      <c r="G237" s="788"/>
      <c r="H237" s="789"/>
      <c r="I237" s="753"/>
      <c r="J237" s="754"/>
      <c r="K237" s="789"/>
      <c r="L237" s="755"/>
      <c r="M237" s="753"/>
      <c r="N237" s="754"/>
      <c r="O237" s="788"/>
      <c r="P237" s="755"/>
      <c r="Q237" s="753"/>
      <c r="R237" s="790"/>
      <c r="S237" s="788"/>
      <c r="T237" s="755"/>
      <c r="U237" s="753"/>
      <c r="V237" s="790"/>
      <c r="W237" s="788"/>
      <c r="X237" s="755"/>
      <c r="Y237" s="753"/>
      <c r="Z237" s="799"/>
      <c r="AA237" s="800"/>
      <c r="AB237" s="801"/>
      <c r="AC237" s="753"/>
      <c r="AD237" s="790"/>
      <c r="AE237" s="788"/>
      <c r="AF237" s="29"/>
      <c r="AH237" s="190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">
      <c r="A238" s="367"/>
      <c r="B238" s="102"/>
      <c r="C238" s="1046"/>
      <c r="D238" s="78" t="str">
        <f>AG333&amp;".6"</f>
        <v>.6</v>
      </c>
      <c r="E238" s="753"/>
      <c r="F238" s="788"/>
      <c r="G238" s="788"/>
      <c r="H238" s="789"/>
      <c r="I238" s="753"/>
      <c r="J238" s="754"/>
      <c r="K238" s="789"/>
      <c r="L238" s="755"/>
      <c r="M238" s="753"/>
      <c r="N238" s="754"/>
      <c r="O238" s="788"/>
      <c r="P238" s="755"/>
      <c r="Q238" s="753"/>
      <c r="R238" s="790"/>
      <c r="S238" s="788"/>
      <c r="T238" s="755"/>
      <c r="U238" s="753"/>
      <c r="V238" s="790"/>
      <c r="W238" s="805"/>
      <c r="X238" s="755"/>
      <c r="Y238" s="753"/>
      <c r="Z238" s="799"/>
      <c r="AA238" s="800"/>
      <c r="AB238" s="801"/>
      <c r="AC238" s="753"/>
      <c r="AD238" s="790"/>
      <c r="AE238" s="805"/>
      <c r="AF238" s="29"/>
      <c r="AH238" s="190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">
      <c r="A239" s="368">
        <v>17</v>
      </c>
      <c r="B239" s="101" t="str">
        <f>IF(AG239&lt;&gt;"",AH239,"")</f>
        <v>Th.Đ.Phong</v>
      </c>
      <c r="C239" s="1042" t="s">
        <v>0</v>
      </c>
      <c r="D239" s="79" t="str">
        <f>AG339&amp;".1"</f>
        <v>.1</v>
      </c>
      <c r="E239" s="761"/>
      <c r="F239" s="771"/>
      <c r="G239" s="771"/>
      <c r="H239" s="760"/>
      <c r="I239" s="761"/>
      <c r="J239" s="760"/>
      <c r="K239" s="802"/>
      <c r="L239" s="774"/>
      <c r="M239" s="761"/>
      <c r="N239" s="760"/>
      <c r="O239" s="771"/>
      <c r="P239" s="774"/>
      <c r="Q239" s="761"/>
      <c r="R239" s="762"/>
      <c r="S239" s="771"/>
      <c r="T239" s="774"/>
      <c r="U239" s="761"/>
      <c r="V239" s="760"/>
      <c r="W239" s="771"/>
      <c r="X239" s="774"/>
      <c r="Y239" s="761"/>
      <c r="Z239" s="760"/>
      <c r="AA239" s="771"/>
      <c r="AB239" s="774"/>
      <c r="AC239" s="761"/>
      <c r="AD239" s="762"/>
      <c r="AE239" s="771"/>
      <c r="AF239" s="19"/>
      <c r="AG239" s="189" t="s">
        <v>812</v>
      </c>
      <c r="AH239" s="190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">
      <c r="A240" s="367"/>
      <c r="B240" s="104">
        <f>SUM(F239:F244,J239:J244,N239:N244,R239:R244,V239:V244,Z239:Z244,AD239:AD244)</f>
        <v>0</v>
      </c>
      <c r="C240" s="1043"/>
      <c r="D240" s="78" t="str">
        <f>AG339&amp;".2"</f>
        <v>.2</v>
      </c>
      <c r="E240" s="791"/>
      <c r="F240" s="764"/>
      <c r="G240" s="792"/>
      <c r="H240" s="793"/>
      <c r="I240" s="756"/>
      <c r="J240" s="764"/>
      <c r="K240" s="794"/>
      <c r="L240" s="793"/>
      <c r="M240" s="756"/>
      <c r="N240" s="764"/>
      <c r="O240" s="792"/>
      <c r="P240" s="793"/>
      <c r="Q240" s="756"/>
      <c r="R240" s="763"/>
      <c r="S240" s="792"/>
      <c r="T240" s="793"/>
      <c r="U240" s="756"/>
      <c r="V240" s="763"/>
      <c r="W240" s="792"/>
      <c r="X240" s="793"/>
      <c r="Y240" s="756"/>
      <c r="Z240" s="763"/>
      <c r="AA240" s="792"/>
      <c r="AB240" s="793"/>
      <c r="AC240" s="756"/>
      <c r="AD240" s="763"/>
      <c r="AE240" s="770"/>
      <c r="AF240" s="23"/>
      <c r="AH240" s="190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">
      <c r="A241" s="367"/>
      <c r="B241" s="102"/>
      <c r="C241" s="1044" t="s">
        <v>1</v>
      </c>
      <c r="D241" s="78" t="str">
        <f>AG339&amp;".3"</f>
        <v>.3</v>
      </c>
      <c r="E241" s="765"/>
      <c r="F241" s="773"/>
      <c r="G241" s="773"/>
      <c r="H241" s="795"/>
      <c r="I241" s="765"/>
      <c r="J241" s="767"/>
      <c r="K241" s="795"/>
      <c r="L241" s="775"/>
      <c r="M241" s="765"/>
      <c r="N241" s="766"/>
      <c r="O241" s="773"/>
      <c r="P241" s="775"/>
      <c r="Q241" s="765"/>
      <c r="R241" s="767"/>
      <c r="S241" s="773"/>
      <c r="T241" s="775"/>
      <c r="U241" s="765"/>
      <c r="V241" s="766"/>
      <c r="W241" s="773"/>
      <c r="X241" s="775"/>
      <c r="Y241" s="765"/>
      <c r="Z241" s="766"/>
      <c r="AA241" s="773"/>
      <c r="AB241" s="775"/>
      <c r="AC241" s="765"/>
      <c r="AD241" s="767"/>
      <c r="AE241" s="773"/>
      <c r="AF241" s="29"/>
      <c r="AH241" s="190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">
      <c r="A242" s="367"/>
      <c r="B242" s="102"/>
      <c r="C242" s="1045"/>
      <c r="D242" s="78" t="str">
        <f>AG339&amp;".4"</f>
        <v>.4</v>
      </c>
      <c r="E242" s="756"/>
      <c r="F242" s="770"/>
      <c r="G242" s="792"/>
      <c r="H242" s="796"/>
      <c r="I242" s="756"/>
      <c r="J242" s="764"/>
      <c r="K242" s="794"/>
      <c r="L242" s="793"/>
      <c r="M242" s="756"/>
      <c r="N242" s="764"/>
      <c r="O242" s="792"/>
      <c r="P242" s="793"/>
      <c r="Q242" s="756"/>
      <c r="R242" s="763"/>
      <c r="S242" s="792"/>
      <c r="T242" s="793"/>
      <c r="U242" s="756"/>
      <c r="V242" s="763"/>
      <c r="W242" s="792"/>
      <c r="X242" s="793"/>
      <c r="Y242" s="756"/>
      <c r="Z242" s="772"/>
      <c r="AA242" s="797"/>
      <c r="AB242" s="798"/>
      <c r="AC242" s="756"/>
      <c r="AD242" s="763"/>
      <c r="AE242" s="770"/>
      <c r="AF242" s="29"/>
      <c r="AH242" s="190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">
      <c r="A243" s="367"/>
      <c r="B243" s="102"/>
      <c r="C243" s="1046" t="s">
        <v>547</v>
      </c>
      <c r="D243" s="78" t="str">
        <f>AG339&amp;".5"</f>
        <v>.5</v>
      </c>
      <c r="E243" s="753"/>
      <c r="F243" s="788"/>
      <c r="G243" s="788"/>
      <c r="H243" s="789"/>
      <c r="I243" s="753"/>
      <c r="J243" s="754"/>
      <c r="K243" s="789"/>
      <c r="L243" s="755"/>
      <c r="M243" s="753"/>
      <c r="N243" s="754"/>
      <c r="O243" s="788"/>
      <c r="P243" s="755"/>
      <c r="Q243" s="753"/>
      <c r="R243" s="790"/>
      <c r="S243" s="788"/>
      <c r="T243" s="755"/>
      <c r="U243" s="753"/>
      <c r="V243" s="790"/>
      <c r="W243" s="788"/>
      <c r="X243" s="755"/>
      <c r="Y243" s="753"/>
      <c r="Z243" s="799"/>
      <c r="AA243" s="800"/>
      <c r="AB243" s="801"/>
      <c r="AC243" s="753"/>
      <c r="AD243" s="790"/>
      <c r="AE243" s="788"/>
      <c r="AF243" s="29"/>
      <c r="AH243" s="190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">
      <c r="A244" s="367"/>
      <c r="B244" s="102"/>
      <c r="C244" s="1046"/>
      <c r="D244" s="78" t="str">
        <f>AG339&amp;".6"</f>
        <v>.6</v>
      </c>
      <c r="E244" s="753"/>
      <c r="F244" s="788"/>
      <c r="G244" s="788"/>
      <c r="H244" s="789"/>
      <c r="I244" s="753"/>
      <c r="J244" s="754"/>
      <c r="K244" s="789"/>
      <c r="L244" s="755"/>
      <c r="M244" s="753"/>
      <c r="N244" s="754"/>
      <c r="O244" s="788"/>
      <c r="P244" s="755"/>
      <c r="Q244" s="753"/>
      <c r="R244" s="790"/>
      <c r="S244" s="788"/>
      <c r="T244" s="755"/>
      <c r="U244" s="753"/>
      <c r="V244" s="790"/>
      <c r="W244" s="788"/>
      <c r="X244" s="755"/>
      <c r="Y244" s="753"/>
      <c r="Z244" s="799"/>
      <c r="AA244" s="800"/>
      <c r="AB244" s="801"/>
      <c r="AC244" s="753"/>
      <c r="AD244" s="790"/>
      <c r="AE244" s="788"/>
      <c r="AF244" s="29"/>
      <c r="AH244" s="190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">
      <c r="A245" s="368">
        <v>18</v>
      </c>
      <c r="B245" s="101" t="str">
        <f>IF(AG245&lt;&gt;"",AH245,"")</f>
        <v>Th.Ph.Quang</v>
      </c>
      <c r="C245" s="1042" t="s">
        <v>0</v>
      </c>
      <c r="D245" s="79" t="str">
        <f>AG345&amp;".1"</f>
        <v>.1</v>
      </c>
      <c r="E245" s="761"/>
      <c r="F245" s="771"/>
      <c r="G245" s="771"/>
      <c r="H245" s="760"/>
      <c r="I245" s="761"/>
      <c r="J245" s="760"/>
      <c r="K245" s="802"/>
      <c r="L245" s="774"/>
      <c r="M245" s="761"/>
      <c r="N245" s="760"/>
      <c r="O245" s="771"/>
      <c r="P245" s="774"/>
      <c r="Q245" s="761"/>
      <c r="R245" s="762"/>
      <c r="S245" s="771"/>
      <c r="T245" s="774"/>
      <c r="U245" s="761"/>
      <c r="V245" s="760"/>
      <c r="W245" s="771"/>
      <c r="X245" s="774"/>
      <c r="Y245" s="761"/>
      <c r="Z245" s="760"/>
      <c r="AA245" s="771"/>
      <c r="AB245" s="774"/>
      <c r="AC245" s="761"/>
      <c r="AD245" s="762"/>
      <c r="AE245" s="771"/>
      <c r="AF245" s="19"/>
      <c r="AG245" s="189" t="s">
        <v>821</v>
      </c>
      <c r="AH245" s="190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">
      <c r="A246" s="367"/>
      <c r="B246" s="104">
        <f>SUM(F245:F250,J245:J250,N245:N250,R245:R250,V245:V250,Z245:Z250,AD245:AD250)</f>
        <v>0</v>
      </c>
      <c r="C246" s="1043"/>
      <c r="D246" s="78" t="str">
        <f>AG345&amp;".2"</f>
        <v>.2</v>
      </c>
      <c r="E246" s="791"/>
      <c r="F246" s="764"/>
      <c r="G246" s="792"/>
      <c r="H246" s="793"/>
      <c r="I246" s="756"/>
      <c r="J246" s="764"/>
      <c r="K246" s="794"/>
      <c r="L246" s="793"/>
      <c r="M246" s="756"/>
      <c r="N246" s="764"/>
      <c r="O246" s="792"/>
      <c r="P246" s="793"/>
      <c r="Q246" s="756"/>
      <c r="R246" s="763"/>
      <c r="S246" s="792"/>
      <c r="T246" s="793"/>
      <c r="U246" s="756"/>
      <c r="V246" s="763"/>
      <c r="W246" s="792"/>
      <c r="X246" s="793"/>
      <c r="Y246" s="756"/>
      <c r="Z246" s="763"/>
      <c r="AA246" s="792"/>
      <c r="AB246" s="793"/>
      <c r="AC246" s="756"/>
      <c r="AD246" s="763"/>
      <c r="AE246" s="792"/>
      <c r="AF246" s="23"/>
      <c r="AH246" s="190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">
      <c r="A247" s="367"/>
      <c r="B247" s="102"/>
      <c r="C247" s="1044" t="s">
        <v>1</v>
      </c>
      <c r="D247" s="78" t="str">
        <f>AG345&amp;".3"</f>
        <v>.3</v>
      </c>
      <c r="E247" s="765"/>
      <c r="F247" s="773"/>
      <c r="G247" s="773"/>
      <c r="H247" s="795"/>
      <c r="I247" s="765"/>
      <c r="J247" s="767"/>
      <c r="K247" s="795"/>
      <c r="L247" s="775"/>
      <c r="M247" s="765"/>
      <c r="N247" s="766"/>
      <c r="O247" s="773"/>
      <c r="P247" s="775"/>
      <c r="Q247" s="765"/>
      <c r="R247" s="767"/>
      <c r="S247" s="773"/>
      <c r="T247" s="775"/>
      <c r="U247" s="765"/>
      <c r="V247" s="766"/>
      <c r="W247" s="773"/>
      <c r="X247" s="775"/>
      <c r="Y247" s="765"/>
      <c r="Z247" s="766"/>
      <c r="AA247" s="773"/>
      <c r="AB247" s="775"/>
      <c r="AC247" s="765"/>
      <c r="AD247" s="767"/>
      <c r="AE247" s="773"/>
      <c r="AF247" s="29"/>
      <c r="AH247" s="190"/>
      <c r="AI247" s="44">
        <f t="shared" si="5"/>
        <v>0</v>
      </c>
    </row>
    <row r="248" spans="1:35" ht="13.5" customHeight="1" x14ac:dyDescent="0.2">
      <c r="A248" s="367"/>
      <c r="B248" s="102"/>
      <c r="C248" s="1045"/>
      <c r="D248" s="78" t="str">
        <f>AG345&amp;".4"</f>
        <v>.4</v>
      </c>
      <c r="E248" s="756"/>
      <c r="F248" s="770"/>
      <c r="G248" s="792"/>
      <c r="H248" s="796"/>
      <c r="I248" s="756"/>
      <c r="J248" s="764"/>
      <c r="K248" s="794"/>
      <c r="L248" s="793"/>
      <c r="M248" s="756"/>
      <c r="N248" s="764"/>
      <c r="O248" s="792"/>
      <c r="P248" s="793"/>
      <c r="Q248" s="756"/>
      <c r="R248" s="763"/>
      <c r="S248" s="792"/>
      <c r="T248" s="793"/>
      <c r="U248" s="756"/>
      <c r="V248" s="763"/>
      <c r="W248" s="792"/>
      <c r="X248" s="793"/>
      <c r="Y248" s="756"/>
      <c r="Z248" s="772"/>
      <c r="AA248" s="797"/>
      <c r="AB248" s="798"/>
      <c r="AC248" s="756"/>
      <c r="AD248" s="763"/>
      <c r="AE248" s="770"/>
      <c r="AF248" s="29"/>
      <c r="AH248" s="190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">
      <c r="A249" s="367"/>
      <c r="B249" s="102"/>
      <c r="C249" s="1046" t="s">
        <v>547</v>
      </c>
      <c r="D249" s="78" t="str">
        <f>AG345&amp;".5"</f>
        <v>.5</v>
      </c>
      <c r="E249" s="753"/>
      <c r="F249" s="788"/>
      <c r="G249" s="788"/>
      <c r="H249" s="789"/>
      <c r="I249" s="753"/>
      <c r="J249" s="754"/>
      <c r="K249" s="789"/>
      <c r="L249" s="755"/>
      <c r="M249" s="753"/>
      <c r="N249" s="754"/>
      <c r="O249" s="788"/>
      <c r="P249" s="755"/>
      <c r="Q249" s="753"/>
      <c r="R249" s="790"/>
      <c r="S249" s="788"/>
      <c r="T249" s="755"/>
      <c r="U249" s="753"/>
      <c r="V249" s="790"/>
      <c r="W249" s="788"/>
      <c r="X249" s="755"/>
      <c r="Y249" s="753"/>
      <c r="Z249" s="799"/>
      <c r="AA249" s="800"/>
      <c r="AB249" s="801"/>
      <c r="AC249" s="753"/>
      <c r="AD249" s="790"/>
      <c r="AE249" s="788"/>
      <c r="AF249" s="29"/>
      <c r="AH249" s="190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">
      <c r="A250" s="367"/>
      <c r="B250" s="102"/>
      <c r="C250" s="1046"/>
      <c r="D250" s="78" t="str">
        <f>AG345&amp;".6"</f>
        <v>.6</v>
      </c>
      <c r="E250" s="753"/>
      <c r="F250" s="788"/>
      <c r="G250" s="805"/>
      <c r="H250" s="789"/>
      <c r="I250" s="753"/>
      <c r="J250" s="754"/>
      <c r="K250" s="789"/>
      <c r="L250" s="755"/>
      <c r="M250" s="753"/>
      <c r="N250" s="754"/>
      <c r="O250" s="788"/>
      <c r="P250" s="755"/>
      <c r="Q250" s="753"/>
      <c r="R250" s="790"/>
      <c r="S250" s="788"/>
      <c r="T250" s="755"/>
      <c r="U250" s="753"/>
      <c r="V250" s="790"/>
      <c r="W250" s="788"/>
      <c r="X250" s="755"/>
      <c r="Y250" s="753"/>
      <c r="Z250" s="799"/>
      <c r="AA250" s="800"/>
      <c r="AB250" s="801"/>
      <c r="AC250" s="753"/>
      <c r="AD250" s="790"/>
      <c r="AE250" s="788"/>
      <c r="AF250" s="29"/>
      <c r="AH250" s="190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">
      <c r="A251" s="368">
        <v>19</v>
      </c>
      <c r="B251" s="101" t="str">
        <f>IF(AG251&lt;&gt;"",AH251,"")</f>
        <v>Th.Tr.Quang</v>
      </c>
      <c r="C251" s="1042" t="s">
        <v>0</v>
      </c>
      <c r="D251" s="79" t="str">
        <f>AG351&amp;".1"</f>
        <v>.1</v>
      </c>
      <c r="E251" s="761" t="s">
        <v>6548</v>
      </c>
      <c r="F251" s="771">
        <v>4</v>
      </c>
      <c r="G251" s="771" t="s">
        <v>521</v>
      </c>
      <c r="H251" s="760"/>
      <c r="I251" s="761" t="s">
        <v>6551</v>
      </c>
      <c r="J251" s="760">
        <v>4</v>
      </c>
      <c r="K251" s="802" t="s">
        <v>521</v>
      </c>
      <c r="L251" s="774"/>
      <c r="M251" s="761" t="s">
        <v>6548</v>
      </c>
      <c r="N251" s="760">
        <v>4</v>
      </c>
      <c r="O251" s="771" t="s">
        <v>521</v>
      </c>
      <c r="P251" s="774"/>
      <c r="Q251" s="761"/>
      <c r="R251" s="762"/>
      <c r="S251" s="771"/>
      <c r="T251" s="774"/>
      <c r="U251" s="761" t="s">
        <v>6551</v>
      </c>
      <c r="V251" s="760">
        <v>4</v>
      </c>
      <c r="W251" s="771" t="s">
        <v>521</v>
      </c>
      <c r="X251" s="774"/>
      <c r="Y251" s="761"/>
      <c r="Z251" s="760"/>
      <c r="AA251" s="771"/>
      <c r="AB251" s="774"/>
      <c r="AC251" s="761"/>
      <c r="AD251" s="762"/>
      <c r="AE251" s="771"/>
      <c r="AF251" s="19"/>
      <c r="AG251" s="189" t="s">
        <v>822</v>
      </c>
      <c r="AH251" s="190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">
      <c r="A252" s="367"/>
      <c r="B252" s="104">
        <f>SUM(F251:F256,J251:J256,N251:N256,R251:R256,V251:V256,Z251:Z256,AD251:AD256)</f>
        <v>28</v>
      </c>
      <c r="C252" s="1043"/>
      <c r="D252" s="78" t="str">
        <f>AG351&amp;".2"</f>
        <v>.2</v>
      </c>
      <c r="E252" s="791"/>
      <c r="F252" s="764"/>
      <c r="G252" s="792" t="s">
        <v>9946</v>
      </c>
      <c r="H252" s="793"/>
      <c r="I252" s="756"/>
      <c r="J252" s="764"/>
      <c r="K252" s="794" t="s">
        <v>7331</v>
      </c>
      <c r="L252" s="793"/>
      <c r="M252" s="756"/>
      <c r="N252" s="764"/>
      <c r="O252" s="792" t="s">
        <v>9946</v>
      </c>
      <c r="P252" s="793"/>
      <c r="Q252" s="756"/>
      <c r="R252" s="763"/>
      <c r="S252" s="792"/>
      <c r="T252" s="793"/>
      <c r="U252" s="756"/>
      <c r="V252" s="763"/>
      <c r="W252" s="792" t="s">
        <v>7331</v>
      </c>
      <c r="X252" s="793"/>
      <c r="Y252" s="756"/>
      <c r="Z252" s="763"/>
      <c r="AA252" s="792"/>
      <c r="AB252" s="793"/>
      <c r="AC252" s="756"/>
      <c r="AD252" s="763"/>
      <c r="AE252" s="792"/>
      <c r="AF252" s="23"/>
      <c r="AH252" s="190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">
      <c r="A253" s="367"/>
      <c r="B253" s="102"/>
      <c r="C253" s="1044" t="s">
        <v>1</v>
      </c>
      <c r="D253" s="78" t="str">
        <f>AG351&amp;".3"</f>
        <v>.3</v>
      </c>
      <c r="E253" s="765" t="s">
        <v>6551</v>
      </c>
      <c r="F253" s="773">
        <v>4</v>
      </c>
      <c r="G253" s="773" t="s">
        <v>521</v>
      </c>
      <c r="H253" s="795"/>
      <c r="I253" s="765" t="s">
        <v>6551</v>
      </c>
      <c r="J253" s="767">
        <v>4</v>
      </c>
      <c r="K253" s="795" t="s">
        <v>521</v>
      </c>
      <c r="L253" s="775"/>
      <c r="M253" s="765"/>
      <c r="N253" s="766"/>
      <c r="O253" s="773"/>
      <c r="P253" s="775"/>
      <c r="Q253" s="765" t="s">
        <v>6551</v>
      </c>
      <c r="R253" s="767">
        <v>4</v>
      </c>
      <c r="S253" s="773" t="s">
        <v>521</v>
      </c>
      <c r="T253" s="775"/>
      <c r="U253" s="765"/>
      <c r="V253" s="766"/>
      <c r="W253" s="773"/>
      <c r="X253" s="775"/>
      <c r="Y253" s="765"/>
      <c r="Z253" s="766"/>
      <c r="AA253" s="773"/>
      <c r="AB253" s="775"/>
      <c r="AC253" s="765"/>
      <c r="AD253" s="767"/>
      <c r="AE253" s="773"/>
      <c r="AF253" s="29"/>
      <c r="AH253" s="190"/>
      <c r="AI253" s="44">
        <f t="shared" si="5"/>
        <v>0</v>
      </c>
    </row>
    <row r="254" spans="1:35" ht="13.5" customHeight="1" x14ac:dyDescent="0.2">
      <c r="A254" s="367"/>
      <c r="B254" s="102"/>
      <c r="C254" s="1045"/>
      <c r="D254" s="78" t="str">
        <f>AG351&amp;".4"</f>
        <v>.4</v>
      </c>
      <c r="E254" s="756"/>
      <c r="F254" s="770"/>
      <c r="G254" s="792" t="s">
        <v>7331</v>
      </c>
      <c r="H254" s="796"/>
      <c r="I254" s="756"/>
      <c r="J254" s="764"/>
      <c r="K254" s="794" t="s">
        <v>7331</v>
      </c>
      <c r="L254" s="793"/>
      <c r="M254" s="756"/>
      <c r="N254" s="764"/>
      <c r="O254" s="792"/>
      <c r="P254" s="793"/>
      <c r="Q254" s="756"/>
      <c r="R254" s="763"/>
      <c r="S254" s="792" t="s">
        <v>7331</v>
      </c>
      <c r="T254" s="793"/>
      <c r="U254" s="756"/>
      <c r="V254" s="763"/>
      <c r="W254" s="792"/>
      <c r="X254" s="793"/>
      <c r="Y254" s="756"/>
      <c r="Z254" s="772"/>
      <c r="AA254" s="797"/>
      <c r="AB254" s="798"/>
      <c r="AC254" s="756"/>
      <c r="AD254" s="763"/>
      <c r="AE254" s="792"/>
      <c r="AF254" s="29"/>
      <c r="AH254" s="190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">
      <c r="A255" s="367"/>
      <c r="B255" s="102"/>
      <c r="C255" s="1046" t="s">
        <v>547</v>
      </c>
      <c r="D255" s="78" t="str">
        <f>AG351&amp;".5"</f>
        <v>.5</v>
      </c>
      <c r="E255" s="753"/>
      <c r="F255" s="788"/>
      <c r="G255" s="788"/>
      <c r="H255" s="789"/>
      <c r="I255" s="753"/>
      <c r="J255" s="754"/>
      <c r="K255" s="789"/>
      <c r="L255" s="755"/>
      <c r="M255" s="753"/>
      <c r="N255" s="754"/>
      <c r="O255" s="788"/>
      <c r="P255" s="755"/>
      <c r="Q255" s="753"/>
      <c r="R255" s="790"/>
      <c r="S255" s="788"/>
      <c r="T255" s="755"/>
      <c r="U255" s="753"/>
      <c r="V255" s="790"/>
      <c r="W255" s="788"/>
      <c r="X255" s="755"/>
      <c r="Y255" s="753"/>
      <c r="Z255" s="799"/>
      <c r="AA255" s="800"/>
      <c r="AB255" s="801"/>
      <c r="AC255" s="753"/>
      <c r="AD255" s="790"/>
      <c r="AE255" s="788"/>
      <c r="AF255" s="29"/>
      <c r="AH255" s="190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">
      <c r="A256" s="367"/>
      <c r="B256" s="102"/>
      <c r="C256" s="1046"/>
      <c r="D256" s="78" t="str">
        <f>AG351&amp;".6"</f>
        <v>.6</v>
      </c>
      <c r="E256" s="753"/>
      <c r="F256" s="788"/>
      <c r="G256" s="805"/>
      <c r="H256" s="789"/>
      <c r="I256" s="753"/>
      <c r="J256" s="754"/>
      <c r="K256" s="806"/>
      <c r="L256" s="755"/>
      <c r="M256" s="753"/>
      <c r="N256" s="754"/>
      <c r="O256" s="805"/>
      <c r="P256" s="755"/>
      <c r="Q256" s="753"/>
      <c r="R256" s="790"/>
      <c r="S256" s="805"/>
      <c r="T256" s="755"/>
      <c r="U256" s="753"/>
      <c r="V256" s="790"/>
      <c r="W256" s="805"/>
      <c r="X256" s="755"/>
      <c r="Y256" s="753"/>
      <c r="Z256" s="799"/>
      <c r="AA256" s="800"/>
      <c r="AB256" s="801"/>
      <c r="AC256" s="753"/>
      <c r="AD256" s="790"/>
      <c r="AE256" s="788"/>
      <c r="AF256" s="29"/>
      <c r="AH256" s="190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">
      <c r="A257" s="368">
        <v>20</v>
      </c>
      <c r="B257" s="101" t="str">
        <f>IF(AG257&lt;&gt;"",AH257,"")</f>
        <v>C.Sen</v>
      </c>
      <c r="C257" s="1042" t="s">
        <v>0</v>
      </c>
      <c r="D257" s="79" t="str">
        <f>AG357&amp;".1"</f>
        <v>.1</v>
      </c>
      <c r="E257" s="761" t="s">
        <v>6545</v>
      </c>
      <c r="F257" s="771">
        <v>3</v>
      </c>
      <c r="G257" s="771" t="s">
        <v>7222</v>
      </c>
      <c r="H257" s="760"/>
      <c r="I257" s="761" t="s">
        <v>6545</v>
      </c>
      <c r="J257" s="760">
        <v>4</v>
      </c>
      <c r="K257" s="802" t="s">
        <v>7222</v>
      </c>
      <c r="L257" s="774"/>
      <c r="M257" s="761" t="s">
        <v>6557</v>
      </c>
      <c r="N257" s="760">
        <v>2</v>
      </c>
      <c r="O257" s="771" t="s">
        <v>7222</v>
      </c>
      <c r="P257" s="774"/>
      <c r="Q257" s="761" t="s">
        <v>6557</v>
      </c>
      <c r="R257" s="762">
        <v>4</v>
      </c>
      <c r="S257" s="771" t="s">
        <v>7222</v>
      </c>
      <c r="T257" s="774"/>
      <c r="U257" s="761"/>
      <c r="V257" s="760"/>
      <c r="W257" s="771"/>
      <c r="X257" s="774"/>
      <c r="Y257" s="761" t="s">
        <v>7000</v>
      </c>
      <c r="Z257" s="760">
        <v>4</v>
      </c>
      <c r="AA257" s="771"/>
      <c r="AB257" s="774"/>
      <c r="AC257" s="761"/>
      <c r="AD257" s="762"/>
      <c r="AE257" s="771"/>
      <c r="AF257" s="19"/>
      <c r="AG257" s="189" t="s">
        <v>794</v>
      </c>
      <c r="AH257" s="190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">
      <c r="A258" s="367"/>
      <c r="B258" s="104">
        <f>SUM(F257:F262,J257:J262,N257:N262,R257:R262,V257:V262,Z257:Z262,AD257:AD262)</f>
        <v>39</v>
      </c>
      <c r="C258" s="1043"/>
      <c r="D258" s="78" t="str">
        <f>AG357&amp;".2"</f>
        <v>.2</v>
      </c>
      <c r="E258" s="791"/>
      <c r="F258" s="764"/>
      <c r="G258" s="792" t="s">
        <v>9885</v>
      </c>
      <c r="H258" s="793"/>
      <c r="I258" s="756"/>
      <c r="J258" s="764"/>
      <c r="K258" s="794" t="s">
        <v>9885</v>
      </c>
      <c r="L258" s="793"/>
      <c r="M258" s="756"/>
      <c r="N258" s="764"/>
      <c r="O258" s="545" t="s">
        <v>10147</v>
      </c>
      <c r="P258" s="793"/>
      <c r="Q258" s="756"/>
      <c r="R258" s="763"/>
      <c r="S258" s="545" t="s">
        <v>10147</v>
      </c>
      <c r="T258" s="793"/>
      <c r="U258" s="756"/>
      <c r="V258" s="763"/>
      <c r="W258" s="792"/>
      <c r="X258" s="793"/>
      <c r="Y258" s="756"/>
      <c r="Z258" s="763"/>
      <c r="AA258" s="792" t="s">
        <v>8404</v>
      </c>
      <c r="AB258" s="793"/>
      <c r="AC258" s="756"/>
      <c r="AD258" s="763"/>
      <c r="AE258" s="792"/>
      <c r="AF258" s="23"/>
      <c r="AH258" s="190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">
      <c r="A259" s="367"/>
      <c r="B259" s="102"/>
      <c r="C259" s="1044" t="s">
        <v>1</v>
      </c>
      <c r="D259" s="78" t="str">
        <f>AG357&amp;".3"</f>
        <v>.3</v>
      </c>
      <c r="E259" s="765"/>
      <c r="F259" s="773"/>
      <c r="G259" s="773"/>
      <c r="H259" s="795"/>
      <c r="I259" s="765" t="s">
        <v>6545</v>
      </c>
      <c r="J259" s="767">
        <v>4</v>
      </c>
      <c r="K259" s="795" t="s">
        <v>7222</v>
      </c>
      <c r="L259" s="775"/>
      <c r="M259" s="765" t="s">
        <v>6545</v>
      </c>
      <c r="N259" s="766">
        <v>4</v>
      </c>
      <c r="O259" s="773" t="s">
        <v>7222</v>
      </c>
      <c r="P259" s="775"/>
      <c r="Q259" s="765" t="s">
        <v>6545</v>
      </c>
      <c r="R259" s="767">
        <v>4</v>
      </c>
      <c r="S259" s="773" t="s">
        <v>7222</v>
      </c>
      <c r="T259" s="775"/>
      <c r="U259" s="765" t="s">
        <v>7000</v>
      </c>
      <c r="V259" s="766">
        <v>4</v>
      </c>
      <c r="W259" s="773"/>
      <c r="X259" s="775"/>
      <c r="Y259" s="765" t="s">
        <v>7000</v>
      </c>
      <c r="Z259" s="766">
        <v>4</v>
      </c>
      <c r="AA259" s="773"/>
      <c r="AB259" s="775"/>
      <c r="AC259" s="765"/>
      <c r="AD259" s="767"/>
      <c r="AE259" s="773"/>
      <c r="AF259" s="29"/>
      <c r="AH259" s="190"/>
      <c r="AI259" s="44">
        <f t="shared" si="5"/>
        <v>0</v>
      </c>
    </row>
    <row r="260" spans="1:35" ht="13.5" customHeight="1" x14ac:dyDescent="0.2">
      <c r="A260" s="367"/>
      <c r="B260" s="102"/>
      <c r="C260" s="1045"/>
      <c r="D260" s="78" t="str">
        <f>AG357&amp;".4"</f>
        <v>.4</v>
      </c>
      <c r="E260" s="756"/>
      <c r="F260" s="770"/>
      <c r="G260" s="792"/>
      <c r="H260" s="796"/>
      <c r="I260" s="756"/>
      <c r="J260" s="764"/>
      <c r="K260" s="794" t="s">
        <v>9885</v>
      </c>
      <c r="L260" s="793"/>
      <c r="M260" s="756"/>
      <c r="N260" s="764"/>
      <c r="O260" s="792" t="s">
        <v>9885</v>
      </c>
      <c r="P260" s="793"/>
      <c r="Q260" s="756"/>
      <c r="R260" s="763"/>
      <c r="S260" s="792" t="s">
        <v>9885</v>
      </c>
      <c r="T260" s="793"/>
      <c r="U260" s="756"/>
      <c r="V260" s="763"/>
      <c r="W260" s="792" t="s">
        <v>8404</v>
      </c>
      <c r="X260" s="793"/>
      <c r="Y260" s="756"/>
      <c r="Z260" s="772"/>
      <c r="AA260" s="797" t="s">
        <v>8404</v>
      </c>
      <c r="AB260" s="798"/>
      <c r="AC260" s="756"/>
      <c r="AD260" s="763"/>
      <c r="AE260" s="792"/>
      <c r="AF260" s="29"/>
      <c r="AH260" s="190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">
      <c r="A261" s="367"/>
      <c r="B261" s="102"/>
      <c r="C261" s="1046" t="s">
        <v>547</v>
      </c>
      <c r="D261" s="78" t="str">
        <f>AG357&amp;".5"</f>
        <v>.5</v>
      </c>
      <c r="E261" s="753" t="s">
        <v>7000</v>
      </c>
      <c r="F261" s="788">
        <v>2</v>
      </c>
      <c r="G261" s="788"/>
      <c r="H261" s="789"/>
      <c r="I261" s="753"/>
      <c r="J261" s="754"/>
      <c r="K261" s="789"/>
      <c r="L261" s="755"/>
      <c r="M261" s="753"/>
      <c r="N261" s="754"/>
      <c r="O261" s="788"/>
      <c r="P261" s="755"/>
      <c r="Q261" s="753"/>
      <c r="R261" s="790"/>
      <c r="S261" s="788"/>
      <c r="T261" s="755"/>
      <c r="U261" s="753"/>
      <c r="V261" s="790"/>
      <c r="W261" s="788"/>
      <c r="X261" s="755"/>
      <c r="Y261" s="753"/>
      <c r="Z261" s="799"/>
      <c r="AA261" s="800"/>
      <c r="AB261" s="801"/>
      <c r="AC261" s="753"/>
      <c r="AD261" s="790"/>
      <c r="AE261" s="788"/>
      <c r="AF261" s="29"/>
      <c r="AH261" s="190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">
      <c r="A262" s="367"/>
      <c r="B262" s="102"/>
      <c r="C262" s="1046"/>
      <c r="D262" s="78" t="str">
        <f>AG357&amp;".6"</f>
        <v>.6</v>
      </c>
      <c r="E262" s="753"/>
      <c r="F262" s="788"/>
      <c r="G262" s="805" t="s">
        <v>8404</v>
      </c>
      <c r="H262" s="789"/>
      <c r="I262" s="753"/>
      <c r="J262" s="754"/>
      <c r="K262" s="806"/>
      <c r="L262" s="755"/>
      <c r="M262" s="753"/>
      <c r="N262" s="754"/>
      <c r="O262" s="805"/>
      <c r="P262" s="755"/>
      <c r="Q262" s="753"/>
      <c r="R262" s="790"/>
      <c r="S262" s="805"/>
      <c r="T262" s="755"/>
      <c r="U262" s="753"/>
      <c r="V262" s="790"/>
      <c r="W262" s="805"/>
      <c r="X262" s="755"/>
      <c r="Y262" s="753"/>
      <c r="Z262" s="799"/>
      <c r="AA262" s="800"/>
      <c r="AB262" s="801"/>
      <c r="AC262" s="753"/>
      <c r="AD262" s="790"/>
      <c r="AE262" s="788"/>
      <c r="AF262" s="29"/>
      <c r="AH262" s="190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">
      <c r="A263" s="368">
        <v>21</v>
      </c>
      <c r="B263" s="101" t="str">
        <f>IF(AG263&lt;&gt;"",AH263,"")</f>
        <v>Th.Tân</v>
      </c>
      <c r="C263" s="1042" t="s">
        <v>0</v>
      </c>
      <c r="D263" s="79" t="str">
        <f>AG363&amp;".1"</f>
        <v>.1</v>
      </c>
      <c r="E263" s="761"/>
      <c r="F263" s="771"/>
      <c r="G263" s="771"/>
      <c r="H263" s="760"/>
      <c r="I263" s="761"/>
      <c r="J263" s="760"/>
      <c r="K263" s="802"/>
      <c r="L263" s="774"/>
      <c r="M263" s="761"/>
      <c r="N263" s="760"/>
      <c r="O263" s="771"/>
      <c r="P263" s="774"/>
      <c r="Q263" s="761"/>
      <c r="R263" s="762"/>
      <c r="S263" s="771"/>
      <c r="T263" s="774"/>
      <c r="U263" s="761"/>
      <c r="V263" s="760"/>
      <c r="W263" s="771"/>
      <c r="X263" s="774"/>
      <c r="Y263" s="761"/>
      <c r="Z263" s="760"/>
      <c r="AA263" s="771"/>
      <c r="AB263" s="774"/>
      <c r="AC263" s="761"/>
      <c r="AD263" s="762"/>
      <c r="AE263" s="771"/>
      <c r="AF263" s="19"/>
      <c r="AG263" s="189" t="s">
        <v>823</v>
      </c>
      <c r="AH263" s="190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">
      <c r="A264" s="367"/>
      <c r="B264" s="104">
        <f>SUM(F263:F268,J263:J268,N263:N268,R263:R268,V263:V268,Z263:Z268,AD263:AD268)</f>
        <v>0</v>
      </c>
      <c r="C264" s="1043"/>
      <c r="D264" s="78" t="str">
        <f>AG363&amp;".2"</f>
        <v>.2</v>
      </c>
      <c r="E264" s="791"/>
      <c r="F264" s="764"/>
      <c r="G264" s="792"/>
      <c r="H264" s="793"/>
      <c r="I264" s="756"/>
      <c r="J264" s="764"/>
      <c r="K264" s="794"/>
      <c r="L264" s="793"/>
      <c r="M264" s="756"/>
      <c r="N264" s="764"/>
      <c r="O264" s="792"/>
      <c r="P264" s="793"/>
      <c r="Q264" s="756"/>
      <c r="R264" s="763"/>
      <c r="S264" s="792"/>
      <c r="T264" s="793"/>
      <c r="U264" s="756"/>
      <c r="V264" s="763"/>
      <c r="W264" s="792"/>
      <c r="X264" s="793"/>
      <c r="Y264" s="756"/>
      <c r="Z264" s="763"/>
      <c r="AA264" s="792"/>
      <c r="AB264" s="793"/>
      <c r="AC264" s="756"/>
      <c r="AD264" s="763"/>
      <c r="AE264" s="792"/>
      <c r="AF264" s="23"/>
      <c r="AH264" s="190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">
      <c r="A265" s="367"/>
      <c r="B265" s="102"/>
      <c r="C265" s="1044" t="s">
        <v>1</v>
      </c>
      <c r="D265" s="78" t="str">
        <f>AG363&amp;".3"</f>
        <v>.3</v>
      </c>
      <c r="E265" s="765"/>
      <c r="F265" s="773"/>
      <c r="G265" s="773"/>
      <c r="H265" s="795"/>
      <c r="I265" s="765"/>
      <c r="J265" s="767"/>
      <c r="K265" s="795"/>
      <c r="L265" s="775"/>
      <c r="M265" s="765"/>
      <c r="N265" s="766"/>
      <c r="O265" s="773"/>
      <c r="P265" s="775"/>
      <c r="Q265" s="765"/>
      <c r="R265" s="767"/>
      <c r="S265" s="773"/>
      <c r="T265" s="775"/>
      <c r="U265" s="765"/>
      <c r="V265" s="766"/>
      <c r="W265" s="773"/>
      <c r="X265" s="775"/>
      <c r="Y265" s="765"/>
      <c r="Z265" s="766"/>
      <c r="AA265" s="773"/>
      <c r="AB265" s="775"/>
      <c r="AC265" s="765"/>
      <c r="AD265" s="767"/>
      <c r="AE265" s="773"/>
      <c r="AF265" s="29"/>
      <c r="AH265" s="190"/>
      <c r="AI265" s="44">
        <f t="shared" si="6"/>
        <v>0</v>
      </c>
    </row>
    <row r="266" spans="1:35" ht="13.5" customHeight="1" x14ac:dyDescent="0.2">
      <c r="A266" s="367"/>
      <c r="B266" s="102"/>
      <c r="C266" s="1045"/>
      <c r="D266" s="78" t="str">
        <f>AG363&amp;".4"</f>
        <v>.4</v>
      </c>
      <c r="E266" s="756"/>
      <c r="F266" s="770"/>
      <c r="G266" s="792"/>
      <c r="H266" s="796"/>
      <c r="I266" s="756"/>
      <c r="J266" s="764"/>
      <c r="K266" s="794"/>
      <c r="L266" s="793"/>
      <c r="M266" s="756"/>
      <c r="N266" s="764"/>
      <c r="O266" s="792"/>
      <c r="P266" s="793"/>
      <c r="Q266" s="756"/>
      <c r="R266" s="763"/>
      <c r="S266" s="792"/>
      <c r="T266" s="793"/>
      <c r="U266" s="756"/>
      <c r="V266" s="763"/>
      <c r="W266" s="792"/>
      <c r="X266" s="793"/>
      <c r="Y266" s="756"/>
      <c r="Z266" s="772"/>
      <c r="AA266" s="797"/>
      <c r="AB266" s="798"/>
      <c r="AC266" s="756"/>
      <c r="AD266" s="763"/>
      <c r="AE266" s="792"/>
      <c r="AF266" s="29"/>
      <c r="AH266" s="190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">
      <c r="A267" s="367"/>
      <c r="B267" s="102"/>
      <c r="C267" s="1046" t="s">
        <v>547</v>
      </c>
      <c r="D267" s="78" t="str">
        <f>AG363&amp;".5"</f>
        <v>.5</v>
      </c>
      <c r="E267" s="753"/>
      <c r="F267" s="788"/>
      <c r="G267" s="788"/>
      <c r="H267" s="789"/>
      <c r="I267" s="753"/>
      <c r="J267" s="754"/>
      <c r="K267" s="789"/>
      <c r="L267" s="755"/>
      <c r="M267" s="753"/>
      <c r="N267" s="754"/>
      <c r="O267" s="788"/>
      <c r="P267" s="755"/>
      <c r="Q267" s="753"/>
      <c r="R267" s="790"/>
      <c r="S267" s="788"/>
      <c r="T267" s="755"/>
      <c r="U267" s="753"/>
      <c r="V267" s="790"/>
      <c r="W267" s="788"/>
      <c r="X267" s="755"/>
      <c r="Y267" s="753"/>
      <c r="Z267" s="799"/>
      <c r="AA267" s="800"/>
      <c r="AB267" s="801"/>
      <c r="AC267" s="753"/>
      <c r="AD267" s="790"/>
      <c r="AE267" s="788"/>
      <c r="AF267" s="29"/>
      <c r="AH267" s="190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">
      <c r="A268" s="367"/>
      <c r="B268" s="102"/>
      <c r="C268" s="1046"/>
      <c r="D268" s="78" t="str">
        <f>AG363&amp;".6"</f>
        <v>.6</v>
      </c>
      <c r="E268" s="753"/>
      <c r="F268" s="788"/>
      <c r="G268" s="805"/>
      <c r="H268" s="789"/>
      <c r="I268" s="753"/>
      <c r="J268" s="754"/>
      <c r="K268" s="806"/>
      <c r="L268" s="755"/>
      <c r="M268" s="753"/>
      <c r="N268" s="754"/>
      <c r="O268" s="805"/>
      <c r="P268" s="755"/>
      <c r="Q268" s="753"/>
      <c r="R268" s="790"/>
      <c r="S268" s="805"/>
      <c r="T268" s="755"/>
      <c r="U268" s="753"/>
      <c r="V268" s="790"/>
      <c r="W268" s="788"/>
      <c r="X268" s="755"/>
      <c r="Y268" s="753"/>
      <c r="Z268" s="799"/>
      <c r="AA268" s="800"/>
      <c r="AB268" s="801"/>
      <c r="AC268" s="753"/>
      <c r="AD268" s="790"/>
      <c r="AE268" s="788"/>
      <c r="AF268" s="29"/>
      <c r="AH268" s="190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">
      <c r="A269" s="368">
        <v>22</v>
      </c>
      <c r="B269" s="101" t="str">
        <f>IF(AG269&lt;&gt;"",AH269,"")</f>
        <v>Th.Thắng</v>
      </c>
      <c r="C269" s="1042" t="s">
        <v>0</v>
      </c>
      <c r="D269" s="79" t="str">
        <f>AG369&amp;".1"</f>
        <v>.1</v>
      </c>
      <c r="E269" s="761"/>
      <c r="F269" s="771"/>
      <c r="G269" s="771"/>
      <c r="H269" s="760"/>
      <c r="I269" s="761"/>
      <c r="J269" s="760"/>
      <c r="K269" s="802"/>
      <c r="L269" s="774"/>
      <c r="M269" s="761"/>
      <c r="N269" s="760"/>
      <c r="O269" s="771"/>
      <c r="P269" s="774"/>
      <c r="Q269" s="761"/>
      <c r="R269" s="762"/>
      <c r="S269" s="771"/>
      <c r="T269" s="774"/>
      <c r="U269" s="761"/>
      <c r="V269" s="760"/>
      <c r="W269" s="771"/>
      <c r="X269" s="774"/>
      <c r="Y269" s="761"/>
      <c r="Z269" s="760"/>
      <c r="AA269" s="771"/>
      <c r="AB269" s="774"/>
      <c r="AC269" s="761"/>
      <c r="AD269" s="762"/>
      <c r="AE269" s="771"/>
      <c r="AF269" s="19"/>
      <c r="AG269" s="189" t="s">
        <v>798</v>
      </c>
      <c r="AH269" s="190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">
      <c r="A270" s="367"/>
      <c r="B270" s="104">
        <f>SUM(F269:F274,J269:J274,N269:N274,R269:R274,V269:V274,Z269:Z274,AD269:AD274)</f>
        <v>0</v>
      </c>
      <c r="C270" s="1043"/>
      <c r="D270" s="78" t="str">
        <f>AG369&amp;".2"</f>
        <v>.2</v>
      </c>
      <c r="E270" s="791"/>
      <c r="F270" s="764"/>
      <c r="G270" s="792"/>
      <c r="H270" s="793"/>
      <c r="I270" s="756"/>
      <c r="J270" s="764"/>
      <c r="K270" s="794"/>
      <c r="L270" s="793"/>
      <c r="M270" s="756"/>
      <c r="N270" s="764"/>
      <c r="O270" s="792"/>
      <c r="P270" s="793"/>
      <c r="Q270" s="756"/>
      <c r="R270" s="763"/>
      <c r="S270" s="792"/>
      <c r="T270" s="793"/>
      <c r="U270" s="756"/>
      <c r="V270" s="763"/>
      <c r="W270" s="792"/>
      <c r="X270" s="793"/>
      <c r="Y270" s="756"/>
      <c r="Z270" s="763"/>
      <c r="AA270" s="792"/>
      <c r="AB270" s="793"/>
      <c r="AC270" s="756"/>
      <c r="AD270" s="763"/>
      <c r="AE270" s="792"/>
      <c r="AF270" s="23"/>
      <c r="AH270" s="190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">
      <c r="A271" s="367"/>
      <c r="B271" s="102"/>
      <c r="C271" s="1044" t="s">
        <v>1</v>
      </c>
      <c r="D271" s="78" t="str">
        <f>AG369&amp;".3"</f>
        <v>.3</v>
      </c>
      <c r="E271" s="765"/>
      <c r="F271" s="773"/>
      <c r="G271" s="773"/>
      <c r="H271" s="795"/>
      <c r="I271" s="765"/>
      <c r="J271" s="767"/>
      <c r="K271" s="795"/>
      <c r="L271" s="775"/>
      <c r="M271" s="765"/>
      <c r="N271" s="766"/>
      <c r="O271" s="773"/>
      <c r="P271" s="775"/>
      <c r="Q271" s="765"/>
      <c r="R271" s="767"/>
      <c r="S271" s="773"/>
      <c r="T271" s="775"/>
      <c r="U271" s="765"/>
      <c r="V271" s="766"/>
      <c r="W271" s="773"/>
      <c r="X271" s="775"/>
      <c r="Y271" s="765"/>
      <c r="Z271" s="766"/>
      <c r="AA271" s="773"/>
      <c r="AB271" s="775"/>
      <c r="AC271" s="765"/>
      <c r="AD271" s="767"/>
      <c r="AE271" s="773"/>
      <c r="AF271" s="29"/>
      <c r="AH271" s="190"/>
      <c r="AI271" s="44">
        <f t="shared" si="6"/>
        <v>0</v>
      </c>
    </row>
    <row r="272" spans="1:35" ht="13.5" customHeight="1" x14ac:dyDescent="0.2">
      <c r="A272" s="367"/>
      <c r="B272" s="102"/>
      <c r="C272" s="1045"/>
      <c r="D272" s="78" t="str">
        <f>AG369&amp;".4"</f>
        <v>.4</v>
      </c>
      <c r="E272" s="756"/>
      <c r="F272" s="770"/>
      <c r="G272" s="792"/>
      <c r="H272" s="796"/>
      <c r="I272" s="756"/>
      <c r="J272" s="764"/>
      <c r="K272" s="794"/>
      <c r="L272" s="793"/>
      <c r="M272" s="756"/>
      <c r="N272" s="764"/>
      <c r="O272" s="792"/>
      <c r="P272" s="793"/>
      <c r="Q272" s="756"/>
      <c r="R272" s="763"/>
      <c r="S272" s="792"/>
      <c r="T272" s="793"/>
      <c r="U272" s="756"/>
      <c r="V272" s="763"/>
      <c r="W272" s="792"/>
      <c r="X272" s="793"/>
      <c r="Y272" s="756"/>
      <c r="Z272" s="772"/>
      <c r="AA272" s="797"/>
      <c r="AB272" s="798"/>
      <c r="AC272" s="756"/>
      <c r="AD272" s="763"/>
      <c r="AE272" s="792"/>
      <c r="AF272" s="29"/>
      <c r="AH272" s="190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">
      <c r="A273" s="367"/>
      <c r="B273" s="102"/>
      <c r="C273" s="1046" t="s">
        <v>547</v>
      </c>
      <c r="D273" s="78" t="str">
        <f>AG369&amp;".5"</f>
        <v>.5</v>
      </c>
      <c r="E273" s="753"/>
      <c r="F273" s="788"/>
      <c r="G273" s="788"/>
      <c r="H273" s="789"/>
      <c r="I273" s="753"/>
      <c r="J273" s="754"/>
      <c r="K273" s="789"/>
      <c r="L273" s="755"/>
      <c r="M273" s="753"/>
      <c r="N273" s="754"/>
      <c r="O273" s="788"/>
      <c r="P273" s="755"/>
      <c r="Q273" s="753"/>
      <c r="R273" s="790"/>
      <c r="S273" s="788"/>
      <c r="T273" s="755"/>
      <c r="U273" s="753"/>
      <c r="V273" s="790"/>
      <c r="W273" s="788"/>
      <c r="X273" s="755"/>
      <c r="Y273" s="753"/>
      <c r="Z273" s="799"/>
      <c r="AA273" s="800"/>
      <c r="AB273" s="801"/>
      <c r="AC273" s="753"/>
      <c r="AD273" s="790"/>
      <c r="AE273" s="788"/>
      <c r="AF273" s="29"/>
      <c r="AH273" s="190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">
      <c r="A274" s="367"/>
      <c r="B274" s="102"/>
      <c r="C274" s="1046"/>
      <c r="D274" s="78" t="str">
        <f>AG369&amp;".6"</f>
        <v>.6</v>
      </c>
      <c r="E274" s="753"/>
      <c r="F274" s="788"/>
      <c r="G274" s="788"/>
      <c r="H274" s="789"/>
      <c r="I274" s="753"/>
      <c r="J274" s="754"/>
      <c r="K274" s="789"/>
      <c r="L274" s="755"/>
      <c r="M274" s="753"/>
      <c r="N274" s="754"/>
      <c r="O274" s="788"/>
      <c r="P274" s="755"/>
      <c r="Q274" s="753"/>
      <c r="R274" s="790"/>
      <c r="S274" s="788"/>
      <c r="T274" s="755"/>
      <c r="U274" s="753"/>
      <c r="V274" s="790"/>
      <c r="W274" s="805"/>
      <c r="X274" s="755"/>
      <c r="Y274" s="753"/>
      <c r="Z274" s="799"/>
      <c r="AA274" s="800"/>
      <c r="AB274" s="801"/>
      <c r="AC274" s="753"/>
      <c r="AD274" s="790"/>
      <c r="AE274" s="788"/>
      <c r="AF274" s="29"/>
      <c r="AH274" s="190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">
      <c r="A275" s="368">
        <v>23</v>
      </c>
      <c r="B275" s="101" t="str">
        <f>IF(AG275&lt;&gt;"",AH275,"")</f>
        <v>C.Thảo</v>
      </c>
      <c r="C275" s="1042" t="s">
        <v>0</v>
      </c>
      <c r="D275" s="79" t="str">
        <f>AG375&amp;".1"</f>
        <v>.1</v>
      </c>
      <c r="E275" s="761"/>
      <c r="F275" s="771"/>
      <c r="G275" s="771"/>
      <c r="H275" s="760"/>
      <c r="I275" s="761"/>
      <c r="J275" s="760"/>
      <c r="K275" s="802"/>
      <c r="L275" s="774"/>
      <c r="M275" s="761"/>
      <c r="N275" s="760"/>
      <c r="O275" s="771"/>
      <c r="P275" s="774"/>
      <c r="Q275" s="761"/>
      <c r="R275" s="762"/>
      <c r="S275" s="771"/>
      <c r="T275" s="774"/>
      <c r="U275" s="761" t="s">
        <v>6545</v>
      </c>
      <c r="V275" s="760">
        <v>4</v>
      </c>
      <c r="W275" s="771"/>
      <c r="X275" s="774"/>
      <c r="Y275" s="761" t="s">
        <v>6545</v>
      </c>
      <c r="Z275" s="760">
        <v>4</v>
      </c>
      <c r="AA275" s="771"/>
      <c r="AB275" s="774"/>
      <c r="AC275" s="761"/>
      <c r="AD275" s="762"/>
      <c r="AE275" s="771"/>
      <c r="AF275" s="19"/>
      <c r="AG275" s="189" t="s">
        <v>824</v>
      </c>
      <c r="AH275" s="190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">
      <c r="A276" s="367"/>
      <c r="B276" s="104">
        <f>SUM(F275:F280,J275:J280,N275:N280,R275:R280,V275:V280,Z275:Z280,AD275:AD280)</f>
        <v>20</v>
      </c>
      <c r="C276" s="1043"/>
      <c r="D276" s="78" t="str">
        <f>AG375&amp;".2"</f>
        <v>.2</v>
      </c>
      <c r="E276" s="791"/>
      <c r="F276" s="764"/>
      <c r="G276" s="792"/>
      <c r="H276" s="793"/>
      <c r="I276" s="756"/>
      <c r="J276" s="764"/>
      <c r="K276" s="794"/>
      <c r="L276" s="793"/>
      <c r="M276" s="756"/>
      <c r="N276" s="764"/>
      <c r="O276" s="792"/>
      <c r="P276" s="793"/>
      <c r="Q276" s="756"/>
      <c r="R276" s="763"/>
      <c r="S276" s="792"/>
      <c r="T276" s="793"/>
      <c r="U276" s="756"/>
      <c r="V276" s="763"/>
      <c r="W276" s="792" t="s">
        <v>9981</v>
      </c>
      <c r="X276" s="793"/>
      <c r="Y276" s="756"/>
      <c r="Z276" s="763"/>
      <c r="AA276" s="792" t="s">
        <v>9981</v>
      </c>
      <c r="AB276" s="793"/>
      <c r="AC276" s="756"/>
      <c r="AD276" s="763"/>
      <c r="AE276" s="792"/>
      <c r="AF276" s="23"/>
      <c r="AH276" s="190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">
      <c r="A277" s="367"/>
      <c r="B277" s="102"/>
      <c r="C277" s="1044" t="s">
        <v>1</v>
      </c>
      <c r="D277" s="78" t="str">
        <f>AG375&amp;".3"</f>
        <v>.3</v>
      </c>
      <c r="E277" s="765"/>
      <c r="F277" s="773"/>
      <c r="G277" s="773"/>
      <c r="H277" s="795"/>
      <c r="I277" s="765" t="s">
        <v>6555</v>
      </c>
      <c r="J277" s="767">
        <v>4</v>
      </c>
      <c r="K277" s="795" t="s">
        <v>417</v>
      </c>
      <c r="L277" s="775"/>
      <c r="M277" s="765" t="s">
        <v>6555</v>
      </c>
      <c r="N277" s="766">
        <v>4</v>
      </c>
      <c r="O277" s="773" t="s">
        <v>417</v>
      </c>
      <c r="P277" s="775"/>
      <c r="Q277" s="765"/>
      <c r="R277" s="767"/>
      <c r="S277" s="773"/>
      <c r="T277" s="775"/>
      <c r="U277" s="765" t="s">
        <v>6545</v>
      </c>
      <c r="V277" s="766">
        <v>4</v>
      </c>
      <c r="W277" s="773"/>
      <c r="X277" s="775"/>
      <c r="Y277" s="765"/>
      <c r="Z277" s="766"/>
      <c r="AA277" s="773"/>
      <c r="AB277" s="775"/>
      <c r="AC277" s="765"/>
      <c r="AD277" s="767"/>
      <c r="AE277" s="773"/>
      <c r="AF277" s="29"/>
      <c r="AH277" s="190"/>
      <c r="AI277" s="44">
        <f t="shared" si="6"/>
        <v>0</v>
      </c>
    </row>
    <row r="278" spans="1:35" ht="13.5" customHeight="1" x14ac:dyDescent="0.2">
      <c r="A278" s="367"/>
      <c r="B278" s="102"/>
      <c r="C278" s="1045"/>
      <c r="D278" s="78" t="str">
        <f>AG375&amp;".4"</f>
        <v>.4</v>
      </c>
      <c r="E278" s="756"/>
      <c r="F278" s="770"/>
      <c r="G278" s="792"/>
      <c r="H278" s="796"/>
      <c r="I278" s="756"/>
      <c r="J278" s="764"/>
      <c r="K278" s="794" t="s">
        <v>8458</v>
      </c>
      <c r="L278" s="793"/>
      <c r="M278" s="756"/>
      <c r="N278" s="764"/>
      <c r="O278" s="792" t="s">
        <v>8458</v>
      </c>
      <c r="P278" s="793"/>
      <c r="Q278" s="756"/>
      <c r="R278" s="763"/>
      <c r="S278" s="792"/>
      <c r="T278" s="793"/>
      <c r="U278" s="756"/>
      <c r="V278" s="763"/>
      <c r="W278" s="792" t="s">
        <v>9981</v>
      </c>
      <c r="X278" s="793"/>
      <c r="Y278" s="756"/>
      <c r="Z278" s="772"/>
      <c r="AA278" s="797"/>
      <c r="AB278" s="798"/>
      <c r="AC278" s="756"/>
      <c r="AD278" s="763"/>
      <c r="AE278" s="792"/>
      <c r="AF278" s="29"/>
      <c r="AH278" s="190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">
      <c r="A279" s="367"/>
      <c r="B279" s="102"/>
      <c r="C279" s="1046" t="s">
        <v>547</v>
      </c>
      <c r="D279" s="78" t="str">
        <f>AG375&amp;".5"</f>
        <v>.5</v>
      </c>
      <c r="E279" s="753"/>
      <c r="F279" s="788"/>
      <c r="G279" s="788"/>
      <c r="H279" s="789"/>
      <c r="I279" s="753"/>
      <c r="J279" s="754"/>
      <c r="K279" s="789"/>
      <c r="L279" s="755"/>
      <c r="M279" s="753"/>
      <c r="N279" s="754"/>
      <c r="O279" s="788"/>
      <c r="P279" s="755"/>
      <c r="Q279" s="753"/>
      <c r="R279" s="790"/>
      <c r="S279" s="788"/>
      <c r="T279" s="755"/>
      <c r="U279" s="753"/>
      <c r="V279" s="790"/>
      <c r="W279" s="788"/>
      <c r="X279" s="755"/>
      <c r="Y279" s="753"/>
      <c r="Z279" s="799"/>
      <c r="AA279" s="800"/>
      <c r="AB279" s="801"/>
      <c r="AC279" s="753"/>
      <c r="AD279" s="790"/>
      <c r="AE279" s="788"/>
      <c r="AF279" s="29"/>
      <c r="AH279" s="190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">
      <c r="A280" s="369"/>
      <c r="B280" s="103"/>
      <c r="C280" s="1047"/>
      <c r="D280" s="78" t="str">
        <f>AG375&amp;".6"</f>
        <v>.6</v>
      </c>
      <c r="E280" s="759"/>
      <c r="F280" s="768"/>
      <c r="G280" s="768"/>
      <c r="H280" s="808"/>
      <c r="I280" s="759"/>
      <c r="J280" s="758"/>
      <c r="K280" s="808"/>
      <c r="L280" s="777"/>
      <c r="M280" s="759"/>
      <c r="N280" s="758"/>
      <c r="O280" s="768"/>
      <c r="P280" s="777"/>
      <c r="Q280" s="759"/>
      <c r="R280" s="757"/>
      <c r="S280" s="768"/>
      <c r="T280" s="777"/>
      <c r="U280" s="759"/>
      <c r="V280" s="757"/>
      <c r="W280" s="768"/>
      <c r="X280" s="777"/>
      <c r="Y280" s="759"/>
      <c r="Z280" s="769"/>
      <c r="AA280" s="810"/>
      <c r="AB280" s="811"/>
      <c r="AC280" s="759"/>
      <c r="AD280" s="757"/>
      <c r="AE280" s="768"/>
      <c r="AF280" s="29"/>
      <c r="AH280" s="190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">
      <c r="A281" s="370">
        <v>24</v>
      </c>
      <c r="B281" s="101" t="str">
        <f>IF(AG281&lt;&gt;"",AH281,"")</f>
        <v>Th.Thiện</v>
      </c>
      <c r="C281" s="1042" t="s">
        <v>0</v>
      </c>
      <c r="D281" s="79" t="str">
        <f>AG381&amp;".1"</f>
        <v>.1</v>
      </c>
      <c r="E281" s="818"/>
      <c r="F281" s="819"/>
      <c r="G281" s="819"/>
      <c r="H281" s="819"/>
      <c r="I281" s="818"/>
      <c r="J281" s="819"/>
      <c r="K281" s="819"/>
      <c r="L281" s="820"/>
      <c r="M281" s="818"/>
      <c r="N281" s="819"/>
      <c r="O281" s="819"/>
      <c r="P281" s="820"/>
      <c r="Q281" s="818"/>
      <c r="R281" s="819"/>
      <c r="S281" s="819"/>
      <c r="T281" s="820"/>
      <c r="U281" s="818"/>
      <c r="V281" s="819"/>
      <c r="W281" s="819"/>
      <c r="X281" s="820"/>
      <c r="Y281" s="818"/>
      <c r="Z281" s="819"/>
      <c r="AA281" s="819"/>
      <c r="AB281" s="820"/>
      <c r="AC281" s="821"/>
      <c r="AD281" s="822"/>
      <c r="AE281" s="822"/>
      <c r="AF281" s="133"/>
      <c r="AG281" s="189" t="s">
        <v>814</v>
      </c>
      <c r="AH281" s="190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">
      <c r="A282" s="370"/>
      <c r="B282" s="104">
        <f>SUM(F281:F286,J281:J286,N281:N286,R281:R286,V281:V286,Z281:Z286,AD281:AD286)</f>
        <v>0</v>
      </c>
      <c r="C282" s="1043"/>
      <c r="D282" s="78" t="str">
        <f>AG381&amp;".2"</f>
        <v>.2</v>
      </c>
      <c r="E282" s="818"/>
      <c r="F282" s="819"/>
      <c r="G282" s="823"/>
      <c r="H282" s="819"/>
      <c r="I282" s="818"/>
      <c r="J282" s="819"/>
      <c r="K282" s="823"/>
      <c r="L282" s="820"/>
      <c r="M282" s="818"/>
      <c r="N282" s="819"/>
      <c r="O282" s="823"/>
      <c r="P282" s="820"/>
      <c r="Q282" s="818"/>
      <c r="R282" s="819"/>
      <c r="S282" s="823"/>
      <c r="T282" s="820"/>
      <c r="U282" s="818"/>
      <c r="V282" s="819"/>
      <c r="W282" s="823"/>
      <c r="X282" s="820"/>
      <c r="Y282" s="818"/>
      <c r="Z282" s="819"/>
      <c r="AA282" s="823"/>
      <c r="AB282" s="820"/>
      <c r="AC282" s="821"/>
      <c r="AD282" s="822"/>
      <c r="AE282" s="824"/>
      <c r="AF282" s="133"/>
      <c r="AH282" s="190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">
      <c r="A283" s="370"/>
      <c r="B283" s="130"/>
      <c r="C283" s="1044" t="s">
        <v>1</v>
      </c>
      <c r="D283" s="78" t="str">
        <f>AG381&amp;".3"</f>
        <v>.3</v>
      </c>
      <c r="E283" s="818"/>
      <c r="F283" s="819"/>
      <c r="G283" s="819"/>
      <c r="H283" s="819"/>
      <c r="I283" s="818"/>
      <c r="J283" s="819"/>
      <c r="K283" s="819"/>
      <c r="L283" s="820"/>
      <c r="M283" s="818"/>
      <c r="N283" s="819"/>
      <c r="O283" s="819"/>
      <c r="P283" s="820"/>
      <c r="Q283" s="818"/>
      <c r="R283" s="819"/>
      <c r="S283" s="819"/>
      <c r="T283" s="820"/>
      <c r="U283" s="818"/>
      <c r="V283" s="819"/>
      <c r="W283" s="819"/>
      <c r="X283" s="820"/>
      <c r="Y283" s="818"/>
      <c r="Z283" s="819"/>
      <c r="AA283" s="819"/>
      <c r="AB283" s="820"/>
      <c r="AC283" s="821"/>
      <c r="AD283" s="822"/>
      <c r="AE283" s="822"/>
      <c r="AF283" s="133"/>
      <c r="AH283" s="190"/>
      <c r="AI283" s="44">
        <f t="shared" si="6"/>
        <v>0</v>
      </c>
    </row>
    <row r="284" spans="1:35" ht="9.75" customHeight="1" x14ac:dyDescent="0.2">
      <c r="A284" s="370"/>
      <c r="B284" s="130"/>
      <c r="C284" s="1045"/>
      <c r="D284" s="78" t="str">
        <f>AG381&amp;".4"</f>
        <v>.4</v>
      </c>
      <c r="E284" s="818"/>
      <c r="F284" s="819"/>
      <c r="G284" s="823"/>
      <c r="H284" s="819"/>
      <c r="I284" s="818"/>
      <c r="J284" s="819"/>
      <c r="K284" s="823"/>
      <c r="L284" s="820"/>
      <c r="M284" s="818"/>
      <c r="N284" s="819"/>
      <c r="O284" s="823"/>
      <c r="P284" s="820"/>
      <c r="Q284" s="818"/>
      <c r="R284" s="819"/>
      <c r="S284" s="823"/>
      <c r="T284" s="820"/>
      <c r="U284" s="818"/>
      <c r="V284" s="819"/>
      <c r="W284" s="823"/>
      <c r="X284" s="820"/>
      <c r="Y284" s="818"/>
      <c r="Z284" s="819"/>
      <c r="AA284" s="823"/>
      <c r="AB284" s="820"/>
      <c r="AC284" s="821"/>
      <c r="AD284" s="822"/>
      <c r="AE284" s="824"/>
      <c r="AF284" s="133"/>
      <c r="AH284" s="190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">
      <c r="A285" s="370"/>
      <c r="B285" s="130"/>
      <c r="C285" s="1046" t="s">
        <v>547</v>
      </c>
      <c r="D285" s="78" t="str">
        <f>AG381&amp;".5"</f>
        <v>.5</v>
      </c>
      <c r="E285" s="818"/>
      <c r="F285" s="819"/>
      <c r="G285" s="819"/>
      <c r="H285" s="819"/>
      <c r="I285" s="818"/>
      <c r="J285" s="819"/>
      <c r="K285" s="819"/>
      <c r="L285" s="820"/>
      <c r="M285" s="818"/>
      <c r="N285" s="819"/>
      <c r="O285" s="819"/>
      <c r="P285" s="820"/>
      <c r="Q285" s="818"/>
      <c r="R285" s="819"/>
      <c r="S285" s="819"/>
      <c r="T285" s="820"/>
      <c r="U285" s="818"/>
      <c r="V285" s="819"/>
      <c r="W285" s="819"/>
      <c r="X285" s="820"/>
      <c r="Y285" s="818"/>
      <c r="Z285" s="819"/>
      <c r="AA285" s="819"/>
      <c r="AB285" s="820"/>
      <c r="AC285" s="821"/>
      <c r="AD285" s="822"/>
      <c r="AE285" s="822"/>
      <c r="AF285" s="133"/>
      <c r="AH285" s="190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">
      <c r="A286" s="370"/>
      <c r="B286" s="130"/>
      <c r="C286" s="1047"/>
      <c r="D286" s="78" t="str">
        <f>AG381&amp;".6"</f>
        <v>.6</v>
      </c>
      <c r="E286" s="818"/>
      <c r="F286" s="819"/>
      <c r="G286" s="823"/>
      <c r="H286" s="819"/>
      <c r="I286" s="818"/>
      <c r="J286" s="819"/>
      <c r="K286" s="823"/>
      <c r="L286" s="820"/>
      <c r="M286" s="818"/>
      <c r="N286" s="819"/>
      <c r="O286" s="823"/>
      <c r="P286" s="820"/>
      <c r="Q286" s="818"/>
      <c r="R286" s="819"/>
      <c r="S286" s="823"/>
      <c r="T286" s="820"/>
      <c r="U286" s="818"/>
      <c r="V286" s="819"/>
      <c r="W286" s="823"/>
      <c r="X286" s="820"/>
      <c r="Y286" s="818"/>
      <c r="Z286" s="819"/>
      <c r="AA286" s="823"/>
      <c r="AB286" s="820"/>
      <c r="AC286" s="821"/>
      <c r="AD286" s="822"/>
      <c r="AE286" s="824"/>
      <c r="AF286" s="133"/>
      <c r="AH286" s="190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">
      <c r="A287" s="368">
        <v>25</v>
      </c>
      <c r="B287" s="101" t="str">
        <f>IF(AG287&lt;&gt;"",AH287,"")</f>
        <v>C.H.Thu</v>
      </c>
      <c r="C287" s="1042" t="s">
        <v>0</v>
      </c>
      <c r="D287" s="79" t="str">
        <f>AG387&amp;".1"</f>
        <v>.1</v>
      </c>
      <c r="E287" s="761" t="s">
        <v>6548</v>
      </c>
      <c r="F287" s="771">
        <v>4</v>
      </c>
      <c r="G287" s="771" t="s">
        <v>415</v>
      </c>
      <c r="H287" s="760"/>
      <c r="I287" s="761" t="s">
        <v>6547</v>
      </c>
      <c r="J287" s="760">
        <v>3</v>
      </c>
      <c r="K287" s="802" t="s">
        <v>415</v>
      </c>
      <c r="L287" s="774"/>
      <c r="M287" s="761" t="s">
        <v>6548</v>
      </c>
      <c r="N287" s="760">
        <v>4</v>
      </c>
      <c r="O287" s="771" t="s">
        <v>415</v>
      </c>
      <c r="P287" s="774"/>
      <c r="Q287" s="761" t="s">
        <v>6548</v>
      </c>
      <c r="R287" s="762">
        <v>4</v>
      </c>
      <c r="S287" s="771" t="s">
        <v>415</v>
      </c>
      <c r="T287" s="774"/>
      <c r="U287" s="761"/>
      <c r="V287" s="760"/>
      <c r="W287" s="771"/>
      <c r="X287" s="774"/>
      <c r="Y287" s="761"/>
      <c r="Z287" s="760"/>
      <c r="AA287" s="771"/>
      <c r="AB287" s="774"/>
      <c r="AC287" s="761"/>
      <c r="AD287" s="762"/>
      <c r="AE287" s="771"/>
      <c r="AF287" s="19"/>
      <c r="AG287" s="189" t="s">
        <v>803</v>
      </c>
      <c r="AH287" s="190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">
      <c r="A288" s="367"/>
      <c r="B288" s="104">
        <f>SUM(F287:F292,J287:J292,N287:N292,R287:R292,V287:V292,Z287:Z292,AD287:AD292)</f>
        <v>31</v>
      </c>
      <c r="C288" s="1043"/>
      <c r="D288" s="78" t="str">
        <f>AG387&amp;".2"</f>
        <v>.2</v>
      </c>
      <c r="E288" s="791"/>
      <c r="F288" s="764"/>
      <c r="G288" s="792" t="s">
        <v>9947</v>
      </c>
      <c r="H288" s="793"/>
      <c r="I288" s="756"/>
      <c r="J288" s="764"/>
      <c r="K288" s="794" t="s">
        <v>9886</v>
      </c>
      <c r="L288" s="793"/>
      <c r="M288" s="756"/>
      <c r="N288" s="764"/>
      <c r="O288" s="792" t="s">
        <v>9947</v>
      </c>
      <c r="P288" s="793"/>
      <c r="Q288" s="756"/>
      <c r="R288" s="763"/>
      <c r="S288" s="792" t="s">
        <v>9947</v>
      </c>
      <c r="T288" s="793"/>
      <c r="U288" s="756"/>
      <c r="V288" s="763"/>
      <c r="W288" s="792"/>
      <c r="X288" s="793"/>
      <c r="Y288" s="756"/>
      <c r="Z288" s="763"/>
      <c r="AA288" s="792"/>
      <c r="AB288" s="793"/>
      <c r="AC288" s="756"/>
      <c r="AD288" s="763"/>
      <c r="AE288" s="770"/>
      <c r="AF288" s="23"/>
      <c r="AH288" s="190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">
      <c r="A289" s="367"/>
      <c r="B289" s="102"/>
      <c r="C289" s="1044" t="s">
        <v>1</v>
      </c>
      <c r="D289" s="78" t="str">
        <f>AG387&amp;".3"</f>
        <v>.3</v>
      </c>
      <c r="E289" s="765" t="s">
        <v>6549</v>
      </c>
      <c r="F289" s="773">
        <v>4</v>
      </c>
      <c r="G289" s="773" t="s">
        <v>415</v>
      </c>
      <c r="H289" s="795"/>
      <c r="I289" s="765" t="s">
        <v>6549</v>
      </c>
      <c r="J289" s="767">
        <v>4</v>
      </c>
      <c r="K289" s="795" t="s">
        <v>415</v>
      </c>
      <c r="L289" s="775"/>
      <c r="M289" s="765" t="s">
        <v>6549</v>
      </c>
      <c r="N289" s="766">
        <v>4</v>
      </c>
      <c r="O289" s="773" t="s">
        <v>415</v>
      </c>
      <c r="P289" s="775"/>
      <c r="Q289" s="765" t="s">
        <v>6549</v>
      </c>
      <c r="R289" s="767">
        <v>4</v>
      </c>
      <c r="S289" s="773" t="s">
        <v>415</v>
      </c>
      <c r="T289" s="775"/>
      <c r="U289" s="765"/>
      <c r="V289" s="766"/>
      <c r="W289" s="773"/>
      <c r="X289" s="775"/>
      <c r="Y289" s="765"/>
      <c r="Z289" s="766"/>
      <c r="AA289" s="773"/>
      <c r="AB289" s="775"/>
      <c r="AC289" s="765"/>
      <c r="AD289" s="767"/>
      <c r="AE289" s="773"/>
      <c r="AF289" s="29"/>
      <c r="AH289" s="190"/>
      <c r="AI289" s="44">
        <f t="shared" si="6"/>
        <v>0</v>
      </c>
    </row>
    <row r="290" spans="1:35" ht="13.5" customHeight="1" x14ac:dyDescent="0.2">
      <c r="A290" s="367"/>
      <c r="B290" s="102"/>
      <c r="C290" s="1045"/>
      <c r="D290" s="78" t="str">
        <f>AG387&amp;".4"</f>
        <v>.4</v>
      </c>
      <c r="E290" s="756"/>
      <c r="F290" s="770"/>
      <c r="G290" s="792" t="s">
        <v>9886</v>
      </c>
      <c r="H290" s="796"/>
      <c r="I290" s="756"/>
      <c r="J290" s="764"/>
      <c r="K290" s="794" t="s">
        <v>9886</v>
      </c>
      <c r="L290" s="793"/>
      <c r="M290" s="756"/>
      <c r="N290" s="764"/>
      <c r="O290" s="792" t="s">
        <v>9886</v>
      </c>
      <c r="P290" s="793"/>
      <c r="Q290" s="756"/>
      <c r="R290" s="763"/>
      <c r="S290" s="792" t="s">
        <v>9886</v>
      </c>
      <c r="T290" s="793"/>
      <c r="U290" s="756"/>
      <c r="V290" s="763"/>
      <c r="W290" s="792"/>
      <c r="X290" s="793"/>
      <c r="Y290" s="756"/>
      <c r="Z290" s="772"/>
      <c r="AA290" s="797"/>
      <c r="AB290" s="798"/>
      <c r="AC290" s="756"/>
      <c r="AD290" s="763"/>
      <c r="AE290" s="770"/>
      <c r="AF290" s="29"/>
      <c r="AH290" s="190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">
      <c r="A291" s="367"/>
      <c r="B291" s="102"/>
      <c r="C291" s="1046" t="s">
        <v>547</v>
      </c>
      <c r="D291" s="78" t="str">
        <f>AG387&amp;".5"</f>
        <v>.5</v>
      </c>
      <c r="E291" s="753"/>
      <c r="F291" s="788"/>
      <c r="G291" s="788"/>
      <c r="H291" s="789"/>
      <c r="I291" s="753"/>
      <c r="J291" s="754"/>
      <c r="K291" s="789"/>
      <c r="L291" s="755"/>
      <c r="M291" s="753"/>
      <c r="N291" s="754"/>
      <c r="O291" s="788"/>
      <c r="P291" s="755"/>
      <c r="Q291" s="753"/>
      <c r="R291" s="790"/>
      <c r="S291" s="788"/>
      <c r="T291" s="755"/>
      <c r="U291" s="753"/>
      <c r="V291" s="790"/>
      <c r="W291" s="788"/>
      <c r="X291" s="755"/>
      <c r="Y291" s="753"/>
      <c r="Z291" s="799"/>
      <c r="AA291" s="800"/>
      <c r="AB291" s="801"/>
      <c r="AC291" s="753"/>
      <c r="AD291" s="790"/>
      <c r="AE291" s="788"/>
      <c r="AF291" s="29"/>
      <c r="AH291" s="190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">
      <c r="A292" s="367"/>
      <c r="B292" s="102"/>
      <c r="C292" s="1046"/>
      <c r="D292" s="78" t="str">
        <f>AG387&amp;".6"</f>
        <v>.6</v>
      </c>
      <c r="E292" s="753"/>
      <c r="F292" s="788"/>
      <c r="G292" s="805"/>
      <c r="H292" s="789"/>
      <c r="I292" s="753"/>
      <c r="J292" s="754"/>
      <c r="K292" s="806"/>
      <c r="L292" s="755"/>
      <c r="M292" s="753"/>
      <c r="N292" s="754"/>
      <c r="O292" s="805"/>
      <c r="P292" s="755"/>
      <c r="Q292" s="753"/>
      <c r="R292" s="790"/>
      <c r="S292" s="805"/>
      <c r="T292" s="755"/>
      <c r="U292" s="753"/>
      <c r="V292" s="790"/>
      <c r="W292" s="788"/>
      <c r="X292" s="755"/>
      <c r="Y292" s="753"/>
      <c r="Z292" s="799"/>
      <c r="AA292" s="800"/>
      <c r="AB292" s="801"/>
      <c r="AC292" s="753"/>
      <c r="AD292" s="790"/>
      <c r="AE292" s="788"/>
      <c r="AF292" s="29"/>
      <c r="AH292" s="190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">
      <c r="A293" s="368">
        <v>26</v>
      </c>
      <c r="B293" s="101" t="str">
        <f>IF(AG293&lt;&gt;"",AH293,"")</f>
        <v>Th.X.Thủy</v>
      </c>
      <c r="C293" s="1042" t="s">
        <v>0</v>
      </c>
      <c r="D293" s="79" t="str">
        <f>AG393&amp;".1"</f>
        <v>.1</v>
      </c>
      <c r="E293" s="761"/>
      <c r="F293" s="771"/>
      <c r="G293" s="771"/>
      <c r="H293" s="760"/>
      <c r="I293" s="761"/>
      <c r="J293" s="760"/>
      <c r="K293" s="802"/>
      <c r="L293" s="774"/>
      <c r="M293" s="761"/>
      <c r="N293" s="760"/>
      <c r="O293" s="771"/>
      <c r="P293" s="774"/>
      <c r="Q293" s="761"/>
      <c r="R293" s="762"/>
      <c r="S293" s="771"/>
      <c r="T293" s="774"/>
      <c r="U293" s="761"/>
      <c r="V293" s="760"/>
      <c r="W293" s="771"/>
      <c r="X293" s="774"/>
      <c r="Y293" s="761"/>
      <c r="Z293" s="760"/>
      <c r="AA293" s="771"/>
      <c r="AB293" s="774"/>
      <c r="AC293" s="761"/>
      <c r="AD293" s="762"/>
      <c r="AE293" s="771"/>
      <c r="AF293" s="19"/>
      <c r="AG293" s="189" t="s">
        <v>799</v>
      </c>
      <c r="AH293" s="190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">
      <c r="A294" s="367"/>
      <c r="B294" s="104">
        <f>SUM(F293:F298,J293:J298,N293:N298,R293:R298,V293:V298,Z293:Z298,AD293:AD298)</f>
        <v>0</v>
      </c>
      <c r="C294" s="1043"/>
      <c r="D294" s="78" t="str">
        <f>AG393&amp;".2"</f>
        <v>.2</v>
      </c>
      <c r="E294" s="791"/>
      <c r="F294" s="764"/>
      <c r="G294" s="792"/>
      <c r="H294" s="793"/>
      <c r="I294" s="756"/>
      <c r="J294" s="764"/>
      <c r="K294" s="794"/>
      <c r="L294" s="793"/>
      <c r="M294" s="756"/>
      <c r="N294" s="764"/>
      <c r="O294" s="792"/>
      <c r="P294" s="793"/>
      <c r="Q294" s="756"/>
      <c r="R294" s="763"/>
      <c r="S294" s="792"/>
      <c r="T294" s="793"/>
      <c r="U294" s="756"/>
      <c r="V294" s="763"/>
      <c r="W294" s="792"/>
      <c r="X294" s="793"/>
      <c r="Y294" s="756"/>
      <c r="Z294" s="763"/>
      <c r="AA294" s="792"/>
      <c r="AB294" s="793"/>
      <c r="AC294" s="756"/>
      <c r="AD294" s="763"/>
      <c r="AE294" s="792"/>
      <c r="AF294" s="23"/>
      <c r="AH294" s="190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">
      <c r="A295" s="367"/>
      <c r="B295" s="102"/>
      <c r="C295" s="1044" t="s">
        <v>1</v>
      </c>
      <c r="D295" s="78" t="str">
        <f>AG393&amp;".3"</f>
        <v>.3</v>
      </c>
      <c r="E295" s="765"/>
      <c r="F295" s="773"/>
      <c r="G295" s="773"/>
      <c r="H295" s="795"/>
      <c r="I295" s="765"/>
      <c r="J295" s="767"/>
      <c r="K295" s="795"/>
      <c r="L295" s="775"/>
      <c r="M295" s="765"/>
      <c r="N295" s="766"/>
      <c r="O295" s="773"/>
      <c r="P295" s="775"/>
      <c r="Q295" s="765"/>
      <c r="R295" s="767"/>
      <c r="S295" s="773"/>
      <c r="T295" s="775"/>
      <c r="U295" s="765"/>
      <c r="V295" s="766"/>
      <c r="W295" s="773"/>
      <c r="X295" s="775"/>
      <c r="Y295" s="765"/>
      <c r="Z295" s="766"/>
      <c r="AA295" s="773"/>
      <c r="AB295" s="775"/>
      <c r="AC295" s="765"/>
      <c r="AD295" s="767"/>
      <c r="AE295" s="773"/>
      <c r="AF295" s="29"/>
      <c r="AH295" s="190"/>
      <c r="AI295" s="44">
        <f t="shared" si="6"/>
        <v>0</v>
      </c>
    </row>
    <row r="296" spans="1:35" ht="13.5" customHeight="1" x14ac:dyDescent="0.2">
      <c r="A296" s="367"/>
      <c r="B296" s="102"/>
      <c r="C296" s="1045"/>
      <c r="D296" s="78" t="str">
        <f>AG393&amp;".4"</f>
        <v>.4</v>
      </c>
      <c r="E296" s="756"/>
      <c r="F296" s="770"/>
      <c r="G296" s="792"/>
      <c r="H296" s="796"/>
      <c r="I296" s="756"/>
      <c r="J296" s="764"/>
      <c r="K296" s="794"/>
      <c r="L296" s="793"/>
      <c r="M296" s="756"/>
      <c r="N296" s="764"/>
      <c r="O296" s="792"/>
      <c r="P296" s="793"/>
      <c r="Q296" s="756"/>
      <c r="R296" s="763"/>
      <c r="S296" s="792"/>
      <c r="T296" s="793"/>
      <c r="U296" s="756"/>
      <c r="V296" s="763"/>
      <c r="W296" s="792"/>
      <c r="X296" s="793"/>
      <c r="Y296" s="756"/>
      <c r="Z296" s="772"/>
      <c r="AA296" s="797"/>
      <c r="AB296" s="798"/>
      <c r="AC296" s="756"/>
      <c r="AD296" s="763"/>
      <c r="AE296" s="792"/>
      <c r="AF296" s="29"/>
      <c r="AH296" s="190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">
      <c r="A297" s="367"/>
      <c r="B297" s="102"/>
      <c r="C297" s="1046" t="s">
        <v>547</v>
      </c>
      <c r="D297" s="78" t="str">
        <f>AG393&amp;".5"</f>
        <v>.5</v>
      </c>
      <c r="E297" s="753"/>
      <c r="F297" s="788"/>
      <c r="G297" s="788"/>
      <c r="H297" s="789"/>
      <c r="I297" s="753"/>
      <c r="J297" s="754"/>
      <c r="K297" s="789"/>
      <c r="L297" s="755"/>
      <c r="M297" s="753"/>
      <c r="N297" s="754"/>
      <c r="O297" s="788"/>
      <c r="P297" s="755"/>
      <c r="Q297" s="753"/>
      <c r="R297" s="790"/>
      <c r="S297" s="788"/>
      <c r="T297" s="755"/>
      <c r="U297" s="753"/>
      <c r="V297" s="790"/>
      <c r="W297" s="788"/>
      <c r="X297" s="755"/>
      <c r="Y297" s="753"/>
      <c r="Z297" s="799"/>
      <c r="AA297" s="800"/>
      <c r="AB297" s="801"/>
      <c r="AC297" s="753"/>
      <c r="AD297" s="790"/>
      <c r="AE297" s="788"/>
      <c r="AF297" s="29"/>
      <c r="AH297" s="190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">
      <c r="A298" s="367"/>
      <c r="B298" s="102"/>
      <c r="C298" s="1046"/>
      <c r="D298" s="78" t="str">
        <f>AG393&amp;".6"</f>
        <v>.6</v>
      </c>
      <c r="E298" s="753"/>
      <c r="F298" s="788"/>
      <c r="G298" s="788"/>
      <c r="H298" s="789"/>
      <c r="I298" s="753"/>
      <c r="J298" s="754"/>
      <c r="K298" s="789"/>
      <c r="L298" s="755"/>
      <c r="M298" s="753"/>
      <c r="N298" s="754"/>
      <c r="O298" s="805"/>
      <c r="P298" s="755"/>
      <c r="Q298" s="753"/>
      <c r="R298" s="790"/>
      <c r="S298" s="788"/>
      <c r="T298" s="755"/>
      <c r="U298" s="753"/>
      <c r="V298" s="790"/>
      <c r="W298" s="788"/>
      <c r="X298" s="755"/>
      <c r="Y298" s="753"/>
      <c r="Z298" s="799"/>
      <c r="AA298" s="800"/>
      <c r="AB298" s="801"/>
      <c r="AC298" s="753"/>
      <c r="AD298" s="790"/>
      <c r="AE298" s="788"/>
      <c r="AF298" s="29"/>
      <c r="AH298" s="190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">
      <c r="A299" s="368">
        <v>27</v>
      </c>
      <c r="B299" s="101" t="str">
        <f>IF(AG299&lt;&gt;"",AH299,"")</f>
        <v>Th.Toàn</v>
      </c>
      <c r="C299" s="1042" t="s">
        <v>0</v>
      </c>
      <c r="D299" s="79" t="str">
        <f>AG399&amp;".1"</f>
        <v>.1</v>
      </c>
      <c r="E299" s="761"/>
      <c r="F299" s="771"/>
      <c r="G299" s="771"/>
      <c r="H299" s="760"/>
      <c r="I299" s="761"/>
      <c r="J299" s="760"/>
      <c r="K299" s="802"/>
      <c r="L299" s="774"/>
      <c r="M299" s="761" t="s">
        <v>7000</v>
      </c>
      <c r="N299" s="760">
        <v>4</v>
      </c>
      <c r="O299" s="771"/>
      <c r="P299" s="774"/>
      <c r="Q299" s="761" t="s">
        <v>7000</v>
      </c>
      <c r="R299" s="762">
        <v>4</v>
      </c>
      <c r="S299" s="771"/>
      <c r="T299" s="774"/>
      <c r="U299" s="761" t="s">
        <v>7000</v>
      </c>
      <c r="V299" s="760">
        <v>4</v>
      </c>
      <c r="W299" s="771"/>
      <c r="X299" s="774"/>
      <c r="Y299" s="761" t="s">
        <v>7000</v>
      </c>
      <c r="Z299" s="760">
        <v>4</v>
      </c>
      <c r="AA299" s="771"/>
      <c r="AB299" s="774"/>
      <c r="AC299" s="761" t="s">
        <v>7000</v>
      </c>
      <c r="AD299" s="762">
        <v>4</v>
      </c>
      <c r="AE299" s="771"/>
      <c r="AF299" s="19"/>
      <c r="AG299" s="189" t="s">
        <v>804</v>
      </c>
      <c r="AH299" s="190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">
      <c r="A300" s="367"/>
      <c r="B300" s="104">
        <f>SUM(F299:F304,J299:J304,N299:N304,R299:R304,V299:V304,Z299:Z304,AD299:AD304)</f>
        <v>40</v>
      </c>
      <c r="C300" s="1043"/>
      <c r="D300" s="78" t="str">
        <f>AG399&amp;".2"</f>
        <v>.2</v>
      </c>
      <c r="E300" s="791"/>
      <c r="F300" s="764"/>
      <c r="G300" s="792"/>
      <c r="H300" s="793"/>
      <c r="I300" s="756"/>
      <c r="J300" s="764"/>
      <c r="K300" s="794"/>
      <c r="L300" s="793"/>
      <c r="M300" s="756"/>
      <c r="N300" s="764"/>
      <c r="O300" s="792" t="s">
        <v>9898</v>
      </c>
      <c r="P300" s="793"/>
      <c r="Q300" s="756"/>
      <c r="R300" s="763"/>
      <c r="S300" s="792" t="s">
        <v>9898</v>
      </c>
      <c r="T300" s="793"/>
      <c r="U300" s="756"/>
      <c r="V300" s="763"/>
      <c r="W300" s="792" t="s">
        <v>9898</v>
      </c>
      <c r="X300" s="793"/>
      <c r="Y300" s="756"/>
      <c r="Z300" s="763"/>
      <c r="AA300" s="792" t="s">
        <v>9898</v>
      </c>
      <c r="AB300" s="793"/>
      <c r="AC300" s="756"/>
      <c r="AD300" s="763"/>
      <c r="AE300" s="792" t="s">
        <v>9898</v>
      </c>
      <c r="AF300" s="23"/>
      <c r="AH300" s="190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">
      <c r="A301" s="367"/>
      <c r="B301" s="102"/>
      <c r="C301" s="1044" t="s">
        <v>1</v>
      </c>
      <c r="D301" s="78" t="str">
        <f>AG399&amp;".3"</f>
        <v>.3</v>
      </c>
      <c r="E301" s="765"/>
      <c r="F301" s="773"/>
      <c r="G301" s="773"/>
      <c r="H301" s="795"/>
      <c r="I301" s="765"/>
      <c r="J301" s="767"/>
      <c r="K301" s="795"/>
      <c r="L301" s="775"/>
      <c r="M301" s="765" t="s">
        <v>6559</v>
      </c>
      <c r="N301" s="766">
        <v>4</v>
      </c>
      <c r="O301" s="773"/>
      <c r="P301" s="775"/>
      <c r="Q301" s="765" t="s">
        <v>6559</v>
      </c>
      <c r="R301" s="767">
        <v>4</v>
      </c>
      <c r="S301" s="773"/>
      <c r="T301" s="775"/>
      <c r="U301" s="765" t="s">
        <v>6559</v>
      </c>
      <c r="V301" s="766">
        <v>4</v>
      </c>
      <c r="W301" s="773"/>
      <c r="X301" s="775"/>
      <c r="Y301" s="765" t="s">
        <v>6559</v>
      </c>
      <c r="Z301" s="766">
        <v>4</v>
      </c>
      <c r="AA301" s="773"/>
      <c r="AB301" s="775"/>
      <c r="AC301" s="765" t="s">
        <v>6559</v>
      </c>
      <c r="AD301" s="767">
        <v>4</v>
      </c>
      <c r="AE301" s="773"/>
      <c r="AF301" s="29"/>
      <c r="AH301" s="190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">
      <c r="A302" s="367"/>
      <c r="B302" s="102"/>
      <c r="C302" s="1045"/>
      <c r="D302" s="78" t="str">
        <f>AG399&amp;".4"</f>
        <v>.4</v>
      </c>
      <c r="E302" s="756"/>
      <c r="F302" s="770"/>
      <c r="G302" s="792"/>
      <c r="H302" s="796"/>
      <c r="I302" s="756"/>
      <c r="J302" s="764"/>
      <c r="K302" s="794"/>
      <c r="L302" s="793"/>
      <c r="M302" s="756"/>
      <c r="N302" s="764"/>
      <c r="O302" s="792" t="s">
        <v>9936</v>
      </c>
      <c r="P302" s="793"/>
      <c r="Q302" s="756"/>
      <c r="R302" s="763"/>
      <c r="S302" s="792" t="s">
        <v>9936</v>
      </c>
      <c r="T302" s="793"/>
      <c r="U302" s="756"/>
      <c r="V302" s="763"/>
      <c r="W302" s="792" t="s">
        <v>9936</v>
      </c>
      <c r="X302" s="793"/>
      <c r="Y302" s="756"/>
      <c r="Z302" s="772"/>
      <c r="AA302" s="797" t="s">
        <v>9936</v>
      </c>
      <c r="AB302" s="798"/>
      <c r="AC302" s="756"/>
      <c r="AD302" s="763"/>
      <c r="AE302" s="792" t="s">
        <v>9936</v>
      </c>
      <c r="AF302" s="29"/>
      <c r="AH302" s="190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">
      <c r="A303" s="367"/>
      <c r="B303" s="102"/>
      <c r="C303" s="1046" t="s">
        <v>547</v>
      </c>
      <c r="D303" s="78" t="str">
        <f>AG399&amp;".5"</f>
        <v>.5</v>
      </c>
      <c r="E303" s="753"/>
      <c r="F303" s="788"/>
      <c r="G303" s="788"/>
      <c r="H303" s="789"/>
      <c r="I303" s="753"/>
      <c r="J303" s="754"/>
      <c r="K303" s="789"/>
      <c r="L303" s="755"/>
      <c r="M303" s="753"/>
      <c r="N303" s="754"/>
      <c r="O303" s="788"/>
      <c r="P303" s="755"/>
      <c r="Q303" s="753"/>
      <c r="R303" s="790"/>
      <c r="S303" s="788"/>
      <c r="T303" s="755"/>
      <c r="U303" s="753"/>
      <c r="V303" s="790"/>
      <c r="W303" s="788"/>
      <c r="X303" s="755"/>
      <c r="Y303" s="753"/>
      <c r="Z303" s="799"/>
      <c r="AA303" s="800"/>
      <c r="AB303" s="801"/>
      <c r="AC303" s="753"/>
      <c r="AD303" s="790"/>
      <c r="AE303" s="788"/>
      <c r="AF303" s="29"/>
      <c r="AH303" s="190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">
      <c r="A304" s="367"/>
      <c r="B304" s="102"/>
      <c r="C304" s="1046"/>
      <c r="D304" s="78" t="str">
        <f>AG399&amp;".6"</f>
        <v>.6</v>
      </c>
      <c r="E304" s="753"/>
      <c r="F304" s="788"/>
      <c r="G304" s="805"/>
      <c r="H304" s="789"/>
      <c r="I304" s="753"/>
      <c r="J304" s="754"/>
      <c r="K304" s="806"/>
      <c r="L304" s="755"/>
      <c r="M304" s="753"/>
      <c r="N304" s="754"/>
      <c r="O304" s="805"/>
      <c r="P304" s="755"/>
      <c r="Q304" s="753"/>
      <c r="R304" s="790"/>
      <c r="S304" s="805"/>
      <c r="T304" s="755"/>
      <c r="U304" s="753"/>
      <c r="V304" s="790"/>
      <c r="W304" s="805"/>
      <c r="X304" s="755"/>
      <c r="Y304" s="753"/>
      <c r="Z304" s="799"/>
      <c r="AA304" s="816"/>
      <c r="AB304" s="801"/>
      <c r="AC304" s="753"/>
      <c r="AD304" s="790"/>
      <c r="AE304" s="805"/>
      <c r="AF304" s="29"/>
      <c r="AH304" s="190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">
      <c r="A305" s="368">
        <v>28</v>
      </c>
      <c r="B305" s="101" t="str">
        <f>IF(AG305&lt;&gt;"",AH305,"")</f>
        <v>Th.Tùng</v>
      </c>
      <c r="C305" s="1042" t="s">
        <v>0</v>
      </c>
      <c r="D305" s="79" t="str">
        <f>AG305&amp;".1"</f>
        <v>Đ45.1</v>
      </c>
      <c r="E305" s="761"/>
      <c r="F305" s="771"/>
      <c r="G305" s="771"/>
      <c r="H305" s="760"/>
      <c r="I305" s="761"/>
      <c r="J305" s="760"/>
      <c r="K305" s="802"/>
      <c r="L305" s="774"/>
      <c r="M305" s="761"/>
      <c r="N305" s="760"/>
      <c r="O305" s="771"/>
      <c r="P305" s="774"/>
      <c r="Q305" s="761"/>
      <c r="R305" s="762"/>
      <c r="S305" s="771"/>
      <c r="T305" s="774"/>
      <c r="U305" s="761"/>
      <c r="V305" s="760"/>
      <c r="W305" s="771"/>
      <c r="X305" s="774"/>
      <c r="Y305" s="761" t="s">
        <v>6552</v>
      </c>
      <c r="Z305" s="760">
        <v>4</v>
      </c>
      <c r="AA305" s="771" t="s">
        <v>8358</v>
      </c>
      <c r="AB305" s="774"/>
      <c r="AC305" s="761"/>
      <c r="AD305" s="762"/>
      <c r="AE305" s="771"/>
      <c r="AF305" s="19"/>
      <c r="AG305" s="189" t="s">
        <v>806</v>
      </c>
      <c r="AH305" s="190" t="str">
        <f>IF(AG305&lt;&gt;"",VLOOKUP(AG305,MAGV!$B$6:$G$172,2,0),"")</f>
        <v>Th.Tùng</v>
      </c>
      <c r="AI305" s="44">
        <f t="shared" si="8"/>
        <v>24</v>
      </c>
    </row>
    <row r="306" spans="1:35" ht="13.5" customHeight="1" x14ac:dyDescent="0.2">
      <c r="A306" s="367"/>
      <c r="B306" s="104">
        <f>SUM(F305:F310,J305:J310,N305:N310,R305:R310,V305:V310,Z305:Z310,AD305:AD310)</f>
        <v>24</v>
      </c>
      <c r="C306" s="1043"/>
      <c r="D306" s="78" t="str">
        <f>AG305&amp;".2"</f>
        <v>Đ45.2</v>
      </c>
      <c r="E306" s="791"/>
      <c r="F306" s="764"/>
      <c r="G306" s="792"/>
      <c r="H306" s="793"/>
      <c r="I306" s="756"/>
      <c r="J306" s="764"/>
      <c r="K306" s="794"/>
      <c r="L306" s="793"/>
      <c r="M306" s="756"/>
      <c r="N306" s="764"/>
      <c r="O306" s="792"/>
      <c r="P306" s="793"/>
      <c r="Q306" s="756"/>
      <c r="R306" s="763"/>
      <c r="S306" s="792"/>
      <c r="T306" s="793"/>
      <c r="U306" s="756"/>
      <c r="V306" s="763"/>
      <c r="W306" s="792"/>
      <c r="X306" s="793"/>
      <c r="Y306" s="756"/>
      <c r="Z306" s="763"/>
      <c r="AA306" s="792" t="s">
        <v>8282</v>
      </c>
      <c r="AB306" s="793"/>
      <c r="AC306" s="756"/>
      <c r="AD306" s="763"/>
      <c r="AE306" s="792"/>
      <c r="AF306" s="23"/>
      <c r="AH306" s="190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">
      <c r="A307" s="367"/>
      <c r="B307" s="102"/>
      <c r="C307" s="1044" t="s">
        <v>1</v>
      </c>
      <c r="D307" s="78" t="str">
        <f>AG305&amp;".3"</f>
        <v>Đ45.3</v>
      </c>
      <c r="E307" s="765"/>
      <c r="F307" s="773"/>
      <c r="G307" s="773"/>
      <c r="H307" s="795"/>
      <c r="I307" s="765" t="s">
        <v>6549</v>
      </c>
      <c r="J307" s="767">
        <v>4</v>
      </c>
      <c r="K307" s="795" t="s">
        <v>8358</v>
      </c>
      <c r="L307" s="775"/>
      <c r="M307" s="765" t="s">
        <v>6552</v>
      </c>
      <c r="N307" s="766">
        <v>4</v>
      </c>
      <c r="O307" s="773" t="s">
        <v>8358</v>
      </c>
      <c r="P307" s="775"/>
      <c r="Q307" s="765" t="s">
        <v>6552</v>
      </c>
      <c r="R307" s="767">
        <v>4</v>
      </c>
      <c r="S307" s="773" t="s">
        <v>8358</v>
      </c>
      <c r="T307" s="775"/>
      <c r="U307" s="765" t="s">
        <v>6552</v>
      </c>
      <c r="V307" s="766">
        <v>4</v>
      </c>
      <c r="W307" s="773" t="s">
        <v>8358</v>
      </c>
      <c r="X307" s="775"/>
      <c r="Y307" s="765" t="s">
        <v>6552</v>
      </c>
      <c r="Z307" s="766">
        <v>4</v>
      </c>
      <c r="AA307" s="773" t="s">
        <v>8358</v>
      </c>
      <c r="AB307" s="775"/>
      <c r="AC307" s="765"/>
      <c r="AD307" s="767"/>
      <c r="AE307" s="773"/>
      <c r="AF307" s="29"/>
      <c r="AH307" s="190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">
      <c r="A308" s="367"/>
      <c r="B308" s="102"/>
      <c r="C308" s="1045"/>
      <c r="D308" s="78" t="str">
        <f>AG305&amp;".4"</f>
        <v>Đ45.4</v>
      </c>
      <c r="E308" s="756"/>
      <c r="F308" s="770"/>
      <c r="G308" s="792"/>
      <c r="H308" s="796"/>
      <c r="I308" s="756"/>
      <c r="J308" s="764"/>
      <c r="K308" s="794" t="s">
        <v>8282</v>
      </c>
      <c r="L308" s="793"/>
      <c r="M308" s="756"/>
      <c r="N308" s="764"/>
      <c r="O308" s="792" t="s">
        <v>8282</v>
      </c>
      <c r="P308" s="793"/>
      <c r="Q308" s="756"/>
      <c r="R308" s="763"/>
      <c r="S308" s="792" t="s">
        <v>8282</v>
      </c>
      <c r="T308" s="793"/>
      <c r="U308" s="756"/>
      <c r="V308" s="763"/>
      <c r="W308" s="792" t="s">
        <v>8282</v>
      </c>
      <c r="X308" s="793"/>
      <c r="Y308" s="756"/>
      <c r="Z308" s="772"/>
      <c r="AA308" s="797" t="s">
        <v>8282</v>
      </c>
      <c r="AB308" s="798"/>
      <c r="AC308" s="756"/>
      <c r="AD308" s="763"/>
      <c r="AE308" s="792"/>
      <c r="AF308" s="29"/>
      <c r="AH308" s="190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">
      <c r="A309" s="367"/>
      <c r="B309" s="102"/>
      <c r="C309" s="1046" t="s">
        <v>547</v>
      </c>
      <c r="D309" s="78" t="str">
        <f>AG305&amp;".5"</f>
        <v>Đ45.5</v>
      </c>
      <c r="E309" s="753"/>
      <c r="F309" s="788"/>
      <c r="G309" s="788"/>
      <c r="H309" s="789"/>
      <c r="I309" s="753"/>
      <c r="J309" s="754"/>
      <c r="K309" s="789"/>
      <c r="L309" s="755"/>
      <c r="M309" s="753"/>
      <c r="N309" s="754"/>
      <c r="O309" s="788"/>
      <c r="P309" s="755"/>
      <c r="Q309" s="753"/>
      <c r="R309" s="790"/>
      <c r="S309" s="788"/>
      <c r="T309" s="755"/>
      <c r="U309" s="753"/>
      <c r="V309" s="790"/>
      <c r="W309" s="788"/>
      <c r="X309" s="755"/>
      <c r="Y309" s="753"/>
      <c r="Z309" s="799"/>
      <c r="AA309" s="800"/>
      <c r="AB309" s="801"/>
      <c r="AC309" s="753"/>
      <c r="AD309" s="790"/>
      <c r="AE309" s="788"/>
      <c r="AF309" s="29"/>
      <c r="AH309" s="190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">
      <c r="A310" s="367"/>
      <c r="B310" s="102"/>
      <c r="C310" s="1046"/>
      <c r="D310" s="78" t="str">
        <f>AG305&amp;".6"</f>
        <v>Đ45.6</v>
      </c>
      <c r="E310" s="753"/>
      <c r="F310" s="788"/>
      <c r="G310" s="788"/>
      <c r="H310" s="789"/>
      <c r="I310" s="753"/>
      <c r="J310" s="754"/>
      <c r="K310" s="789"/>
      <c r="L310" s="755"/>
      <c r="M310" s="753"/>
      <c r="N310" s="754"/>
      <c r="O310" s="788"/>
      <c r="P310" s="755"/>
      <c r="Q310" s="753"/>
      <c r="R310" s="790"/>
      <c r="S310" s="788"/>
      <c r="T310" s="755"/>
      <c r="U310" s="753"/>
      <c r="V310" s="790"/>
      <c r="W310" s="788"/>
      <c r="X310" s="755"/>
      <c r="Y310" s="753"/>
      <c r="Z310" s="799"/>
      <c r="AA310" s="800"/>
      <c r="AB310" s="801"/>
      <c r="AC310" s="753"/>
      <c r="AD310" s="790"/>
      <c r="AE310" s="788"/>
      <c r="AF310" s="29"/>
      <c r="AH310" s="190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">
      <c r="A311" s="368">
        <v>29</v>
      </c>
      <c r="B311" s="101" t="str">
        <f>IF(AG311&lt;&gt;"",AH311,"")</f>
        <v>Th.Văn</v>
      </c>
      <c r="C311" s="1042" t="s">
        <v>0</v>
      </c>
      <c r="D311" s="79" t="str">
        <f>AG311&amp;".1"</f>
        <v>Đ23.1</v>
      </c>
      <c r="E311" s="761"/>
      <c r="F311" s="771"/>
      <c r="G311" s="771"/>
      <c r="H311" s="760"/>
      <c r="I311" s="761"/>
      <c r="J311" s="760"/>
      <c r="K311" s="802"/>
      <c r="L311" s="774"/>
      <c r="M311" s="761"/>
      <c r="N311" s="760"/>
      <c r="O311" s="771"/>
      <c r="P311" s="774"/>
      <c r="Q311" s="761"/>
      <c r="R311" s="762"/>
      <c r="S311" s="771"/>
      <c r="T311" s="774"/>
      <c r="U311" s="761"/>
      <c r="V311" s="760"/>
      <c r="W311" s="771"/>
      <c r="X311" s="774"/>
      <c r="Y311" s="761"/>
      <c r="Z311" s="760"/>
      <c r="AA311" s="771"/>
      <c r="AB311" s="774"/>
      <c r="AC311" s="761"/>
      <c r="AD311" s="762"/>
      <c r="AE311" s="771"/>
      <c r="AF311" s="19"/>
      <c r="AG311" s="189" t="s">
        <v>793</v>
      </c>
      <c r="AH311" s="190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">
      <c r="A312" s="367"/>
      <c r="B312" s="104">
        <f>SUM(F311:F316,J311:J316,N311:N316,R311:R316,V311:V316,Z311:Z316,AD311:AD316)</f>
        <v>0</v>
      </c>
      <c r="C312" s="1043"/>
      <c r="D312" s="78" t="str">
        <f>AG311&amp;".2"</f>
        <v>Đ23.2</v>
      </c>
      <c r="E312" s="791"/>
      <c r="F312" s="764"/>
      <c r="G312" s="792"/>
      <c r="H312" s="793"/>
      <c r="I312" s="756"/>
      <c r="J312" s="764"/>
      <c r="K312" s="794"/>
      <c r="L312" s="793"/>
      <c r="M312" s="756"/>
      <c r="N312" s="764"/>
      <c r="O312" s="792"/>
      <c r="P312" s="793"/>
      <c r="Q312" s="756"/>
      <c r="R312" s="763"/>
      <c r="S312" s="792"/>
      <c r="T312" s="793"/>
      <c r="U312" s="756"/>
      <c r="V312" s="763"/>
      <c r="W312" s="792"/>
      <c r="X312" s="793"/>
      <c r="Y312" s="756"/>
      <c r="Z312" s="763"/>
      <c r="AA312" s="792"/>
      <c r="AB312" s="793"/>
      <c r="AC312" s="756"/>
      <c r="AD312" s="763"/>
      <c r="AE312" s="792"/>
      <c r="AF312" s="23"/>
      <c r="AH312" s="190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">
      <c r="A313" s="367"/>
      <c r="B313" s="102"/>
      <c r="C313" s="1044" t="s">
        <v>1</v>
      </c>
      <c r="D313" s="78" t="str">
        <f>AG311&amp;".3"</f>
        <v>Đ23.3</v>
      </c>
      <c r="E313" s="765"/>
      <c r="F313" s="773"/>
      <c r="G313" s="773"/>
      <c r="H313" s="795"/>
      <c r="I313" s="765"/>
      <c r="J313" s="767"/>
      <c r="K313" s="795"/>
      <c r="L313" s="775"/>
      <c r="M313" s="765"/>
      <c r="N313" s="766"/>
      <c r="O313" s="773"/>
      <c r="P313" s="775"/>
      <c r="Q313" s="765"/>
      <c r="R313" s="767"/>
      <c r="S313" s="773"/>
      <c r="T313" s="775"/>
      <c r="U313" s="765"/>
      <c r="V313" s="766"/>
      <c r="W313" s="773"/>
      <c r="X313" s="775"/>
      <c r="Y313" s="765"/>
      <c r="Z313" s="766"/>
      <c r="AA313" s="773"/>
      <c r="AB313" s="775"/>
      <c r="AC313" s="765"/>
      <c r="AD313" s="767"/>
      <c r="AE313" s="773"/>
      <c r="AF313" s="29"/>
      <c r="AH313" s="190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">
      <c r="A314" s="367"/>
      <c r="B314" s="102"/>
      <c r="C314" s="1045"/>
      <c r="D314" s="78" t="str">
        <f>AG311&amp;".4"</f>
        <v>Đ23.4</v>
      </c>
      <c r="E314" s="756"/>
      <c r="F314" s="770"/>
      <c r="G314" s="792"/>
      <c r="H314" s="796"/>
      <c r="I314" s="756"/>
      <c r="J314" s="764"/>
      <c r="K314" s="794"/>
      <c r="L314" s="793"/>
      <c r="M314" s="756"/>
      <c r="N314" s="764"/>
      <c r="O314" s="792"/>
      <c r="P314" s="793"/>
      <c r="Q314" s="756"/>
      <c r="R314" s="763"/>
      <c r="S314" s="792"/>
      <c r="T314" s="793"/>
      <c r="U314" s="756"/>
      <c r="V314" s="763"/>
      <c r="W314" s="792"/>
      <c r="X314" s="793"/>
      <c r="Y314" s="756"/>
      <c r="Z314" s="772"/>
      <c r="AA314" s="797"/>
      <c r="AB314" s="798"/>
      <c r="AC314" s="756"/>
      <c r="AD314" s="763"/>
      <c r="AE314" s="792"/>
      <c r="AF314" s="29"/>
      <c r="AH314" s="190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">
      <c r="A315" s="367"/>
      <c r="B315" s="102"/>
      <c r="C315" s="1046" t="s">
        <v>547</v>
      </c>
      <c r="D315" s="78" t="str">
        <f>AG311&amp;".5"</f>
        <v>Đ23.5</v>
      </c>
      <c r="E315" s="753"/>
      <c r="F315" s="788"/>
      <c r="G315" s="788"/>
      <c r="H315" s="789"/>
      <c r="I315" s="753"/>
      <c r="J315" s="754"/>
      <c r="K315" s="789"/>
      <c r="L315" s="755"/>
      <c r="M315" s="753"/>
      <c r="N315" s="754"/>
      <c r="O315" s="788"/>
      <c r="P315" s="755"/>
      <c r="Q315" s="753"/>
      <c r="R315" s="790"/>
      <c r="S315" s="788"/>
      <c r="T315" s="755"/>
      <c r="U315" s="753"/>
      <c r="V315" s="790"/>
      <c r="W315" s="788"/>
      <c r="X315" s="755"/>
      <c r="Y315" s="753"/>
      <c r="Z315" s="799"/>
      <c r="AA315" s="800"/>
      <c r="AB315" s="801"/>
      <c r="AC315" s="753"/>
      <c r="AD315" s="790"/>
      <c r="AE315" s="788"/>
      <c r="AF315" s="29"/>
      <c r="AH315" s="190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">
      <c r="A316" s="367"/>
      <c r="B316" s="102"/>
      <c r="C316" s="1046"/>
      <c r="D316" s="78" t="str">
        <f>AG311&amp;".6"</f>
        <v>Đ23.6</v>
      </c>
      <c r="E316" s="753"/>
      <c r="F316" s="788"/>
      <c r="G316" s="788"/>
      <c r="H316" s="789"/>
      <c r="I316" s="753"/>
      <c r="J316" s="754"/>
      <c r="K316" s="789"/>
      <c r="L316" s="755"/>
      <c r="M316" s="753"/>
      <c r="N316" s="754"/>
      <c r="O316" s="788"/>
      <c r="P316" s="755"/>
      <c r="Q316" s="753"/>
      <c r="R316" s="790"/>
      <c r="S316" s="788"/>
      <c r="T316" s="755"/>
      <c r="U316" s="753"/>
      <c r="V316" s="790"/>
      <c r="W316" s="788"/>
      <c r="X316" s="755"/>
      <c r="Y316" s="753"/>
      <c r="Z316" s="799"/>
      <c r="AA316" s="800"/>
      <c r="AB316" s="801"/>
      <c r="AC316" s="753"/>
      <c r="AD316" s="790"/>
      <c r="AE316" s="788"/>
      <c r="AF316" s="29"/>
      <c r="AH316" s="190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">
      <c r="A317" s="368">
        <v>30</v>
      </c>
      <c r="B317" s="101" t="str">
        <f>IF(AG317&lt;&gt;"",AH317,"")</f>
        <v>Th.Q.Việt</v>
      </c>
      <c r="C317" s="1042" t="s">
        <v>0</v>
      </c>
      <c r="D317" s="79" t="str">
        <f>AG317&amp;".1"</f>
        <v>Đ50.1</v>
      </c>
      <c r="E317" s="761" t="s">
        <v>6548</v>
      </c>
      <c r="F317" s="771">
        <v>4</v>
      </c>
      <c r="G317" s="771" t="s">
        <v>7291</v>
      </c>
      <c r="H317" s="760"/>
      <c r="I317" s="761"/>
      <c r="J317" s="760"/>
      <c r="K317" s="802"/>
      <c r="L317" s="774"/>
      <c r="M317" s="761"/>
      <c r="N317" s="760"/>
      <c r="O317" s="771"/>
      <c r="P317" s="774"/>
      <c r="Q317" s="761"/>
      <c r="R317" s="762"/>
      <c r="S317" s="771"/>
      <c r="T317" s="774"/>
      <c r="U317" s="761" t="s">
        <v>6548</v>
      </c>
      <c r="V317" s="760">
        <v>4</v>
      </c>
      <c r="W317" s="771" t="s">
        <v>7291</v>
      </c>
      <c r="X317" s="774"/>
      <c r="Y317" s="761" t="s">
        <v>6552</v>
      </c>
      <c r="Z317" s="760">
        <v>4</v>
      </c>
      <c r="AA317" s="771" t="s">
        <v>7291</v>
      </c>
      <c r="AB317" s="774"/>
      <c r="AC317" s="761"/>
      <c r="AD317" s="762"/>
      <c r="AE317" s="771"/>
      <c r="AF317" s="19"/>
      <c r="AG317" s="189" t="s">
        <v>811</v>
      </c>
      <c r="AH317" s="190" t="str">
        <f>IF(AG317&lt;&gt;"",VLOOKUP(AG317,MAGV!$B$6:$G$172,2,0),"")</f>
        <v>Th.Q.Việt</v>
      </c>
      <c r="AI317" s="44">
        <f t="shared" si="8"/>
        <v>16</v>
      </c>
    </row>
    <row r="318" spans="1:35" ht="13.5" customHeight="1" x14ac:dyDescent="0.2">
      <c r="A318" s="367"/>
      <c r="B318" s="104">
        <f>SUM(F317:F322,J317:J322,N317:N322,R317:R322,V317:V322,Z317:Z322,AD317:AD322)</f>
        <v>16</v>
      </c>
      <c r="C318" s="1043"/>
      <c r="D318" s="78" t="str">
        <f>AG317&amp;".2"</f>
        <v>Đ50.2</v>
      </c>
      <c r="E318" s="791"/>
      <c r="F318" s="764"/>
      <c r="G318" s="545" t="s">
        <v>10147</v>
      </c>
      <c r="H318" s="793"/>
      <c r="I318" s="756"/>
      <c r="J318" s="764"/>
      <c r="K318" s="794"/>
      <c r="L318" s="793"/>
      <c r="M318" s="756"/>
      <c r="N318" s="764"/>
      <c r="O318" s="792"/>
      <c r="P318" s="793"/>
      <c r="Q318" s="756"/>
      <c r="R318" s="763"/>
      <c r="S318" s="792"/>
      <c r="T318" s="793"/>
      <c r="U318" s="756"/>
      <c r="V318" s="763"/>
      <c r="W318" s="545" t="s">
        <v>10147</v>
      </c>
      <c r="X318" s="793"/>
      <c r="Y318" s="756"/>
      <c r="Z318" s="763"/>
      <c r="AA318" s="792" t="s">
        <v>8410</v>
      </c>
      <c r="AB318" s="793"/>
      <c r="AC318" s="756"/>
      <c r="AD318" s="763"/>
      <c r="AE318" s="792"/>
      <c r="AF318" s="23"/>
      <c r="AH318" s="190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">
      <c r="A319" s="367"/>
      <c r="B319" s="102"/>
      <c r="C319" s="1044" t="s">
        <v>1</v>
      </c>
      <c r="D319" s="78" t="str">
        <f>AG317&amp;".3"</f>
        <v>Đ50.3</v>
      </c>
      <c r="E319" s="765"/>
      <c r="F319" s="773"/>
      <c r="G319" s="773"/>
      <c r="H319" s="795"/>
      <c r="I319" s="765"/>
      <c r="J319" s="767"/>
      <c r="K319" s="795"/>
      <c r="L319" s="775"/>
      <c r="M319" s="765"/>
      <c r="N319" s="766"/>
      <c r="O319" s="773"/>
      <c r="P319" s="775"/>
      <c r="Q319" s="765"/>
      <c r="R319" s="767"/>
      <c r="S319" s="773"/>
      <c r="T319" s="775"/>
      <c r="U319" s="765"/>
      <c r="V319" s="766"/>
      <c r="W319" s="773"/>
      <c r="X319" s="775"/>
      <c r="Y319" s="765" t="s">
        <v>6552</v>
      </c>
      <c r="Z319" s="766">
        <v>4</v>
      </c>
      <c r="AA319" s="773" t="s">
        <v>7291</v>
      </c>
      <c r="AB319" s="775"/>
      <c r="AC319" s="765"/>
      <c r="AD319" s="767"/>
      <c r="AE319" s="773"/>
      <c r="AF319" s="29"/>
      <c r="AH319" s="190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">
      <c r="A320" s="367"/>
      <c r="B320" s="102"/>
      <c r="C320" s="1045"/>
      <c r="D320" s="78" t="str">
        <f>AG317&amp;".4"</f>
        <v>Đ50.4</v>
      </c>
      <c r="E320" s="756"/>
      <c r="F320" s="770"/>
      <c r="G320" s="792"/>
      <c r="H320" s="796"/>
      <c r="I320" s="756"/>
      <c r="J320" s="764"/>
      <c r="K320" s="794"/>
      <c r="L320" s="793"/>
      <c r="M320" s="756"/>
      <c r="N320" s="764"/>
      <c r="O320" s="792"/>
      <c r="P320" s="793"/>
      <c r="Q320" s="756"/>
      <c r="R320" s="763"/>
      <c r="S320" s="792"/>
      <c r="T320" s="793"/>
      <c r="U320" s="756"/>
      <c r="V320" s="763"/>
      <c r="W320" s="792"/>
      <c r="X320" s="793"/>
      <c r="Y320" s="756"/>
      <c r="Z320" s="772"/>
      <c r="AA320" s="797" t="s">
        <v>8410</v>
      </c>
      <c r="AB320" s="798"/>
      <c r="AC320" s="756"/>
      <c r="AD320" s="763"/>
      <c r="AE320" s="792"/>
      <c r="AF320" s="29"/>
      <c r="AH320" s="190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">
      <c r="A321" s="367"/>
      <c r="B321" s="102"/>
      <c r="C321" s="1046" t="s">
        <v>547</v>
      </c>
      <c r="D321" s="78" t="str">
        <f>AG317&amp;".5"</f>
        <v>Đ50.5</v>
      </c>
      <c r="E321" s="753"/>
      <c r="F321" s="788"/>
      <c r="G321" s="788"/>
      <c r="H321" s="789"/>
      <c r="I321" s="753"/>
      <c r="J321" s="754"/>
      <c r="K321" s="789"/>
      <c r="L321" s="755"/>
      <c r="M321" s="753"/>
      <c r="N321" s="754"/>
      <c r="O321" s="788"/>
      <c r="P321" s="755"/>
      <c r="Q321" s="753"/>
      <c r="R321" s="790"/>
      <c r="S321" s="788"/>
      <c r="T321" s="755"/>
      <c r="U321" s="753"/>
      <c r="V321" s="790"/>
      <c r="W321" s="788"/>
      <c r="X321" s="755"/>
      <c r="Y321" s="753"/>
      <c r="Z321" s="799"/>
      <c r="AA321" s="800"/>
      <c r="AB321" s="801"/>
      <c r="AC321" s="753"/>
      <c r="AD321" s="790"/>
      <c r="AE321" s="788"/>
      <c r="AF321" s="29"/>
      <c r="AH321" s="190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">
      <c r="A322" s="367"/>
      <c r="B322" s="102"/>
      <c r="C322" s="1046"/>
      <c r="D322" s="78" t="str">
        <f>AG317&amp;".6"</f>
        <v>Đ50.6</v>
      </c>
      <c r="E322" s="753"/>
      <c r="F322" s="788"/>
      <c r="G322" s="788"/>
      <c r="H322" s="789"/>
      <c r="I322" s="753"/>
      <c r="J322" s="754"/>
      <c r="K322" s="789"/>
      <c r="L322" s="755"/>
      <c r="M322" s="753"/>
      <c r="N322" s="754"/>
      <c r="O322" s="788"/>
      <c r="P322" s="755"/>
      <c r="Q322" s="753"/>
      <c r="R322" s="790"/>
      <c r="S322" s="788"/>
      <c r="T322" s="755"/>
      <c r="U322" s="753"/>
      <c r="V322" s="790"/>
      <c r="W322" s="788"/>
      <c r="X322" s="755"/>
      <c r="Y322" s="753"/>
      <c r="Z322" s="799"/>
      <c r="AA322" s="800"/>
      <c r="AB322" s="801"/>
      <c r="AC322" s="753"/>
      <c r="AD322" s="790"/>
      <c r="AE322" s="788"/>
      <c r="AF322" s="29"/>
      <c r="AH322" s="190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">
      <c r="A323" s="368">
        <v>31</v>
      </c>
      <c r="B323" s="101" t="str">
        <f>IF(AG323&lt;&gt;"",AH323,"")</f>
        <v>Th.T.Việt</v>
      </c>
      <c r="C323" s="1042" t="s">
        <v>0</v>
      </c>
      <c r="D323" s="79" t="str">
        <f>AG323&amp;".1"</f>
        <v>Đ51.1</v>
      </c>
      <c r="E323" s="761"/>
      <c r="F323" s="771"/>
      <c r="G323" s="771"/>
      <c r="H323" s="760"/>
      <c r="I323" s="761"/>
      <c r="J323" s="760"/>
      <c r="K323" s="802"/>
      <c r="L323" s="774"/>
      <c r="M323" s="761"/>
      <c r="N323" s="760"/>
      <c r="O323" s="771"/>
      <c r="P323" s="774"/>
      <c r="Q323" s="761"/>
      <c r="R323" s="762"/>
      <c r="S323" s="771"/>
      <c r="T323" s="774"/>
      <c r="U323" s="761"/>
      <c r="V323" s="760"/>
      <c r="W323" s="771"/>
      <c r="X323" s="774"/>
      <c r="Y323" s="761"/>
      <c r="Z323" s="760"/>
      <c r="AA323" s="771"/>
      <c r="AB323" s="774"/>
      <c r="AC323" s="761"/>
      <c r="AD323" s="762"/>
      <c r="AE323" s="771"/>
      <c r="AF323" s="19"/>
      <c r="AG323" s="189" t="s">
        <v>808</v>
      </c>
      <c r="AH323" s="190" t="str">
        <f>IF(AG323&lt;&gt;"",VLOOKUP(AG323,MAGV!$B$6:$G$172,2,0),"")</f>
        <v>Th.T.Việt</v>
      </c>
      <c r="AI323" s="44">
        <f t="shared" si="8"/>
        <v>0</v>
      </c>
    </row>
    <row r="324" spans="1:35" ht="13.5" customHeight="1" x14ac:dyDescent="0.2">
      <c r="A324" s="367"/>
      <c r="B324" s="104">
        <f>SUM(F323:F328,J323:J328,N323:N328,R323:R328,V323:V328,Z323:Z328,AD323:AD328)</f>
        <v>0</v>
      </c>
      <c r="C324" s="1043"/>
      <c r="D324" s="78" t="str">
        <f>AG323&amp;".2"</f>
        <v>Đ51.2</v>
      </c>
      <c r="E324" s="791"/>
      <c r="F324" s="764"/>
      <c r="G324" s="792"/>
      <c r="H324" s="793"/>
      <c r="I324" s="756"/>
      <c r="J324" s="764"/>
      <c r="K324" s="794"/>
      <c r="L324" s="793"/>
      <c r="M324" s="756"/>
      <c r="N324" s="764"/>
      <c r="O324" s="792"/>
      <c r="P324" s="793"/>
      <c r="Q324" s="756"/>
      <c r="R324" s="763"/>
      <c r="S324" s="792"/>
      <c r="T324" s="793"/>
      <c r="U324" s="756"/>
      <c r="V324" s="763"/>
      <c r="W324" s="792"/>
      <c r="X324" s="793"/>
      <c r="Y324" s="756"/>
      <c r="Z324" s="763"/>
      <c r="AA324" s="792"/>
      <c r="AB324" s="793"/>
      <c r="AC324" s="756"/>
      <c r="AD324" s="763"/>
      <c r="AE324" s="792"/>
      <c r="AF324" s="23"/>
      <c r="AH324" s="190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">
      <c r="A325" s="367"/>
      <c r="B325" s="102"/>
      <c r="C325" s="1044" t="s">
        <v>1</v>
      </c>
      <c r="D325" s="78" t="str">
        <f>AG323&amp;".3"</f>
        <v>Đ51.3</v>
      </c>
      <c r="E325" s="765"/>
      <c r="F325" s="773"/>
      <c r="G325" s="773"/>
      <c r="H325" s="795"/>
      <c r="I325" s="765"/>
      <c r="J325" s="767"/>
      <c r="K325" s="795"/>
      <c r="L325" s="775"/>
      <c r="M325" s="765"/>
      <c r="N325" s="766"/>
      <c r="O325" s="773"/>
      <c r="P325" s="775"/>
      <c r="Q325" s="765"/>
      <c r="R325" s="767"/>
      <c r="S325" s="773"/>
      <c r="T325" s="775"/>
      <c r="U325" s="765"/>
      <c r="V325" s="766"/>
      <c r="W325" s="773"/>
      <c r="X325" s="775"/>
      <c r="Y325" s="765"/>
      <c r="Z325" s="766"/>
      <c r="AA325" s="773"/>
      <c r="AB325" s="775"/>
      <c r="AC325" s="765"/>
      <c r="AD325" s="767"/>
      <c r="AE325" s="773"/>
      <c r="AF325" s="29"/>
      <c r="AH325" s="190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">
      <c r="A326" s="367"/>
      <c r="B326" s="102"/>
      <c r="C326" s="1045"/>
      <c r="D326" s="78" t="str">
        <f>AG323&amp;".4"</f>
        <v>Đ51.4</v>
      </c>
      <c r="E326" s="756"/>
      <c r="F326" s="770"/>
      <c r="G326" s="792"/>
      <c r="H326" s="796"/>
      <c r="I326" s="756"/>
      <c r="J326" s="764"/>
      <c r="K326" s="794"/>
      <c r="L326" s="793"/>
      <c r="M326" s="756"/>
      <c r="N326" s="764"/>
      <c r="O326" s="792"/>
      <c r="P326" s="793"/>
      <c r="Q326" s="756"/>
      <c r="R326" s="763"/>
      <c r="S326" s="792"/>
      <c r="T326" s="793"/>
      <c r="U326" s="756"/>
      <c r="V326" s="763"/>
      <c r="W326" s="792"/>
      <c r="X326" s="793"/>
      <c r="Y326" s="756"/>
      <c r="Z326" s="772"/>
      <c r="AA326" s="797"/>
      <c r="AB326" s="798"/>
      <c r="AC326" s="756"/>
      <c r="AD326" s="763"/>
      <c r="AE326" s="792"/>
      <c r="AF326" s="29"/>
      <c r="AH326" s="190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">
      <c r="A327" s="367"/>
      <c r="B327" s="102"/>
      <c r="C327" s="1046" t="s">
        <v>547</v>
      </c>
      <c r="D327" s="78" t="str">
        <f>AG323&amp;".5"</f>
        <v>Đ51.5</v>
      </c>
      <c r="E327" s="753"/>
      <c r="F327" s="788"/>
      <c r="G327" s="788"/>
      <c r="H327" s="789"/>
      <c r="I327" s="753"/>
      <c r="J327" s="754"/>
      <c r="K327" s="789"/>
      <c r="L327" s="755"/>
      <c r="M327" s="753"/>
      <c r="N327" s="754"/>
      <c r="O327" s="788"/>
      <c r="P327" s="755"/>
      <c r="Q327" s="753"/>
      <c r="R327" s="790"/>
      <c r="S327" s="788"/>
      <c r="T327" s="755"/>
      <c r="U327" s="753"/>
      <c r="V327" s="790"/>
      <c r="W327" s="788"/>
      <c r="X327" s="755"/>
      <c r="Y327" s="753"/>
      <c r="Z327" s="799"/>
      <c r="AA327" s="800"/>
      <c r="AB327" s="801"/>
      <c r="AC327" s="753"/>
      <c r="AD327" s="790"/>
      <c r="AE327" s="788"/>
      <c r="AF327" s="29"/>
      <c r="AH327" s="190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">
      <c r="A328" s="369"/>
      <c r="B328" s="103"/>
      <c r="C328" s="1047"/>
      <c r="D328" s="78" t="str">
        <f>AG323&amp;".6"</f>
        <v>Đ51.6</v>
      </c>
      <c r="E328" s="759"/>
      <c r="F328" s="768"/>
      <c r="G328" s="776"/>
      <c r="H328" s="808"/>
      <c r="I328" s="759"/>
      <c r="J328" s="758"/>
      <c r="K328" s="809"/>
      <c r="L328" s="777"/>
      <c r="M328" s="759"/>
      <c r="N328" s="758"/>
      <c r="O328" s="776"/>
      <c r="P328" s="777"/>
      <c r="Q328" s="759"/>
      <c r="R328" s="757"/>
      <c r="S328" s="776"/>
      <c r="T328" s="777"/>
      <c r="U328" s="759"/>
      <c r="V328" s="757"/>
      <c r="W328" s="776"/>
      <c r="X328" s="777"/>
      <c r="Y328" s="759"/>
      <c r="Z328" s="769"/>
      <c r="AA328" s="813"/>
      <c r="AB328" s="811"/>
      <c r="AC328" s="759"/>
      <c r="AD328" s="757"/>
      <c r="AE328" s="776"/>
      <c r="AF328" s="29"/>
      <c r="AH328" s="190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">
      <c r="A329" s="368">
        <v>32</v>
      </c>
      <c r="B329" s="101" t="str">
        <f>IF(AG329&lt;&gt;"",AH329,"")</f>
        <v>Th.Vượng</v>
      </c>
      <c r="C329" s="1042" t="s">
        <v>0</v>
      </c>
      <c r="D329" s="79" t="str">
        <f>AG329&amp;".1"</f>
        <v>Đ41.1</v>
      </c>
      <c r="E329" s="761" t="s">
        <v>6559</v>
      </c>
      <c r="F329" s="771">
        <v>4</v>
      </c>
      <c r="G329" s="771"/>
      <c r="H329" s="760"/>
      <c r="I329" s="761" t="s">
        <v>6559</v>
      </c>
      <c r="J329" s="760">
        <v>4</v>
      </c>
      <c r="K329" s="802"/>
      <c r="L329" s="774"/>
      <c r="M329" s="761" t="s">
        <v>6559</v>
      </c>
      <c r="N329" s="760">
        <v>4</v>
      </c>
      <c r="O329" s="771"/>
      <c r="P329" s="774"/>
      <c r="Q329" s="761" t="s">
        <v>6559</v>
      </c>
      <c r="R329" s="762">
        <v>4</v>
      </c>
      <c r="S329" s="771"/>
      <c r="T329" s="774"/>
      <c r="U329" s="761" t="s">
        <v>6559</v>
      </c>
      <c r="V329" s="760">
        <v>4</v>
      </c>
      <c r="W329" s="771"/>
      <c r="X329" s="774"/>
      <c r="Y329" s="761" t="s">
        <v>7006</v>
      </c>
      <c r="Z329" s="760">
        <v>4</v>
      </c>
      <c r="AA329" s="771"/>
      <c r="AB329" s="774"/>
      <c r="AC329" s="761" t="s">
        <v>7006</v>
      </c>
      <c r="AD329" s="762">
        <v>4</v>
      </c>
      <c r="AE329" s="771"/>
      <c r="AF329" s="29"/>
      <c r="AG329" s="53" t="s">
        <v>815</v>
      </c>
      <c r="AH329" s="190" t="str">
        <f>IF(AG329&lt;&gt;"",VLOOKUP(AG329,MAGV!$B$6:$G$172,2,0),"")</f>
        <v>Th.Vượng</v>
      </c>
      <c r="AI329" s="44">
        <f t="shared" si="8"/>
        <v>61</v>
      </c>
    </row>
    <row r="330" spans="1:35" ht="13.5" customHeight="1" x14ac:dyDescent="0.2">
      <c r="A330" s="367"/>
      <c r="B330" s="104">
        <f>SUM(F329:F334,J329:J334,N329:N334,R329:R334,V329:V334,Z329:Z334,AD329:AD334)</f>
        <v>61</v>
      </c>
      <c r="C330" s="1043"/>
      <c r="D330" s="78" t="str">
        <f>AG329&amp;".2"</f>
        <v>Đ41.2</v>
      </c>
      <c r="E330" s="791"/>
      <c r="F330" s="764"/>
      <c r="G330" s="792" t="s">
        <v>9935</v>
      </c>
      <c r="H330" s="793"/>
      <c r="I330" s="756"/>
      <c r="J330" s="764"/>
      <c r="K330" s="794" t="s">
        <v>9935</v>
      </c>
      <c r="L330" s="793"/>
      <c r="M330" s="756"/>
      <c r="N330" s="764"/>
      <c r="O330" s="792" t="s">
        <v>9935</v>
      </c>
      <c r="P330" s="793"/>
      <c r="Q330" s="756"/>
      <c r="R330" s="763"/>
      <c r="S330" s="792" t="s">
        <v>9935</v>
      </c>
      <c r="T330" s="793"/>
      <c r="U330" s="756"/>
      <c r="V330" s="763"/>
      <c r="W330" s="792" t="s">
        <v>9935</v>
      </c>
      <c r="X330" s="793"/>
      <c r="Y330" s="756"/>
      <c r="Z330" s="763"/>
      <c r="AA330" s="792" t="s">
        <v>9969</v>
      </c>
      <c r="AB330" s="793"/>
      <c r="AC330" s="756"/>
      <c r="AD330" s="763"/>
      <c r="AE330" s="792" t="s">
        <v>9969</v>
      </c>
      <c r="AF330" s="29"/>
      <c r="AG330" s="53"/>
      <c r="AH330" s="190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">
      <c r="A331" s="367"/>
      <c r="B331" s="102"/>
      <c r="C331" s="1044" t="s">
        <v>1</v>
      </c>
      <c r="D331" s="78" t="str">
        <f>AG329&amp;".3"</f>
        <v>Đ41.3</v>
      </c>
      <c r="E331" s="765" t="s">
        <v>6538</v>
      </c>
      <c r="F331" s="773">
        <v>5</v>
      </c>
      <c r="G331" s="773"/>
      <c r="H331" s="795"/>
      <c r="I331" s="765" t="s">
        <v>6538</v>
      </c>
      <c r="J331" s="767">
        <v>5</v>
      </c>
      <c r="K331" s="795"/>
      <c r="L331" s="775"/>
      <c r="M331" s="765" t="s">
        <v>6538</v>
      </c>
      <c r="N331" s="766">
        <v>5</v>
      </c>
      <c r="O331" s="773"/>
      <c r="P331" s="775"/>
      <c r="Q331" s="765" t="s">
        <v>6538</v>
      </c>
      <c r="R331" s="767">
        <v>5</v>
      </c>
      <c r="S331" s="773"/>
      <c r="T331" s="775"/>
      <c r="U331" s="765" t="s">
        <v>6538</v>
      </c>
      <c r="V331" s="766">
        <v>5</v>
      </c>
      <c r="W331" s="773"/>
      <c r="X331" s="775"/>
      <c r="Y331" s="765" t="s">
        <v>7006</v>
      </c>
      <c r="Z331" s="766">
        <v>4</v>
      </c>
      <c r="AA331" s="773"/>
      <c r="AB331" s="775"/>
      <c r="AC331" s="765" t="s">
        <v>7006</v>
      </c>
      <c r="AD331" s="767">
        <v>4</v>
      </c>
      <c r="AE331" s="773"/>
      <c r="AF331" s="29"/>
      <c r="AG331" s="53"/>
      <c r="AH331" s="190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">
      <c r="A332" s="367"/>
      <c r="B332" s="102"/>
      <c r="C332" s="1045"/>
      <c r="D332" s="78" t="str">
        <f>AG329&amp;".4"</f>
        <v>Đ41.4</v>
      </c>
      <c r="E332" s="756"/>
      <c r="F332" s="770"/>
      <c r="G332" s="545" t="s">
        <v>10126</v>
      </c>
      <c r="H332" s="796"/>
      <c r="I332" s="756"/>
      <c r="J332" s="764"/>
      <c r="K332" s="878" t="s">
        <v>10126</v>
      </c>
      <c r="L332" s="793"/>
      <c r="M332" s="756"/>
      <c r="N332" s="764"/>
      <c r="O332" s="545" t="s">
        <v>10126</v>
      </c>
      <c r="P332" s="793"/>
      <c r="Q332" s="756"/>
      <c r="R332" s="763"/>
      <c r="S332" s="545" t="s">
        <v>10126</v>
      </c>
      <c r="T332" s="793"/>
      <c r="U332" s="756"/>
      <c r="V332" s="763"/>
      <c r="W332" s="545" t="s">
        <v>10126</v>
      </c>
      <c r="X332" s="793"/>
      <c r="Y332" s="756"/>
      <c r="Z332" s="772"/>
      <c r="AA332" s="797" t="s">
        <v>9969</v>
      </c>
      <c r="AB332" s="798"/>
      <c r="AC332" s="756"/>
      <c r="AD332" s="763"/>
      <c r="AE332" s="792" t="s">
        <v>9969</v>
      </c>
      <c r="AF332" s="29"/>
      <c r="AG332" s="53"/>
      <c r="AH332" s="190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">
      <c r="A333" s="367"/>
      <c r="B333" s="102"/>
      <c r="C333" s="1046" t="s">
        <v>547</v>
      </c>
      <c r="D333" s="78" t="str">
        <f>AG329&amp;".5"</f>
        <v>Đ41.5</v>
      </c>
      <c r="E333" s="753"/>
      <c r="F333" s="788"/>
      <c r="G333" s="788"/>
      <c r="H333" s="789"/>
      <c r="I333" s="753"/>
      <c r="J333" s="754"/>
      <c r="K333" s="789"/>
      <c r="L333" s="755"/>
      <c r="M333" s="753"/>
      <c r="N333" s="754"/>
      <c r="O333" s="788"/>
      <c r="P333" s="755"/>
      <c r="Q333" s="753"/>
      <c r="R333" s="790"/>
      <c r="S333" s="788"/>
      <c r="T333" s="755"/>
      <c r="U333" s="753"/>
      <c r="V333" s="790"/>
      <c r="W333" s="788"/>
      <c r="X333" s="755"/>
      <c r="Y333" s="753"/>
      <c r="Z333" s="799"/>
      <c r="AA333" s="800"/>
      <c r="AB333" s="801"/>
      <c r="AC333" s="753"/>
      <c r="AD333" s="790"/>
      <c r="AE333" s="788"/>
      <c r="AF333" s="29"/>
      <c r="AG333" s="53"/>
      <c r="AH333" s="190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">
      <c r="A334" s="369"/>
      <c r="B334" s="103"/>
      <c r="C334" s="1047"/>
      <c r="D334" s="78" t="str">
        <f>AG329&amp;".6"</f>
        <v>Đ41.6</v>
      </c>
      <c r="E334" s="759"/>
      <c r="F334" s="768"/>
      <c r="G334" s="776"/>
      <c r="H334" s="808"/>
      <c r="I334" s="759"/>
      <c r="J334" s="758"/>
      <c r="K334" s="809"/>
      <c r="L334" s="777"/>
      <c r="M334" s="759"/>
      <c r="N334" s="758"/>
      <c r="O334" s="776"/>
      <c r="P334" s="777"/>
      <c r="Q334" s="759"/>
      <c r="R334" s="757"/>
      <c r="S334" s="776"/>
      <c r="T334" s="777"/>
      <c r="U334" s="759"/>
      <c r="V334" s="757"/>
      <c r="W334" s="768"/>
      <c r="X334" s="777"/>
      <c r="Y334" s="759"/>
      <c r="Z334" s="769"/>
      <c r="AA334" s="810"/>
      <c r="AB334" s="811"/>
      <c r="AC334" s="759"/>
      <c r="AD334" s="757"/>
      <c r="AE334" s="768"/>
      <c r="AF334" s="29"/>
      <c r="AG334" s="53"/>
      <c r="AH334" s="190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">
      <c r="A335" s="44">
        <v>33</v>
      </c>
      <c r="B335" s="101" t="str">
        <f>IF(AG335&lt;&gt;"",AH335,"")</f>
        <v>Th.H.Hiệp</v>
      </c>
      <c r="C335" s="1042" t="s">
        <v>0</v>
      </c>
      <c r="D335" s="79" t="str">
        <f>AG335&amp;".1"</f>
        <v>Đ52.1</v>
      </c>
      <c r="E335" s="761"/>
      <c r="F335" s="771"/>
      <c r="G335" s="771"/>
      <c r="H335" s="760"/>
      <c r="I335" s="761"/>
      <c r="J335" s="760"/>
      <c r="K335" s="802"/>
      <c r="L335" s="774"/>
      <c r="M335" s="761"/>
      <c r="N335" s="760"/>
      <c r="O335" s="771"/>
      <c r="P335" s="774"/>
      <c r="Q335" s="761"/>
      <c r="R335" s="762"/>
      <c r="S335" s="771"/>
      <c r="T335" s="774"/>
      <c r="U335" s="761"/>
      <c r="V335" s="760"/>
      <c r="W335" s="771"/>
      <c r="X335" s="774"/>
      <c r="Y335" s="761"/>
      <c r="Z335" s="760"/>
      <c r="AA335" s="771"/>
      <c r="AB335" s="774"/>
      <c r="AC335" s="761"/>
      <c r="AD335" s="762"/>
      <c r="AE335" s="771"/>
      <c r="AF335" s="29"/>
      <c r="AG335" s="53" t="s">
        <v>4569</v>
      </c>
      <c r="AH335" s="190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">
      <c r="B336" s="104">
        <f>SUM(F335:F340,J335:J340,N335:N340,R335:R340,V335:V340,Z335:Z340,AD335:AD340)</f>
        <v>0</v>
      </c>
      <c r="C336" s="1043"/>
      <c r="D336" s="78" t="str">
        <f>AG335&amp;".2"</f>
        <v>Đ52.2</v>
      </c>
      <c r="E336" s="791"/>
      <c r="F336" s="764"/>
      <c r="G336" s="792"/>
      <c r="H336" s="793"/>
      <c r="I336" s="756"/>
      <c r="J336" s="764"/>
      <c r="K336" s="794"/>
      <c r="L336" s="793"/>
      <c r="M336" s="756"/>
      <c r="N336" s="764"/>
      <c r="O336" s="792"/>
      <c r="P336" s="793"/>
      <c r="Q336" s="756"/>
      <c r="R336" s="763"/>
      <c r="S336" s="792"/>
      <c r="T336" s="793"/>
      <c r="U336" s="756"/>
      <c r="V336" s="763"/>
      <c r="W336" s="792"/>
      <c r="X336" s="793"/>
      <c r="Y336" s="756"/>
      <c r="Z336" s="763"/>
      <c r="AA336" s="792"/>
      <c r="AB336" s="793"/>
      <c r="AC336" s="756"/>
      <c r="AD336" s="763"/>
      <c r="AE336" s="792"/>
      <c r="AF336" s="29"/>
      <c r="AG336" s="53"/>
      <c r="AH336" s="190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">
      <c r="B337" s="102"/>
      <c r="C337" s="1044" t="s">
        <v>1</v>
      </c>
      <c r="D337" s="78" t="str">
        <f>AG335&amp;".3"</f>
        <v>Đ52.3</v>
      </c>
      <c r="E337" s="765"/>
      <c r="F337" s="773"/>
      <c r="G337" s="773"/>
      <c r="H337" s="795"/>
      <c r="I337" s="765"/>
      <c r="J337" s="767"/>
      <c r="K337" s="795"/>
      <c r="L337" s="775"/>
      <c r="M337" s="765"/>
      <c r="N337" s="766"/>
      <c r="O337" s="773"/>
      <c r="P337" s="775"/>
      <c r="Q337" s="765"/>
      <c r="R337" s="767"/>
      <c r="S337" s="773"/>
      <c r="T337" s="775"/>
      <c r="U337" s="765"/>
      <c r="V337" s="766"/>
      <c r="W337" s="773"/>
      <c r="X337" s="775"/>
      <c r="Y337" s="765"/>
      <c r="Z337" s="766"/>
      <c r="AA337" s="773"/>
      <c r="AB337" s="775"/>
      <c r="AC337" s="765"/>
      <c r="AD337" s="767"/>
      <c r="AE337" s="773"/>
      <c r="AF337" s="29"/>
      <c r="AG337" s="53"/>
      <c r="AH337" s="190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">
      <c r="B338" s="102"/>
      <c r="C338" s="1045"/>
      <c r="D338" s="78" t="str">
        <f>AG335&amp;".4"</f>
        <v>Đ52.4</v>
      </c>
      <c r="E338" s="756"/>
      <c r="F338" s="770"/>
      <c r="G338" s="792"/>
      <c r="H338" s="796"/>
      <c r="I338" s="756"/>
      <c r="J338" s="764"/>
      <c r="K338" s="794"/>
      <c r="L338" s="793"/>
      <c r="M338" s="756"/>
      <c r="N338" s="764"/>
      <c r="O338" s="792"/>
      <c r="P338" s="793"/>
      <c r="Q338" s="756"/>
      <c r="R338" s="763"/>
      <c r="S338" s="792"/>
      <c r="T338" s="793"/>
      <c r="U338" s="756"/>
      <c r="V338" s="763"/>
      <c r="W338" s="792"/>
      <c r="X338" s="793"/>
      <c r="Y338" s="756"/>
      <c r="Z338" s="772"/>
      <c r="AA338" s="797"/>
      <c r="AB338" s="798"/>
      <c r="AC338" s="756"/>
      <c r="AD338" s="763"/>
      <c r="AE338" s="792"/>
      <c r="AF338" s="29"/>
      <c r="AG338" s="53"/>
      <c r="AH338" s="190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">
      <c r="B339" s="102"/>
      <c r="C339" s="1046" t="s">
        <v>547</v>
      </c>
      <c r="D339" s="78" t="str">
        <f>AG335&amp;".5"</f>
        <v>Đ52.5</v>
      </c>
      <c r="E339" s="753"/>
      <c r="F339" s="788"/>
      <c r="G339" s="788"/>
      <c r="H339" s="789"/>
      <c r="I339" s="753"/>
      <c r="J339" s="754"/>
      <c r="K339" s="789"/>
      <c r="L339" s="755"/>
      <c r="M339" s="753"/>
      <c r="N339" s="754"/>
      <c r="O339" s="788"/>
      <c r="P339" s="755"/>
      <c r="Q339" s="753"/>
      <c r="R339" s="790"/>
      <c r="S339" s="788"/>
      <c r="T339" s="755"/>
      <c r="U339" s="753"/>
      <c r="V339" s="790"/>
      <c r="W339" s="788"/>
      <c r="X339" s="755"/>
      <c r="Y339" s="753"/>
      <c r="Z339" s="799"/>
      <c r="AA339" s="800"/>
      <c r="AB339" s="801"/>
      <c r="AC339" s="753"/>
      <c r="AD339" s="790"/>
      <c r="AE339" s="788"/>
      <c r="AF339" s="29"/>
      <c r="AG339" s="53"/>
      <c r="AH339" s="190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">
      <c r="A340" s="371"/>
      <c r="B340" s="103"/>
      <c r="C340" s="1047"/>
      <c r="D340" s="78" t="str">
        <f>AG335&amp;".6"</f>
        <v>Đ52.6</v>
      </c>
      <c r="E340" s="759"/>
      <c r="F340" s="768"/>
      <c r="G340" s="776"/>
      <c r="H340" s="808"/>
      <c r="I340" s="759"/>
      <c r="J340" s="758"/>
      <c r="K340" s="808"/>
      <c r="L340" s="777"/>
      <c r="M340" s="759"/>
      <c r="N340" s="758"/>
      <c r="O340" s="776"/>
      <c r="P340" s="777"/>
      <c r="Q340" s="759"/>
      <c r="R340" s="757"/>
      <c r="S340" s="776"/>
      <c r="T340" s="777"/>
      <c r="U340" s="759"/>
      <c r="V340" s="757"/>
      <c r="W340" s="768"/>
      <c r="X340" s="777"/>
      <c r="Y340" s="759"/>
      <c r="Z340" s="769"/>
      <c r="AA340" s="810"/>
      <c r="AB340" s="811"/>
      <c r="AC340" s="759"/>
      <c r="AD340" s="757"/>
      <c r="AE340" s="768"/>
      <c r="AF340" s="29"/>
      <c r="AG340" s="53"/>
      <c r="AH340" s="190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">
      <c r="B341" s="102"/>
      <c r="C341" s="131"/>
      <c r="D341" s="79" t="str">
        <f>AG341&amp;".1"</f>
        <v>.1</v>
      </c>
      <c r="E341" s="753"/>
      <c r="F341" s="788"/>
      <c r="G341" s="805"/>
      <c r="H341" s="788"/>
      <c r="I341" s="753"/>
      <c r="J341" s="754"/>
      <c r="K341" s="789"/>
      <c r="L341" s="755"/>
      <c r="M341" s="753"/>
      <c r="N341" s="754"/>
      <c r="O341" s="805"/>
      <c r="P341" s="755"/>
      <c r="Q341" s="753"/>
      <c r="R341" s="790"/>
      <c r="S341" s="805"/>
      <c r="T341" s="755"/>
      <c r="U341" s="753"/>
      <c r="V341" s="790"/>
      <c r="W341" s="788"/>
      <c r="X341" s="755"/>
      <c r="Y341" s="753"/>
      <c r="Z341" s="799"/>
      <c r="AA341" s="800"/>
      <c r="AB341" s="801"/>
      <c r="AC341" s="753"/>
      <c r="AD341" s="790"/>
      <c r="AE341" s="788"/>
      <c r="AF341" s="29"/>
      <c r="AG341" s="53"/>
      <c r="AH341" s="190"/>
      <c r="AI341" s="44" t="str">
        <f t="shared" si="9"/>
        <v/>
      </c>
    </row>
    <row r="342" spans="1:35" ht="12.75" customHeight="1" x14ac:dyDescent="0.2">
      <c r="B342" s="102"/>
      <c r="C342" s="131"/>
      <c r="D342" s="78" t="str">
        <f>AG341&amp;".2"</f>
        <v>.2</v>
      </c>
      <c r="E342" s="753"/>
      <c r="F342" s="788"/>
      <c r="G342" s="805"/>
      <c r="H342" s="788"/>
      <c r="I342" s="753"/>
      <c r="J342" s="754"/>
      <c r="K342" s="789"/>
      <c r="L342" s="755"/>
      <c r="M342" s="753"/>
      <c r="N342" s="754"/>
      <c r="O342" s="805"/>
      <c r="P342" s="755"/>
      <c r="Q342" s="753"/>
      <c r="R342" s="790"/>
      <c r="S342" s="805"/>
      <c r="T342" s="755"/>
      <c r="U342" s="753"/>
      <c r="V342" s="790"/>
      <c r="W342" s="788"/>
      <c r="X342" s="755"/>
      <c r="Y342" s="753"/>
      <c r="Z342" s="799"/>
      <c r="AA342" s="800"/>
      <c r="AB342" s="801"/>
      <c r="AC342" s="753"/>
      <c r="AD342" s="790"/>
      <c r="AE342" s="788"/>
      <c r="AF342" s="29"/>
      <c r="AG342" s="53"/>
      <c r="AH342" s="190"/>
      <c r="AI342" s="44" t="str">
        <f t="shared" si="9"/>
        <v/>
      </c>
    </row>
    <row r="343" spans="1:35" ht="12.75" customHeight="1" x14ac:dyDescent="0.2">
      <c r="B343" s="102"/>
      <c r="C343" s="131"/>
      <c r="D343" s="78" t="str">
        <f>AG341&amp;".3"</f>
        <v>.3</v>
      </c>
      <c r="E343" s="753"/>
      <c r="F343" s="788"/>
      <c r="G343" s="805"/>
      <c r="H343" s="788"/>
      <c r="I343" s="753"/>
      <c r="J343" s="754"/>
      <c r="K343" s="789"/>
      <c r="L343" s="755"/>
      <c r="M343" s="753"/>
      <c r="N343" s="754"/>
      <c r="O343" s="805"/>
      <c r="P343" s="755"/>
      <c r="Q343" s="753"/>
      <c r="R343" s="790"/>
      <c r="S343" s="805"/>
      <c r="T343" s="755"/>
      <c r="U343" s="753"/>
      <c r="V343" s="790"/>
      <c r="W343" s="788"/>
      <c r="X343" s="755"/>
      <c r="Y343" s="753"/>
      <c r="Z343" s="799"/>
      <c r="AA343" s="800"/>
      <c r="AB343" s="801"/>
      <c r="AC343" s="753"/>
      <c r="AD343" s="790"/>
      <c r="AE343" s="788"/>
      <c r="AF343" s="29"/>
      <c r="AG343" s="53"/>
      <c r="AH343" s="190"/>
      <c r="AI343" s="44" t="str">
        <f t="shared" si="9"/>
        <v/>
      </c>
    </row>
    <row r="344" spans="1:35" ht="12.75" customHeight="1" x14ac:dyDescent="0.2">
      <c r="B344" s="102"/>
      <c r="C344" s="131"/>
      <c r="D344" s="78" t="str">
        <f>AG341&amp;".4"</f>
        <v>.4</v>
      </c>
      <c r="E344" s="753"/>
      <c r="F344" s="788"/>
      <c r="G344" s="805"/>
      <c r="H344" s="788"/>
      <c r="I344" s="753"/>
      <c r="J344" s="754"/>
      <c r="K344" s="789"/>
      <c r="L344" s="755"/>
      <c r="M344" s="753"/>
      <c r="N344" s="754"/>
      <c r="O344" s="805"/>
      <c r="P344" s="755"/>
      <c r="Q344" s="753"/>
      <c r="R344" s="790"/>
      <c r="S344" s="805"/>
      <c r="T344" s="755"/>
      <c r="U344" s="753"/>
      <c r="V344" s="790"/>
      <c r="W344" s="788"/>
      <c r="X344" s="755"/>
      <c r="Y344" s="753"/>
      <c r="Z344" s="799"/>
      <c r="AA344" s="800"/>
      <c r="AB344" s="801"/>
      <c r="AC344" s="753"/>
      <c r="AD344" s="790"/>
      <c r="AE344" s="788"/>
      <c r="AF344" s="29"/>
      <c r="AG344" s="53"/>
      <c r="AH344" s="190"/>
      <c r="AI344" s="44" t="str">
        <f t="shared" si="9"/>
        <v/>
      </c>
    </row>
    <row r="345" spans="1:35" ht="12.75" customHeight="1" x14ac:dyDescent="0.2">
      <c r="B345" s="102"/>
      <c r="C345" s="131"/>
      <c r="D345" s="78" t="str">
        <f>AG341&amp;".5"</f>
        <v>.5</v>
      </c>
      <c r="E345" s="753"/>
      <c r="F345" s="788"/>
      <c r="G345" s="805"/>
      <c r="H345" s="788"/>
      <c r="I345" s="753"/>
      <c r="J345" s="754"/>
      <c r="K345" s="789"/>
      <c r="L345" s="755"/>
      <c r="M345" s="753"/>
      <c r="N345" s="754"/>
      <c r="O345" s="805"/>
      <c r="P345" s="755"/>
      <c r="Q345" s="753"/>
      <c r="R345" s="790"/>
      <c r="S345" s="805"/>
      <c r="T345" s="755"/>
      <c r="U345" s="753"/>
      <c r="V345" s="790"/>
      <c r="W345" s="788"/>
      <c r="X345" s="755"/>
      <c r="Y345" s="753"/>
      <c r="Z345" s="799"/>
      <c r="AA345" s="800"/>
      <c r="AB345" s="801"/>
      <c r="AC345" s="753"/>
      <c r="AD345" s="790"/>
      <c r="AE345" s="788"/>
      <c r="AF345" s="29"/>
      <c r="AG345" s="53"/>
      <c r="AH345" s="190"/>
      <c r="AI345" s="44" t="str">
        <f t="shared" si="9"/>
        <v/>
      </c>
    </row>
    <row r="346" spans="1:35" ht="12.75" customHeight="1" x14ac:dyDescent="0.2">
      <c r="B346" s="102"/>
      <c r="C346" s="131"/>
      <c r="D346" s="78" t="str">
        <f>AG341&amp;".6"</f>
        <v>.6</v>
      </c>
      <c r="E346" s="753"/>
      <c r="F346" s="788"/>
      <c r="G346" s="805"/>
      <c r="H346" s="788"/>
      <c r="I346" s="753"/>
      <c r="J346" s="754"/>
      <c r="K346" s="789"/>
      <c r="L346" s="755"/>
      <c r="M346" s="753"/>
      <c r="N346" s="754"/>
      <c r="O346" s="805"/>
      <c r="P346" s="755"/>
      <c r="Q346" s="753"/>
      <c r="R346" s="790"/>
      <c r="S346" s="805"/>
      <c r="T346" s="755"/>
      <c r="U346" s="753"/>
      <c r="V346" s="790"/>
      <c r="W346" s="788"/>
      <c r="X346" s="755"/>
      <c r="Y346" s="753"/>
      <c r="Z346" s="799"/>
      <c r="AA346" s="800"/>
      <c r="AB346" s="801"/>
      <c r="AC346" s="753"/>
      <c r="AD346" s="790"/>
      <c r="AE346" s="788"/>
      <c r="AF346" s="29"/>
      <c r="AG346" s="53"/>
      <c r="AH346" s="190"/>
      <c r="AI346" s="44" t="str">
        <f>IF(AG346&lt;&gt;"",#REF!,"")</f>
        <v/>
      </c>
    </row>
    <row r="347" spans="1:35" ht="12.6" customHeight="1" x14ac:dyDescent="0.2">
      <c r="A347" s="368">
        <v>1</v>
      </c>
      <c r="B347" s="101" t="s">
        <v>5585</v>
      </c>
      <c r="C347" s="1042" t="s">
        <v>0</v>
      </c>
      <c r="D347" s="79" t="str">
        <f>AG347&amp;".1"</f>
        <v>C10.1</v>
      </c>
      <c r="E347" s="761"/>
      <c r="F347" s="771"/>
      <c r="G347" s="771"/>
      <c r="H347" s="760"/>
      <c r="I347" s="761"/>
      <c r="J347" s="760"/>
      <c r="K347" s="802"/>
      <c r="L347" s="774"/>
      <c r="M347" s="761"/>
      <c r="N347" s="760"/>
      <c r="O347" s="771"/>
      <c r="P347" s="774"/>
      <c r="Q347" s="761"/>
      <c r="R347" s="762"/>
      <c r="S347" s="771"/>
      <c r="T347" s="774"/>
      <c r="U347" s="761"/>
      <c r="V347" s="760"/>
      <c r="W347" s="771"/>
      <c r="X347" s="774"/>
      <c r="Y347" s="761"/>
      <c r="Z347" s="760"/>
      <c r="AA347" s="771"/>
      <c r="AB347" s="774"/>
      <c r="AC347" s="761"/>
      <c r="AD347" s="762"/>
      <c r="AE347" s="771"/>
      <c r="AF347" s="19"/>
      <c r="AG347" s="189" t="s">
        <v>8303</v>
      </c>
      <c r="AH347" s="190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">
      <c r="A348" s="367"/>
      <c r="B348" s="104">
        <f>SUM(F347:F352,J347:J352,N347:N352,R347:R352,V347:V352,Z347:Z352,AD347:AD352)</f>
        <v>0</v>
      </c>
      <c r="C348" s="1043"/>
      <c r="D348" s="78" t="str">
        <f>AG347&amp;".2"</f>
        <v>C10.2</v>
      </c>
      <c r="E348" s="791"/>
      <c r="F348" s="764"/>
      <c r="G348" s="792"/>
      <c r="H348" s="793"/>
      <c r="I348" s="756"/>
      <c r="J348" s="764"/>
      <c r="K348" s="794"/>
      <c r="L348" s="793"/>
      <c r="M348" s="756"/>
      <c r="N348" s="764"/>
      <c r="O348" s="792"/>
      <c r="P348" s="793"/>
      <c r="Q348" s="756"/>
      <c r="R348" s="763"/>
      <c r="S348" s="792"/>
      <c r="T348" s="793"/>
      <c r="U348" s="756"/>
      <c r="V348" s="763"/>
      <c r="W348" s="792"/>
      <c r="X348" s="793"/>
      <c r="Y348" s="756"/>
      <c r="Z348" s="763"/>
      <c r="AA348" s="792"/>
      <c r="AB348" s="793"/>
      <c r="AC348" s="756"/>
      <c r="AD348" s="763"/>
      <c r="AE348" s="792"/>
      <c r="AF348" s="23"/>
      <c r="AH348" s="190" t="str">
        <f>IF(AG348&lt;&gt;"",VLOOKUP(AG348,MAGV!$B$6:$G$172,2,0),"")</f>
        <v/>
      </c>
    </row>
    <row r="349" spans="1:35" ht="12.6" customHeight="1" x14ac:dyDescent="0.2">
      <c r="A349" s="367"/>
      <c r="B349" s="102"/>
      <c r="C349" s="1044" t="s">
        <v>1</v>
      </c>
      <c r="D349" s="78" t="str">
        <f>AG347&amp;".3"</f>
        <v>C10.3</v>
      </c>
      <c r="E349" s="765"/>
      <c r="F349" s="773"/>
      <c r="G349" s="773"/>
      <c r="H349" s="795"/>
      <c r="I349" s="765"/>
      <c r="J349" s="767"/>
      <c r="K349" s="795"/>
      <c r="L349" s="775"/>
      <c r="M349" s="765"/>
      <c r="N349" s="766"/>
      <c r="O349" s="773"/>
      <c r="P349" s="775"/>
      <c r="Q349" s="765"/>
      <c r="R349" s="767"/>
      <c r="S349" s="773"/>
      <c r="T349" s="775"/>
      <c r="U349" s="765"/>
      <c r="V349" s="766"/>
      <c r="W349" s="773"/>
      <c r="X349" s="775"/>
      <c r="Y349" s="765"/>
      <c r="Z349" s="766"/>
      <c r="AA349" s="773"/>
      <c r="AB349" s="775"/>
      <c r="AC349" s="765"/>
      <c r="AD349" s="767"/>
      <c r="AE349" s="773"/>
      <c r="AF349" s="29"/>
      <c r="AH349" s="190" t="str">
        <f>IF(AG349&lt;&gt;"",VLOOKUP(AG349,MAGV!$B$6:$G$172,2,0),"")</f>
        <v/>
      </c>
    </row>
    <row r="350" spans="1:35" ht="12.6" customHeight="1" x14ac:dyDescent="0.2">
      <c r="A350" s="367"/>
      <c r="B350" s="102"/>
      <c r="C350" s="1045"/>
      <c r="D350" s="78" t="str">
        <f>AG347&amp;".4"</f>
        <v>C10.4</v>
      </c>
      <c r="E350" s="756"/>
      <c r="F350" s="770"/>
      <c r="G350" s="792"/>
      <c r="H350" s="796"/>
      <c r="I350" s="756"/>
      <c r="J350" s="764"/>
      <c r="K350" s="794"/>
      <c r="L350" s="793"/>
      <c r="M350" s="756"/>
      <c r="N350" s="764"/>
      <c r="O350" s="792"/>
      <c r="P350" s="793"/>
      <c r="Q350" s="756"/>
      <c r="R350" s="763"/>
      <c r="S350" s="792"/>
      <c r="T350" s="793"/>
      <c r="U350" s="756"/>
      <c r="V350" s="763"/>
      <c r="W350" s="792"/>
      <c r="X350" s="793"/>
      <c r="Y350" s="756"/>
      <c r="Z350" s="772"/>
      <c r="AA350" s="797"/>
      <c r="AB350" s="798"/>
      <c r="AC350" s="756"/>
      <c r="AD350" s="763"/>
      <c r="AE350" s="792"/>
      <c r="AF350" s="29"/>
      <c r="AH350" s="190" t="str">
        <f>IF(AG350&lt;&gt;"",VLOOKUP(AG350,MAGV!$B$6:$G$172,2,0),"")</f>
        <v/>
      </c>
    </row>
    <row r="351" spans="1:35" ht="12.6" customHeight="1" x14ac:dyDescent="0.2">
      <c r="A351" s="367"/>
      <c r="B351" s="102"/>
      <c r="C351" s="1046" t="s">
        <v>547</v>
      </c>
      <c r="D351" s="78" t="str">
        <f>AG347&amp;".5"</f>
        <v>C10.5</v>
      </c>
      <c r="E351" s="753"/>
      <c r="F351" s="788"/>
      <c r="G351" s="788"/>
      <c r="H351" s="789"/>
      <c r="I351" s="753"/>
      <c r="J351" s="754"/>
      <c r="K351" s="789"/>
      <c r="L351" s="755"/>
      <c r="M351" s="753"/>
      <c r="N351" s="754"/>
      <c r="O351" s="788"/>
      <c r="P351" s="755"/>
      <c r="Q351" s="753"/>
      <c r="R351" s="790"/>
      <c r="S351" s="788"/>
      <c r="T351" s="755"/>
      <c r="U351" s="753"/>
      <c r="V351" s="790"/>
      <c r="W351" s="788"/>
      <c r="X351" s="755"/>
      <c r="Y351" s="753"/>
      <c r="Z351" s="799"/>
      <c r="AA351" s="800"/>
      <c r="AB351" s="801"/>
      <c r="AC351" s="753"/>
      <c r="AD351" s="790"/>
      <c r="AE351" s="788"/>
      <c r="AF351" s="29"/>
      <c r="AH351" s="190" t="str">
        <f>IF(AG351&lt;&gt;"",VLOOKUP(AG351,MAGV!$B$6:$G$172,2,0),"")</f>
        <v/>
      </c>
    </row>
    <row r="352" spans="1:35" ht="12" customHeight="1" x14ac:dyDescent="0.2">
      <c r="A352" s="367"/>
      <c r="B352" s="103"/>
      <c r="C352" s="1047"/>
      <c r="D352" s="78" t="str">
        <f>AG347&amp;".6"</f>
        <v>C10.6</v>
      </c>
      <c r="E352" s="759"/>
      <c r="F352" s="768"/>
      <c r="G352" s="768"/>
      <c r="H352" s="808"/>
      <c r="I352" s="759"/>
      <c r="J352" s="758"/>
      <c r="K352" s="808"/>
      <c r="L352" s="777"/>
      <c r="M352" s="759"/>
      <c r="N352" s="758"/>
      <c r="O352" s="768"/>
      <c r="P352" s="777"/>
      <c r="Q352" s="759"/>
      <c r="R352" s="757"/>
      <c r="S352" s="768"/>
      <c r="T352" s="777"/>
      <c r="U352" s="759"/>
      <c r="V352" s="757"/>
      <c r="W352" s="768"/>
      <c r="X352" s="777"/>
      <c r="Y352" s="759"/>
      <c r="Z352" s="769"/>
      <c r="AA352" s="810"/>
      <c r="AB352" s="811"/>
      <c r="AC352" s="759"/>
      <c r="AD352" s="757"/>
      <c r="AE352" s="768"/>
      <c r="AF352" s="29"/>
      <c r="AH352" s="190" t="str">
        <f>IF(AG352&lt;&gt;"",VLOOKUP(AG352,MAGV!$B$6:$G$172,2,0),"")</f>
        <v/>
      </c>
    </row>
    <row r="353" spans="1:35" ht="12.6" customHeight="1" x14ac:dyDescent="0.2">
      <c r="A353" s="368">
        <v>2</v>
      </c>
      <c r="B353" s="101" t="str">
        <f>IF(AG353&lt;&gt;"",AH353,"")</f>
        <v>Th.Cương</v>
      </c>
      <c r="C353" s="1042" t="s">
        <v>0</v>
      </c>
      <c r="D353" s="79" t="str">
        <f>AG353&amp;".1"</f>
        <v>C12.1</v>
      </c>
      <c r="E353" s="761"/>
      <c r="F353" s="771"/>
      <c r="G353" s="771"/>
      <c r="H353" s="760"/>
      <c r="I353" s="761"/>
      <c r="J353" s="760"/>
      <c r="K353" s="802"/>
      <c r="L353" s="774"/>
      <c r="M353" s="761"/>
      <c r="N353" s="760"/>
      <c r="O353" s="771"/>
      <c r="P353" s="774"/>
      <c r="Q353" s="761"/>
      <c r="R353" s="762"/>
      <c r="S353" s="771"/>
      <c r="T353" s="774"/>
      <c r="U353" s="761"/>
      <c r="V353" s="760"/>
      <c r="W353" s="771"/>
      <c r="X353" s="774"/>
      <c r="Y353" s="761"/>
      <c r="Z353" s="760"/>
      <c r="AA353" s="771"/>
      <c r="AB353" s="774"/>
      <c r="AC353" s="761"/>
      <c r="AD353" s="762"/>
      <c r="AE353" s="771"/>
      <c r="AF353" s="19"/>
      <c r="AG353" s="189" t="s">
        <v>150</v>
      </c>
      <c r="AH353" s="190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">
      <c r="A354" s="367"/>
      <c r="B354" s="104">
        <f>SUM(F353:F358,J353:J358,N353:N358,R353:R358,V353:V358,Z353:Z358,AD353:AD358)</f>
        <v>0</v>
      </c>
      <c r="C354" s="1043"/>
      <c r="D354" s="78" t="str">
        <f>AG353&amp;".2"</f>
        <v>C12.2</v>
      </c>
      <c r="E354" s="791"/>
      <c r="F354" s="764"/>
      <c r="G354" s="792"/>
      <c r="H354" s="793"/>
      <c r="I354" s="756"/>
      <c r="J354" s="764"/>
      <c r="K354" s="794"/>
      <c r="L354" s="793"/>
      <c r="M354" s="756"/>
      <c r="N354" s="764"/>
      <c r="O354" s="792"/>
      <c r="P354" s="793"/>
      <c r="Q354" s="756"/>
      <c r="R354" s="763"/>
      <c r="S354" s="792"/>
      <c r="T354" s="793"/>
      <c r="U354" s="756"/>
      <c r="V354" s="763"/>
      <c r="W354" s="792"/>
      <c r="X354" s="793"/>
      <c r="Y354" s="756"/>
      <c r="Z354" s="763"/>
      <c r="AA354" s="792"/>
      <c r="AB354" s="793"/>
      <c r="AC354" s="756"/>
      <c r="AD354" s="763"/>
      <c r="AE354" s="770"/>
      <c r="AF354" s="23"/>
      <c r="AH354" s="190" t="str">
        <f>IF(AG354&lt;&gt;"",VLOOKUP(AG354,MAGV!$B$6:$G$172,2,0),"")</f>
        <v/>
      </c>
      <c r="AI354" s="44" t="str">
        <f t="shared" si="9"/>
        <v/>
      </c>
    </row>
    <row r="355" spans="1:35" ht="12.6" customHeight="1" x14ac:dyDescent="0.2">
      <c r="A355" s="367"/>
      <c r="B355" s="102"/>
      <c r="C355" s="1044" t="s">
        <v>1</v>
      </c>
      <c r="D355" s="78" t="str">
        <f>AG353&amp;".3"</f>
        <v>C12.3</v>
      </c>
      <c r="E355" s="765"/>
      <c r="F355" s="773"/>
      <c r="G355" s="773"/>
      <c r="H355" s="795"/>
      <c r="I355" s="765"/>
      <c r="J355" s="767"/>
      <c r="K355" s="795"/>
      <c r="L355" s="775"/>
      <c r="M355" s="765"/>
      <c r="N355" s="766"/>
      <c r="O355" s="773"/>
      <c r="P355" s="775"/>
      <c r="Q355" s="765"/>
      <c r="R355" s="767"/>
      <c r="S355" s="773"/>
      <c r="T355" s="775"/>
      <c r="U355" s="765"/>
      <c r="V355" s="766"/>
      <c r="W355" s="773"/>
      <c r="X355" s="775"/>
      <c r="Y355" s="765"/>
      <c r="Z355" s="766"/>
      <c r="AA355" s="773"/>
      <c r="AB355" s="775"/>
      <c r="AC355" s="765"/>
      <c r="AD355" s="767"/>
      <c r="AE355" s="773"/>
      <c r="AF355" s="29"/>
      <c r="AH355" s="190" t="str">
        <f>IF(AG355&lt;&gt;"",VLOOKUP(AG355,MAGV!$B$6:$G$172,2,0),"")</f>
        <v/>
      </c>
      <c r="AI355" s="44" t="str">
        <f t="shared" si="9"/>
        <v/>
      </c>
    </row>
    <row r="356" spans="1:35" ht="12.6" customHeight="1" x14ac:dyDescent="0.2">
      <c r="A356" s="367"/>
      <c r="B356" s="102"/>
      <c r="C356" s="1045"/>
      <c r="D356" s="78" t="str">
        <f>AG353&amp;".4"</f>
        <v>C12.4</v>
      </c>
      <c r="E356" s="756"/>
      <c r="F356" s="770"/>
      <c r="G356" s="792"/>
      <c r="H356" s="796"/>
      <c r="I356" s="756"/>
      <c r="J356" s="764"/>
      <c r="K356" s="794"/>
      <c r="L356" s="793"/>
      <c r="M356" s="756"/>
      <c r="N356" s="764"/>
      <c r="O356" s="792"/>
      <c r="P356" s="793"/>
      <c r="Q356" s="756"/>
      <c r="R356" s="763"/>
      <c r="S356" s="792"/>
      <c r="T356" s="793"/>
      <c r="U356" s="756"/>
      <c r="V356" s="763"/>
      <c r="W356" s="792"/>
      <c r="X356" s="793"/>
      <c r="Y356" s="756"/>
      <c r="Z356" s="772"/>
      <c r="AA356" s="797"/>
      <c r="AB356" s="798"/>
      <c r="AC356" s="756"/>
      <c r="AD356" s="763"/>
      <c r="AE356" s="770"/>
      <c r="AF356" s="29"/>
      <c r="AH356" s="190" t="str">
        <f>IF(AG356&lt;&gt;"",VLOOKUP(AG356,MAGV!$B$6:$G$172,2,0),"")</f>
        <v/>
      </c>
      <c r="AI356" s="44" t="str">
        <f t="shared" si="9"/>
        <v/>
      </c>
    </row>
    <row r="357" spans="1:35" ht="12.6" customHeight="1" x14ac:dyDescent="0.2">
      <c r="A357" s="367"/>
      <c r="B357" s="102"/>
      <c r="C357" s="1046" t="s">
        <v>547</v>
      </c>
      <c r="D357" s="78" t="str">
        <f>AG353&amp;".5"</f>
        <v>C12.5</v>
      </c>
      <c r="E357" s="753"/>
      <c r="F357" s="788"/>
      <c r="G357" s="788"/>
      <c r="H357" s="789"/>
      <c r="I357" s="753"/>
      <c r="J357" s="754"/>
      <c r="K357" s="789"/>
      <c r="L357" s="755"/>
      <c r="M357" s="753"/>
      <c r="N357" s="754"/>
      <c r="O357" s="788"/>
      <c r="P357" s="755"/>
      <c r="Q357" s="753"/>
      <c r="R357" s="790"/>
      <c r="S357" s="788"/>
      <c r="T357" s="755"/>
      <c r="U357" s="753"/>
      <c r="V357" s="790"/>
      <c r="W357" s="788"/>
      <c r="X357" s="755"/>
      <c r="Y357" s="753"/>
      <c r="Z357" s="799"/>
      <c r="AA357" s="800"/>
      <c r="AB357" s="801"/>
      <c r="AC357" s="753"/>
      <c r="AD357" s="790"/>
      <c r="AE357" s="788"/>
      <c r="AF357" s="29"/>
      <c r="AH357" s="190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">
      <c r="A358" s="367"/>
      <c r="B358" s="102"/>
      <c r="C358" s="1046"/>
      <c r="D358" s="78" t="str">
        <f>AG353&amp;".6"</f>
        <v>C12.6</v>
      </c>
      <c r="E358" s="753"/>
      <c r="F358" s="788"/>
      <c r="G358" s="788"/>
      <c r="H358" s="789"/>
      <c r="I358" s="753"/>
      <c r="J358" s="754"/>
      <c r="K358" s="789"/>
      <c r="L358" s="755"/>
      <c r="M358" s="753"/>
      <c r="N358" s="754"/>
      <c r="O358" s="788"/>
      <c r="P358" s="755"/>
      <c r="Q358" s="753"/>
      <c r="R358" s="790"/>
      <c r="S358" s="788"/>
      <c r="T358" s="755"/>
      <c r="U358" s="753"/>
      <c r="V358" s="790"/>
      <c r="W358" s="788"/>
      <c r="X358" s="755"/>
      <c r="Y358" s="753"/>
      <c r="Z358" s="799"/>
      <c r="AA358" s="800"/>
      <c r="AB358" s="801"/>
      <c r="AC358" s="753"/>
      <c r="AD358" s="790"/>
      <c r="AE358" s="788"/>
      <c r="AF358" s="29"/>
      <c r="AH358" s="190" t="str">
        <f>IF(AG358&lt;&gt;"",VLOOKUP(AG358,MAGV!$B$6:$G$172,2,0),"")</f>
        <v/>
      </c>
      <c r="AI358" s="44" t="str">
        <f t="shared" si="9"/>
        <v/>
      </c>
    </row>
    <row r="359" spans="1:35" ht="12.6" customHeight="1" x14ac:dyDescent="0.2">
      <c r="A359" s="368">
        <v>3</v>
      </c>
      <c r="B359" s="101" t="str">
        <f>IF(AG359&lt;&gt;"",AH359,"")</f>
        <v>Th.Dân</v>
      </c>
      <c r="C359" s="1042" t="s">
        <v>0</v>
      </c>
      <c r="D359" s="79" t="str">
        <f>AG359&amp;".1"</f>
        <v>C21.1</v>
      </c>
      <c r="E359" s="761" t="s">
        <v>6559</v>
      </c>
      <c r="F359" s="771">
        <v>4</v>
      </c>
      <c r="G359" s="771" t="s">
        <v>246</v>
      </c>
      <c r="H359" s="760"/>
      <c r="I359" s="761" t="s">
        <v>6578</v>
      </c>
      <c r="J359" s="760">
        <v>4</v>
      </c>
      <c r="K359" s="802" t="s">
        <v>229</v>
      </c>
      <c r="L359" s="774"/>
      <c r="M359" s="761" t="s">
        <v>6559</v>
      </c>
      <c r="N359" s="760">
        <v>4</v>
      </c>
      <c r="O359" s="771" t="s">
        <v>246</v>
      </c>
      <c r="P359" s="774"/>
      <c r="Q359" s="761"/>
      <c r="R359" s="762"/>
      <c r="S359" s="771"/>
      <c r="T359" s="774"/>
      <c r="U359" s="761" t="s">
        <v>6559</v>
      </c>
      <c r="V359" s="760">
        <v>4</v>
      </c>
      <c r="W359" s="771" t="s">
        <v>246</v>
      </c>
      <c r="X359" s="774"/>
      <c r="Y359" s="761"/>
      <c r="Z359" s="760"/>
      <c r="AA359" s="771"/>
      <c r="AB359" s="774"/>
      <c r="AC359" s="761"/>
      <c r="AD359" s="762"/>
      <c r="AE359" s="771"/>
      <c r="AF359" s="19"/>
      <c r="AG359" s="189" t="s">
        <v>152</v>
      </c>
      <c r="AH359" s="190" t="str">
        <f>IF(AG359&lt;&gt;"",VLOOKUP(AG359,MAGV!$B$6:$G$172,2,0),"")</f>
        <v>Th.Dân</v>
      </c>
      <c r="AI359" s="44">
        <f t="shared" si="9"/>
        <v>36</v>
      </c>
    </row>
    <row r="360" spans="1:35" ht="12" customHeight="1" x14ac:dyDescent="0.2">
      <c r="A360" s="367"/>
      <c r="B360" s="104">
        <f>SUM(F359:F364,J359:J364,N359:N364,R359:R364,V359:V364,Z359:Z364,AD359:AD364)</f>
        <v>36</v>
      </c>
      <c r="C360" s="1043"/>
      <c r="D360" s="78" t="str">
        <f>AG359&amp;".2"</f>
        <v>C21.2</v>
      </c>
      <c r="E360" s="791"/>
      <c r="F360" s="764"/>
      <c r="G360" s="792" t="s">
        <v>9866</v>
      </c>
      <c r="H360" s="793"/>
      <c r="I360" s="756"/>
      <c r="J360" s="764"/>
      <c r="K360" s="794" t="s">
        <v>8406</v>
      </c>
      <c r="L360" s="793"/>
      <c r="M360" s="756"/>
      <c r="N360" s="764"/>
      <c r="O360" s="825" t="s">
        <v>9866</v>
      </c>
      <c r="P360" s="793"/>
      <c r="Q360" s="756"/>
      <c r="R360" s="763"/>
      <c r="S360" s="825"/>
      <c r="T360" s="793"/>
      <c r="U360" s="756"/>
      <c r="V360" s="763"/>
      <c r="W360" s="825" t="s">
        <v>9866</v>
      </c>
      <c r="X360" s="793"/>
      <c r="Y360" s="756"/>
      <c r="Z360" s="763"/>
      <c r="AA360" s="792"/>
      <c r="AB360" s="793"/>
      <c r="AC360" s="756"/>
      <c r="AD360" s="763"/>
      <c r="AE360" s="792"/>
      <c r="AF360" s="23"/>
      <c r="AH360" s="190" t="str">
        <f>IF(AG360&lt;&gt;"",VLOOKUP(AG360,MAGV!$B$6:$G$172,2,0),"")</f>
        <v/>
      </c>
      <c r="AI360" s="44" t="str">
        <f t="shared" si="9"/>
        <v/>
      </c>
    </row>
    <row r="361" spans="1:35" ht="12.6" customHeight="1" x14ac:dyDescent="0.2">
      <c r="A361" s="367"/>
      <c r="B361" s="102"/>
      <c r="C361" s="1044" t="s">
        <v>1</v>
      </c>
      <c r="D361" s="78" t="str">
        <f>AG359&amp;".3"</f>
        <v>C21.3</v>
      </c>
      <c r="E361" s="765" t="s">
        <v>6578</v>
      </c>
      <c r="F361" s="773">
        <v>4</v>
      </c>
      <c r="G361" s="773" t="s">
        <v>229</v>
      </c>
      <c r="H361" s="795"/>
      <c r="I361" s="765" t="s">
        <v>6578</v>
      </c>
      <c r="J361" s="767">
        <v>4</v>
      </c>
      <c r="K361" s="795" t="s">
        <v>229</v>
      </c>
      <c r="L361" s="775"/>
      <c r="M361" s="765" t="s">
        <v>6578</v>
      </c>
      <c r="N361" s="766">
        <v>4</v>
      </c>
      <c r="O361" s="773" t="s">
        <v>229</v>
      </c>
      <c r="P361" s="775"/>
      <c r="Q361" s="765" t="s">
        <v>6578</v>
      </c>
      <c r="R361" s="767">
        <v>4</v>
      </c>
      <c r="S361" s="773" t="s">
        <v>229</v>
      </c>
      <c r="T361" s="775"/>
      <c r="U361" s="765" t="s">
        <v>6578</v>
      </c>
      <c r="V361" s="766">
        <v>4</v>
      </c>
      <c r="W361" s="773" t="s">
        <v>229</v>
      </c>
      <c r="X361" s="775"/>
      <c r="Y361" s="765"/>
      <c r="Z361" s="766"/>
      <c r="AA361" s="773"/>
      <c r="AB361" s="775"/>
      <c r="AC361" s="765"/>
      <c r="AD361" s="767"/>
      <c r="AE361" s="773"/>
      <c r="AF361" s="29"/>
      <c r="AH361" s="190" t="str">
        <f>IF(AG361&lt;&gt;"",VLOOKUP(AG361,MAGV!$B$6:$G$172,2,0),"")</f>
        <v/>
      </c>
      <c r="AI361" s="44" t="str">
        <f t="shared" si="9"/>
        <v/>
      </c>
    </row>
    <row r="362" spans="1:35" ht="12.6" customHeight="1" x14ac:dyDescent="0.2">
      <c r="A362" s="367"/>
      <c r="B362" s="102"/>
      <c r="C362" s="1045"/>
      <c r="D362" s="78" t="str">
        <f>AG359&amp;".4"</f>
        <v>C21.4</v>
      </c>
      <c r="E362" s="756"/>
      <c r="F362" s="770"/>
      <c r="G362" s="792" t="s">
        <v>8406</v>
      </c>
      <c r="H362" s="796"/>
      <c r="I362" s="756"/>
      <c r="J362" s="764"/>
      <c r="K362" s="794" t="s">
        <v>8406</v>
      </c>
      <c r="L362" s="793"/>
      <c r="M362" s="756"/>
      <c r="N362" s="764"/>
      <c r="O362" s="792" t="s">
        <v>8406</v>
      </c>
      <c r="P362" s="793"/>
      <c r="Q362" s="756"/>
      <c r="R362" s="763"/>
      <c r="S362" s="792" t="s">
        <v>8406</v>
      </c>
      <c r="T362" s="793"/>
      <c r="U362" s="756"/>
      <c r="V362" s="763"/>
      <c r="W362" s="792" t="s">
        <v>8406</v>
      </c>
      <c r="X362" s="793"/>
      <c r="Y362" s="756"/>
      <c r="Z362" s="772"/>
      <c r="AA362" s="797"/>
      <c r="AB362" s="798"/>
      <c r="AC362" s="756"/>
      <c r="AD362" s="763"/>
      <c r="AE362" s="792"/>
      <c r="AF362" s="29"/>
      <c r="AH362" s="190" t="str">
        <f>IF(AG362&lt;&gt;"",VLOOKUP(AG362,MAGV!$B$6:$G$172,2,0),"")</f>
        <v/>
      </c>
      <c r="AI362" s="44" t="str">
        <f t="shared" si="9"/>
        <v/>
      </c>
    </row>
    <row r="363" spans="1:35" ht="12.6" customHeight="1" x14ac:dyDescent="0.2">
      <c r="A363" s="367"/>
      <c r="B363" s="102"/>
      <c r="C363" s="1046" t="s">
        <v>547</v>
      </c>
      <c r="D363" s="78" t="str">
        <f>AG359&amp;".5"</f>
        <v>C21.5</v>
      </c>
      <c r="E363" s="753"/>
      <c r="F363" s="788"/>
      <c r="G363" s="788"/>
      <c r="H363" s="789"/>
      <c r="I363" s="753"/>
      <c r="J363" s="754"/>
      <c r="K363" s="789"/>
      <c r="L363" s="755"/>
      <c r="M363" s="753"/>
      <c r="N363" s="754"/>
      <c r="O363" s="788"/>
      <c r="P363" s="755"/>
      <c r="Q363" s="753"/>
      <c r="R363" s="790"/>
      <c r="S363" s="788"/>
      <c r="T363" s="755"/>
      <c r="U363" s="753"/>
      <c r="V363" s="790"/>
      <c r="W363" s="788"/>
      <c r="X363" s="755"/>
      <c r="Y363" s="753"/>
      <c r="Z363" s="799"/>
      <c r="AA363" s="800"/>
      <c r="AB363" s="801"/>
      <c r="AC363" s="753"/>
      <c r="AD363" s="790"/>
      <c r="AE363" s="788"/>
      <c r="AF363" s="29"/>
      <c r="AH363" s="190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">
      <c r="A364" s="367"/>
      <c r="B364" s="102"/>
      <c r="C364" s="1046"/>
      <c r="D364" s="78" t="str">
        <f>AG359&amp;".6"</f>
        <v>C21.6</v>
      </c>
      <c r="E364" s="753"/>
      <c r="F364" s="788"/>
      <c r="G364" s="788"/>
      <c r="H364" s="789"/>
      <c r="I364" s="753"/>
      <c r="J364" s="754"/>
      <c r="K364" s="789"/>
      <c r="L364" s="755"/>
      <c r="M364" s="753"/>
      <c r="N364" s="754"/>
      <c r="O364" s="788"/>
      <c r="P364" s="755"/>
      <c r="Q364" s="753"/>
      <c r="R364" s="790"/>
      <c r="S364" s="788"/>
      <c r="T364" s="755"/>
      <c r="U364" s="753"/>
      <c r="V364" s="790"/>
      <c r="W364" s="788"/>
      <c r="X364" s="755"/>
      <c r="Y364" s="753"/>
      <c r="Z364" s="799"/>
      <c r="AA364" s="800"/>
      <c r="AB364" s="801"/>
      <c r="AC364" s="753"/>
      <c r="AD364" s="790"/>
      <c r="AE364" s="788"/>
      <c r="AF364" s="29"/>
      <c r="AH364" s="190" t="str">
        <f>IF(AG364&lt;&gt;"",VLOOKUP(AG364,MAGV!$B$6:$G$172,2,0),"")</f>
        <v/>
      </c>
      <c r="AI364" s="44" t="str">
        <f t="shared" si="9"/>
        <v/>
      </c>
    </row>
    <row r="365" spans="1:35" ht="12.6" customHeight="1" x14ac:dyDescent="0.2">
      <c r="A365" s="368">
        <v>5</v>
      </c>
      <c r="B365" s="101" t="str">
        <f>IF(AG365&lt;&gt;"",AH365,"")</f>
        <v>Th.Hưng</v>
      </c>
      <c r="C365" s="1042" t="s">
        <v>0</v>
      </c>
      <c r="D365" s="79" t="str">
        <f>AG365&amp;".1"</f>
        <v>C08.1</v>
      </c>
      <c r="E365" s="761"/>
      <c r="F365" s="771"/>
      <c r="G365" s="771"/>
      <c r="H365" s="760"/>
      <c r="I365" s="761"/>
      <c r="J365" s="760"/>
      <c r="K365" s="802"/>
      <c r="L365" s="774"/>
      <c r="M365" s="761"/>
      <c r="N365" s="760"/>
      <c r="O365" s="771"/>
      <c r="P365" s="774"/>
      <c r="Q365" s="761"/>
      <c r="R365" s="762"/>
      <c r="S365" s="771"/>
      <c r="T365" s="774"/>
      <c r="U365" s="761"/>
      <c r="V365" s="760"/>
      <c r="W365" s="771"/>
      <c r="X365" s="774"/>
      <c r="Y365" s="761"/>
      <c r="Z365" s="760"/>
      <c r="AA365" s="771"/>
      <c r="AB365" s="774"/>
      <c r="AC365" s="761"/>
      <c r="AD365" s="762"/>
      <c r="AE365" s="771"/>
      <c r="AF365" s="19"/>
      <c r="AG365" s="189" t="s">
        <v>157</v>
      </c>
      <c r="AH365" s="190" t="str">
        <f>IF(AG365&lt;&gt;"",VLOOKUP(AG365,MAGV!$B$6:$G$172,2,0),"")</f>
        <v>Th.Hưng</v>
      </c>
      <c r="AI365" s="44">
        <f t="shared" si="9"/>
        <v>0</v>
      </c>
    </row>
    <row r="366" spans="1:35" ht="12" customHeight="1" x14ac:dyDescent="0.2">
      <c r="A366" s="367"/>
      <c r="B366" s="104">
        <f>SUM(F365:F370,J365:J370,N365:N370,R365:R370,V365:V370,Z365:Z370,AD365:AD370)</f>
        <v>0</v>
      </c>
      <c r="C366" s="1043"/>
      <c r="D366" s="78" t="str">
        <f>AG365&amp;".2"</f>
        <v>C08.2</v>
      </c>
      <c r="E366" s="791"/>
      <c r="F366" s="764"/>
      <c r="G366" s="792"/>
      <c r="H366" s="793"/>
      <c r="I366" s="756"/>
      <c r="J366" s="764"/>
      <c r="K366" s="794"/>
      <c r="L366" s="793"/>
      <c r="M366" s="756"/>
      <c r="N366" s="764"/>
      <c r="O366" s="792"/>
      <c r="P366" s="793"/>
      <c r="Q366" s="756"/>
      <c r="R366" s="763"/>
      <c r="S366" s="792"/>
      <c r="T366" s="793"/>
      <c r="U366" s="756"/>
      <c r="V366" s="763"/>
      <c r="W366" s="792"/>
      <c r="X366" s="793"/>
      <c r="Y366" s="756"/>
      <c r="Z366" s="763"/>
      <c r="AA366" s="792"/>
      <c r="AB366" s="793"/>
      <c r="AC366" s="756"/>
      <c r="AD366" s="763"/>
      <c r="AE366" s="792"/>
      <c r="AF366" s="23"/>
      <c r="AH366" s="190" t="str">
        <f>IF(AG366&lt;&gt;"",VLOOKUP(AG366,MAGV!$B$6:$G$172,2,0),"")</f>
        <v/>
      </c>
      <c r="AI366" s="44" t="str">
        <f t="shared" si="9"/>
        <v/>
      </c>
    </row>
    <row r="367" spans="1:35" ht="12.6" customHeight="1" x14ac:dyDescent="0.2">
      <c r="A367" s="367"/>
      <c r="B367" s="102"/>
      <c r="C367" s="1044" t="s">
        <v>1</v>
      </c>
      <c r="D367" s="78" t="str">
        <f>AG365&amp;".3"</f>
        <v>C08.3</v>
      </c>
      <c r="E367" s="765"/>
      <c r="F367" s="773"/>
      <c r="G367" s="773"/>
      <c r="H367" s="795"/>
      <c r="I367" s="765"/>
      <c r="J367" s="767"/>
      <c r="K367" s="795"/>
      <c r="L367" s="775"/>
      <c r="M367" s="765"/>
      <c r="N367" s="766"/>
      <c r="O367" s="773"/>
      <c r="P367" s="775"/>
      <c r="Q367" s="765"/>
      <c r="R367" s="767"/>
      <c r="S367" s="773"/>
      <c r="T367" s="775"/>
      <c r="U367" s="765"/>
      <c r="V367" s="766"/>
      <c r="W367" s="773"/>
      <c r="X367" s="775"/>
      <c r="Y367" s="765"/>
      <c r="Z367" s="766"/>
      <c r="AA367" s="773"/>
      <c r="AB367" s="775"/>
      <c r="AC367" s="765"/>
      <c r="AD367" s="767"/>
      <c r="AE367" s="773"/>
      <c r="AF367" s="29"/>
      <c r="AH367" s="190" t="str">
        <f>IF(AG367&lt;&gt;"",VLOOKUP(AG367,MAGV!$B$6:$G$172,2,0),"")</f>
        <v/>
      </c>
      <c r="AI367" s="44" t="str">
        <f t="shared" si="9"/>
        <v/>
      </c>
    </row>
    <row r="368" spans="1:35" ht="12.6" customHeight="1" x14ac:dyDescent="0.2">
      <c r="A368" s="367"/>
      <c r="B368" s="102"/>
      <c r="C368" s="1045"/>
      <c r="D368" s="78" t="str">
        <f>AG365&amp;".4"</f>
        <v>C08.4</v>
      </c>
      <c r="E368" s="756"/>
      <c r="F368" s="770"/>
      <c r="G368" s="792"/>
      <c r="H368" s="796"/>
      <c r="I368" s="756"/>
      <c r="J368" s="764"/>
      <c r="K368" s="794"/>
      <c r="L368" s="793"/>
      <c r="M368" s="756"/>
      <c r="N368" s="764"/>
      <c r="O368" s="792"/>
      <c r="P368" s="793"/>
      <c r="Q368" s="756"/>
      <c r="R368" s="763"/>
      <c r="S368" s="792"/>
      <c r="T368" s="793"/>
      <c r="U368" s="756"/>
      <c r="V368" s="763"/>
      <c r="W368" s="792"/>
      <c r="X368" s="793"/>
      <c r="Y368" s="756"/>
      <c r="Z368" s="772"/>
      <c r="AA368" s="797"/>
      <c r="AB368" s="798"/>
      <c r="AC368" s="756"/>
      <c r="AD368" s="763"/>
      <c r="AE368" s="792"/>
      <c r="AF368" s="29"/>
      <c r="AH368" s="190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">
      <c r="A369" s="367"/>
      <c r="B369" s="102"/>
      <c r="C369" s="1046" t="s">
        <v>547</v>
      </c>
      <c r="D369" s="78" t="str">
        <f>AG365&amp;".5"</f>
        <v>C08.5</v>
      </c>
      <c r="E369" s="753"/>
      <c r="F369" s="788"/>
      <c r="G369" s="788"/>
      <c r="H369" s="789"/>
      <c r="I369" s="753"/>
      <c r="J369" s="754"/>
      <c r="K369" s="789"/>
      <c r="L369" s="755"/>
      <c r="M369" s="753"/>
      <c r="N369" s="754"/>
      <c r="O369" s="788"/>
      <c r="P369" s="755"/>
      <c r="Q369" s="753"/>
      <c r="R369" s="790"/>
      <c r="S369" s="788"/>
      <c r="T369" s="755"/>
      <c r="U369" s="753"/>
      <c r="V369" s="790"/>
      <c r="W369" s="788"/>
      <c r="X369" s="755"/>
      <c r="Y369" s="753"/>
      <c r="Z369" s="799"/>
      <c r="AA369" s="800"/>
      <c r="AB369" s="801"/>
      <c r="AC369" s="753"/>
      <c r="AD369" s="790"/>
      <c r="AE369" s="788"/>
      <c r="AF369" s="29"/>
      <c r="AH369" s="190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">
      <c r="A370" s="367"/>
      <c r="B370" s="102"/>
      <c r="C370" s="1046"/>
      <c r="D370" s="78" t="str">
        <f>AG365&amp;".6"</f>
        <v>C08.6</v>
      </c>
      <c r="E370" s="753"/>
      <c r="F370" s="788"/>
      <c r="G370" s="788"/>
      <c r="H370" s="789"/>
      <c r="I370" s="753"/>
      <c r="J370" s="754"/>
      <c r="K370" s="789"/>
      <c r="L370" s="755"/>
      <c r="M370" s="753"/>
      <c r="N370" s="754"/>
      <c r="O370" s="788"/>
      <c r="P370" s="755"/>
      <c r="Q370" s="753"/>
      <c r="R370" s="790"/>
      <c r="S370" s="788"/>
      <c r="T370" s="755"/>
      <c r="U370" s="753"/>
      <c r="V370" s="790"/>
      <c r="W370" s="788"/>
      <c r="X370" s="755"/>
      <c r="Y370" s="753"/>
      <c r="Z370" s="799"/>
      <c r="AA370" s="800"/>
      <c r="AB370" s="801"/>
      <c r="AC370" s="753"/>
      <c r="AD370" s="790"/>
      <c r="AE370" s="788"/>
      <c r="AF370" s="29"/>
      <c r="AH370" s="190" t="str">
        <f>IF(AG370&lt;&gt;"",VLOOKUP(AG370,MAGV!$B$6:$G$172,2,0),"")</f>
        <v/>
      </c>
      <c r="AI370" s="44" t="str">
        <f t="shared" si="9"/>
        <v/>
      </c>
    </row>
    <row r="371" spans="1:35" ht="12.6" customHeight="1" x14ac:dyDescent="0.2">
      <c r="A371" s="368">
        <v>6</v>
      </c>
      <c r="B371" s="101" t="str">
        <f>IF(AG371&lt;&gt;"",AH371,"")</f>
        <v>Th.Khải</v>
      </c>
      <c r="C371" s="1042" t="s">
        <v>0</v>
      </c>
      <c r="D371" s="79" t="str">
        <f>AG371&amp;".1"</f>
        <v>C19.1</v>
      </c>
      <c r="E371" s="761"/>
      <c r="F371" s="771"/>
      <c r="G371" s="771"/>
      <c r="H371" s="760"/>
      <c r="I371" s="761"/>
      <c r="J371" s="760"/>
      <c r="K371" s="802"/>
      <c r="L371" s="774"/>
      <c r="M371" s="761"/>
      <c r="N371" s="760"/>
      <c r="O371" s="771"/>
      <c r="P371" s="774"/>
      <c r="Q371" s="761"/>
      <c r="R371" s="762"/>
      <c r="S371" s="771"/>
      <c r="T371" s="774"/>
      <c r="U371" s="761"/>
      <c r="V371" s="760"/>
      <c r="W371" s="771"/>
      <c r="X371" s="774"/>
      <c r="Y371" s="761"/>
      <c r="Z371" s="760"/>
      <c r="AA371" s="771"/>
      <c r="AB371" s="774"/>
      <c r="AC371" s="761"/>
      <c r="AD371" s="762"/>
      <c r="AE371" s="771"/>
      <c r="AF371" s="19"/>
      <c r="AG371" s="189" t="s">
        <v>161</v>
      </c>
      <c r="AH371" s="190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">
      <c r="A372" s="367"/>
      <c r="B372" s="104">
        <f>SUM(F371:F376,J371:J376,N371:N376,R371:R376,V371:V376,Z371:Z376,AD371:AD376)</f>
        <v>0</v>
      </c>
      <c r="C372" s="1043"/>
      <c r="D372" s="78" t="str">
        <f>AG371&amp;".2"</f>
        <v>C19.2</v>
      </c>
      <c r="E372" s="791"/>
      <c r="F372" s="764"/>
      <c r="G372" s="792"/>
      <c r="H372" s="793"/>
      <c r="I372" s="756"/>
      <c r="J372" s="764"/>
      <c r="K372" s="794"/>
      <c r="L372" s="793"/>
      <c r="M372" s="756"/>
      <c r="N372" s="764"/>
      <c r="O372" s="792"/>
      <c r="P372" s="793"/>
      <c r="Q372" s="756"/>
      <c r="R372" s="763"/>
      <c r="S372" s="792"/>
      <c r="T372" s="793"/>
      <c r="U372" s="756"/>
      <c r="V372" s="763"/>
      <c r="W372" s="792"/>
      <c r="X372" s="793"/>
      <c r="Y372" s="756"/>
      <c r="Z372" s="763"/>
      <c r="AA372" s="792"/>
      <c r="AB372" s="793"/>
      <c r="AC372" s="756"/>
      <c r="AD372" s="763"/>
      <c r="AE372" s="792"/>
      <c r="AF372" s="23"/>
      <c r="AH372" s="190" t="str">
        <f>IF(AG372&lt;&gt;"",VLOOKUP(AG372,MAGV!$B$6:$G$172,2,0),"")</f>
        <v/>
      </c>
      <c r="AI372" s="44" t="str">
        <f t="shared" si="9"/>
        <v/>
      </c>
    </row>
    <row r="373" spans="1:35" ht="12.6" customHeight="1" x14ac:dyDescent="0.2">
      <c r="A373" s="367"/>
      <c r="B373" s="102"/>
      <c r="C373" s="1044" t="s">
        <v>1</v>
      </c>
      <c r="D373" s="78" t="str">
        <f>AG371&amp;".3"</f>
        <v>C19.3</v>
      </c>
      <c r="E373" s="765"/>
      <c r="F373" s="773"/>
      <c r="G373" s="773"/>
      <c r="H373" s="795"/>
      <c r="I373" s="765"/>
      <c r="J373" s="767"/>
      <c r="K373" s="795"/>
      <c r="L373" s="775"/>
      <c r="M373" s="765"/>
      <c r="N373" s="766"/>
      <c r="O373" s="773"/>
      <c r="P373" s="775"/>
      <c r="Q373" s="765"/>
      <c r="R373" s="767"/>
      <c r="S373" s="804"/>
      <c r="T373" s="775"/>
      <c r="U373" s="765"/>
      <c r="V373" s="766"/>
      <c r="W373" s="804"/>
      <c r="X373" s="775"/>
      <c r="Y373" s="765"/>
      <c r="Z373" s="766"/>
      <c r="AA373" s="804"/>
      <c r="AB373" s="775"/>
      <c r="AC373" s="765"/>
      <c r="AD373" s="767"/>
      <c r="AE373" s="773"/>
      <c r="AF373" s="29"/>
      <c r="AH373" s="190" t="str">
        <f>IF(AG373&lt;&gt;"",VLOOKUP(AG373,MAGV!$B$6:$G$172,2,0),"")</f>
        <v/>
      </c>
      <c r="AI373" s="44" t="str">
        <f t="shared" si="9"/>
        <v/>
      </c>
    </row>
    <row r="374" spans="1:35" ht="12.6" customHeight="1" x14ac:dyDescent="0.2">
      <c r="A374" s="367"/>
      <c r="B374" s="102"/>
      <c r="C374" s="1045"/>
      <c r="D374" s="78" t="str">
        <f>AG371&amp;".4"</f>
        <v>C19.4</v>
      </c>
      <c r="E374" s="756"/>
      <c r="F374" s="770"/>
      <c r="G374" s="792"/>
      <c r="H374" s="796"/>
      <c r="I374" s="756"/>
      <c r="J374" s="764"/>
      <c r="K374" s="794"/>
      <c r="L374" s="793"/>
      <c r="M374" s="756"/>
      <c r="N374" s="764"/>
      <c r="O374" s="792"/>
      <c r="P374" s="793"/>
      <c r="Q374" s="756"/>
      <c r="R374" s="763"/>
      <c r="S374" s="792"/>
      <c r="T374" s="793"/>
      <c r="U374" s="756"/>
      <c r="V374" s="763"/>
      <c r="W374" s="792"/>
      <c r="X374" s="793"/>
      <c r="Y374" s="756"/>
      <c r="Z374" s="772"/>
      <c r="AA374" s="797"/>
      <c r="AB374" s="798"/>
      <c r="AC374" s="756"/>
      <c r="AD374" s="763"/>
      <c r="AE374" s="792"/>
      <c r="AF374" s="29"/>
      <c r="AH374" s="190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">
      <c r="A375" s="367"/>
      <c r="B375" s="102"/>
      <c r="C375" s="1046" t="s">
        <v>547</v>
      </c>
      <c r="D375" s="78" t="str">
        <f>AG371&amp;".5"</f>
        <v>C19.5</v>
      </c>
      <c r="E375" s="753"/>
      <c r="F375" s="788"/>
      <c r="G375" s="788"/>
      <c r="H375" s="789"/>
      <c r="I375" s="753"/>
      <c r="J375" s="754"/>
      <c r="K375" s="789"/>
      <c r="L375" s="755"/>
      <c r="M375" s="753"/>
      <c r="N375" s="754"/>
      <c r="O375" s="788"/>
      <c r="P375" s="755"/>
      <c r="Q375" s="753"/>
      <c r="R375" s="790"/>
      <c r="S375" s="788"/>
      <c r="T375" s="755"/>
      <c r="U375" s="753"/>
      <c r="V375" s="790"/>
      <c r="W375" s="788"/>
      <c r="X375" s="755"/>
      <c r="Y375" s="753"/>
      <c r="Z375" s="799"/>
      <c r="AA375" s="800"/>
      <c r="AB375" s="801"/>
      <c r="AC375" s="753"/>
      <c r="AD375" s="790"/>
      <c r="AE375" s="788"/>
      <c r="AF375" s="29"/>
      <c r="AH375" s="190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">
      <c r="A376" s="367"/>
      <c r="B376" s="102"/>
      <c r="C376" s="1046"/>
      <c r="D376" s="78" t="str">
        <f>AG371&amp;".6"</f>
        <v>C19.6</v>
      </c>
      <c r="E376" s="753"/>
      <c r="F376" s="788"/>
      <c r="G376" s="788"/>
      <c r="H376" s="789"/>
      <c r="I376" s="753"/>
      <c r="J376" s="754"/>
      <c r="K376" s="789"/>
      <c r="L376" s="755"/>
      <c r="M376" s="753"/>
      <c r="N376" s="754"/>
      <c r="O376" s="788"/>
      <c r="P376" s="755"/>
      <c r="Q376" s="753"/>
      <c r="R376" s="790"/>
      <c r="S376" s="788"/>
      <c r="T376" s="755"/>
      <c r="U376" s="753"/>
      <c r="V376" s="790"/>
      <c r="W376" s="788"/>
      <c r="X376" s="755"/>
      <c r="Y376" s="753"/>
      <c r="Z376" s="799"/>
      <c r="AA376" s="800"/>
      <c r="AB376" s="801"/>
      <c r="AC376" s="753"/>
      <c r="AD376" s="790"/>
      <c r="AE376" s="788"/>
      <c r="AF376" s="29"/>
      <c r="AH376" s="190" t="str">
        <f>IF(AG376&lt;&gt;"",VLOOKUP(AG376,MAGV!$B$6:$G$172,2,0),"")</f>
        <v/>
      </c>
      <c r="AI376" s="44" t="str">
        <f t="shared" si="9"/>
        <v/>
      </c>
    </row>
    <row r="377" spans="1:35" ht="12.6" customHeight="1" x14ac:dyDescent="0.2">
      <c r="A377" s="368">
        <v>7</v>
      </c>
      <c r="B377" s="101" t="str">
        <f>IF(AG377&lt;&gt;"",AH377,"")</f>
        <v>Th.P.Khang</v>
      </c>
      <c r="C377" s="1042" t="s">
        <v>0</v>
      </c>
      <c r="D377" s="79" t="str">
        <f>AG377&amp;".1"</f>
        <v>C04.1</v>
      </c>
      <c r="E377" s="761"/>
      <c r="F377" s="771"/>
      <c r="G377" s="826"/>
      <c r="H377" s="760"/>
      <c r="I377" s="761"/>
      <c r="J377" s="760"/>
      <c r="K377" s="827"/>
      <c r="L377" s="774"/>
      <c r="M377" s="761"/>
      <c r="N377" s="760"/>
      <c r="O377" s="826"/>
      <c r="P377" s="774"/>
      <c r="Q377" s="761"/>
      <c r="R377" s="762"/>
      <c r="S377" s="826"/>
      <c r="T377" s="774"/>
      <c r="U377" s="761"/>
      <c r="V377" s="760"/>
      <c r="W377" s="826"/>
      <c r="X377" s="774"/>
      <c r="Y377" s="761"/>
      <c r="Z377" s="760"/>
      <c r="AA377" s="771"/>
      <c r="AB377" s="774"/>
      <c r="AC377" s="761"/>
      <c r="AD377" s="762"/>
      <c r="AE377" s="771"/>
      <c r="AF377" s="19"/>
      <c r="AG377" s="189" t="s">
        <v>164</v>
      </c>
      <c r="AH377" s="190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">
      <c r="A378" s="367"/>
      <c r="B378" s="104">
        <f>SUM(F377:F382,J377:J382,N377:N382,R377:R382,V377:V382,Z377:Z382,AD377:AD382)</f>
        <v>0</v>
      </c>
      <c r="C378" s="1043"/>
      <c r="D378" s="78" t="str">
        <f>AG377&amp;".2"</f>
        <v>C04.2</v>
      </c>
      <c r="E378" s="791"/>
      <c r="F378" s="764"/>
      <c r="G378" s="792"/>
      <c r="H378" s="793"/>
      <c r="I378" s="756"/>
      <c r="J378" s="764"/>
      <c r="K378" s="794"/>
      <c r="L378" s="793"/>
      <c r="M378" s="756"/>
      <c r="N378" s="764"/>
      <c r="O378" s="792"/>
      <c r="P378" s="793"/>
      <c r="Q378" s="756"/>
      <c r="R378" s="763"/>
      <c r="S378" s="792"/>
      <c r="T378" s="793"/>
      <c r="U378" s="756"/>
      <c r="V378" s="763"/>
      <c r="W378" s="792"/>
      <c r="X378" s="793"/>
      <c r="Y378" s="756"/>
      <c r="Z378" s="763"/>
      <c r="AA378" s="792"/>
      <c r="AB378" s="793"/>
      <c r="AC378" s="756"/>
      <c r="AD378" s="763"/>
      <c r="AE378" s="792"/>
      <c r="AF378" s="23"/>
      <c r="AH378" s="190" t="str">
        <f>IF(AG378&lt;&gt;"",VLOOKUP(AG378,MAGV!$B$6:$G$172,2,0),"")</f>
        <v/>
      </c>
      <c r="AI378" s="44" t="str">
        <f t="shared" si="9"/>
        <v/>
      </c>
    </row>
    <row r="379" spans="1:35" ht="12.6" customHeight="1" x14ac:dyDescent="0.2">
      <c r="A379" s="367"/>
      <c r="B379" s="102"/>
      <c r="C379" s="1044" t="s">
        <v>1</v>
      </c>
      <c r="D379" s="78" t="str">
        <f>AG377&amp;".3"</f>
        <v>C04.3</v>
      </c>
      <c r="E379" s="765"/>
      <c r="F379" s="773"/>
      <c r="G379" s="828"/>
      <c r="H379" s="795"/>
      <c r="I379" s="765"/>
      <c r="J379" s="767"/>
      <c r="K379" s="829"/>
      <c r="L379" s="775"/>
      <c r="M379" s="765"/>
      <c r="N379" s="766"/>
      <c r="O379" s="828"/>
      <c r="P379" s="775"/>
      <c r="Q379" s="765"/>
      <c r="R379" s="767"/>
      <c r="S379" s="804"/>
      <c r="T379" s="775"/>
      <c r="U379" s="765"/>
      <c r="V379" s="766"/>
      <c r="W379" s="828"/>
      <c r="X379" s="775"/>
      <c r="Y379" s="765"/>
      <c r="Z379" s="766"/>
      <c r="AA379" s="773"/>
      <c r="AB379" s="775"/>
      <c r="AC379" s="765"/>
      <c r="AD379" s="767"/>
      <c r="AE379" s="773"/>
      <c r="AF379" s="29"/>
      <c r="AH379" s="190" t="str">
        <f>IF(AG379&lt;&gt;"",VLOOKUP(AG379,MAGV!$B$6:$G$172,2,0),"")</f>
        <v/>
      </c>
      <c r="AI379" s="44" t="str">
        <f t="shared" si="9"/>
        <v/>
      </c>
    </row>
    <row r="380" spans="1:35" ht="12.6" customHeight="1" x14ac:dyDescent="0.2">
      <c r="A380" s="367"/>
      <c r="B380" s="102"/>
      <c r="C380" s="1045"/>
      <c r="D380" s="78" t="str">
        <f>AG377&amp;".4"</f>
        <v>C04.4</v>
      </c>
      <c r="E380" s="756"/>
      <c r="F380" s="770"/>
      <c r="G380" s="792"/>
      <c r="H380" s="796"/>
      <c r="I380" s="756"/>
      <c r="J380" s="764"/>
      <c r="K380" s="794"/>
      <c r="L380" s="793"/>
      <c r="M380" s="756"/>
      <c r="N380" s="764"/>
      <c r="O380" s="792"/>
      <c r="P380" s="793"/>
      <c r="Q380" s="756"/>
      <c r="R380" s="763"/>
      <c r="S380" s="792"/>
      <c r="T380" s="793"/>
      <c r="U380" s="756"/>
      <c r="V380" s="763"/>
      <c r="W380" s="792"/>
      <c r="X380" s="793"/>
      <c r="Y380" s="756"/>
      <c r="Z380" s="772"/>
      <c r="AA380" s="797"/>
      <c r="AB380" s="798"/>
      <c r="AC380" s="756"/>
      <c r="AD380" s="763"/>
      <c r="AE380" s="792"/>
      <c r="AF380" s="29"/>
      <c r="AH380" s="190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">
      <c r="A381" s="367"/>
      <c r="B381" s="102"/>
      <c r="C381" s="1046" t="s">
        <v>547</v>
      </c>
      <c r="D381" s="78" t="str">
        <f>AG377&amp;".5"</f>
        <v>C04.5</v>
      </c>
      <c r="E381" s="753"/>
      <c r="F381" s="788"/>
      <c r="G381" s="788"/>
      <c r="H381" s="789"/>
      <c r="I381" s="753"/>
      <c r="J381" s="754"/>
      <c r="K381" s="789"/>
      <c r="L381" s="755"/>
      <c r="M381" s="753"/>
      <c r="N381" s="754"/>
      <c r="O381" s="788"/>
      <c r="P381" s="755"/>
      <c r="Q381" s="753"/>
      <c r="R381" s="790"/>
      <c r="S381" s="788"/>
      <c r="T381" s="755"/>
      <c r="U381" s="753"/>
      <c r="V381" s="790"/>
      <c r="W381" s="788"/>
      <c r="X381" s="755"/>
      <c r="Y381" s="753"/>
      <c r="Z381" s="799"/>
      <c r="AA381" s="800"/>
      <c r="AB381" s="801"/>
      <c r="AC381" s="753"/>
      <c r="AD381" s="790"/>
      <c r="AE381" s="788"/>
      <c r="AF381" s="29"/>
      <c r="AH381" s="190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">
      <c r="A382" s="369"/>
      <c r="B382" s="103"/>
      <c r="C382" s="1047"/>
      <c r="D382" s="78" t="str">
        <f>AG377&amp;".6"</f>
        <v>C04.6</v>
      </c>
      <c r="E382" s="759"/>
      <c r="F382" s="768"/>
      <c r="G382" s="776"/>
      <c r="H382" s="808"/>
      <c r="I382" s="759"/>
      <c r="J382" s="758"/>
      <c r="K382" s="809"/>
      <c r="L382" s="777"/>
      <c r="M382" s="759"/>
      <c r="N382" s="758"/>
      <c r="O382" s="776"/>
      <c r="P382" s="777"/>
      <c r="Q382" s="759"/>
      <c r="R382" s="757"/>
      <c r="S382" s="768"/>
      <c r="T382" s="777"/>
      <c r="U382" s="759"/>
      <c r="V382" s="757"/>
      <c r="W382" s="768"/>
      <c r="X382" s="777"/>
      <c r="Y382" s="759"/>
      <c r="Z382" s="769"/>
      <c r="AA382" s="810"/>
      <c r="AB382" s="811"/>
      <c r="AC382" s="759"/>
      <c r="AD382" s="757"/>
      <c r="AE382" s="768"/>
      <c r="AF382" s="29"/>
      <c r="AH382" s="190" t="str">
        <f>IF(AG382&lt;&gt;"",VLOOKUP(AG382,MAGV!$B$6:$G$172,2,0),"")</f>
        <v/>
      </c>
      <c r="AI382" s="44" t="str">
        <f t="shared" si="9"/>
        <v/>
      </c>
    </row>
    <row r="383" spans="1:35" ht="12.6" customHeight="1" x14ac:dyDescent="0.2">
      <c r="A383" s="368">
        <v>8</v>
      </c>
      <c r="B383" s="101" t="str">
        <f>IF(AG383&lt;&gt;"",AH383,"")</f>
        <v>Th.M.Khang</v>
      </c>
      <c r="C383" s="1042" t="s">
        <v>0</v>
      </c>
      <c r="D383" s="79" t="str">
        <f>AG383&amp;".1"</f>
        <v>C18.1</v>
      </c>
      <c r="E383" s="761" t="s">
        <v>7006</v>
      </c>
      <c r="F383" s="771">
        <v>4</v>
      </c>
      <c r="G383" s="826"/>
      <c r="H383" s="760"/>
      <c r="I383" s="761" t="s">
        <v>7006</v>
      </c>
      <c r="J383" s="760">
        <v>4</v>
      </c>
      <c r="K383" s="827"/>
      <c r="L383" s="774"/>
      <c r="M383" s="761" t="s">
        <v>6557</v>
      </c>
      <c r="N383" s="760">
        <v>4</v>
      </c>
      <c r="O383" s="826"/>
      <c r="P383" s="774"/>
      <c r="Q383" s="761" t="s">
        <v>6557</v>
      </c>
      <c r="R383" s="762">
        <v>4</v>
      </c>
      <c r="S383" s="826"/>
      <c r="T383" s="774"/>
      <c r="U383" s="761" t="s">
        <v>6557</v>
      </c>
      <c r="V383" s="760">
        <v>4</v>
      </c>
      <c r="W383" s="826"/>
      <c r="X383" s="774"/>
      <c r="Y383" s="761" t="s">
        <v>7000</v>
      </c>
      <c r="Z383" s="760">
        <v>4</v>
      </c>
      <c r="AA383" s="771"/>
      <c r="AB383" s="774"/>
      <c r="AC383" s="761" t="s">
        <v>7000</v>
      </c>
      <c r="AD383" s="762">
        <v>4</v>
      </c>
      <c r="AE383" s="771"/>
      <c r="AF383" s="19"/>
      <c r="AG383" s="189" t="s">
        <v>167</v>
      </c>
      <c r="AH383" s="190" t="str">
        <f>IF(AG383&lt;&gt;"",VLOOKUP(AG383,MAGV!$B$6:$G$172,2,0),"")</f>
        <v>Th.M.Khang</v>
      </c>
      <c r="AI383" s="44">
        <f t="shared" si="9"/>
        <v>56</v>
      </c>
    </row>
    <row r="384" spans="1:35" ht="12" customHeight="1" x14ac:dyDescent="0.2">
      <c r="A384" s="367"/>
      <c r="B384" s="104">
        <f>SUM(F383:F388,J383:J388,N383:N388,R383:R388,V383:V388,Z383:Z388,AD383:AD388)</f>
        <v>56</v>
      </c>
      <c r="C384" s="1043"/>
      <c r="D384" s="78" t="str">
        <f>AG383&amp;".2"</f>
        <v>C18.2</v>
      </c>
      <c r="E384" s="791"/>
      <c r="F384" s="764"/>
      <c r="G384" s="792" t="s">
        <v>8326</v>
      </c>
      <c r="H384" s="793"/>
      <c r="I384" s="756"/>
      <c r="J384" s="764"/>
      <c r="K384" s="794" t="s">
        <v>8326</v>
      </c>
      <c r="L384" s="793"/>
      <c r="M384" s="756"/>
      <c r="N384" s="764"/>
      <c r="O384" s="792" t="s">
        <v>8326</v>
      </c>
      <c r="P384" s="793"/>
      <c r="Q384" s="756"/>
      <c r="R384" s="763"/>
      <c r="S384" s="792" t="s">
        <v>8326</v>
      </c>
      <c r="T384" s="793"/>
      <c r="U384" s="756"/>
      <c r="V384" s="763"/>
      <c r="W384" s="792" t="s">
        <v>8326</v>
      </c>
      <c r="X384" s="793"/>
      <c r="Y384" s="756"/>
      <c r="Z384" s="763"/>
      <c r="AA384" s="792" t="s">
        <v>8275</v>
      </c>
      <c r="AB384" s="793"/>
      <c r="AC384" s="756"/>
      <c r="AD384" s="763"/>
      <c r="AE384" s="792" t="s">
        <v>8275</v>
      </c>
      <c r="AF384" s="23"/>
      <c r="AH384" s="190" t="str">
        <f>IF(AG384&lt;&gt;"",VLOOKUP(AG384,MAGV!$B$6:$G$172,2,0),"")</f>
        <v/>
      </c>
      <c r="AI384" s="44" t="str">
        <f t="shared" si="9"/>
        <v/>
      </c>
    </row>
    <row r="385" spans="1:35" ht="12.6" customHeight="1" x14ac:dyDescent="0.2">
      <c r="A385" s="367"/>
      <c r="B385" s="102"/>
      <c r="C385" s="1044" t="s">
        <v>1</v>
      </c>
      <c r="D385" s="78" t="str">
        <f>AG383&amp;".3"</f>
        <v>C18.3</v>
      </c>
      <c r="E385" s="765" t="s">
        <v>7006</v>
      </c>
      <c r="F385" s="773">
        <v>4</v>
      </c>
      <c r="G385" s="828"/>
      <c r="H385" s="795"/>
      <c r="I385" s="765" t="s">
        <v>7006</v>
      </c>
      <c r="J385" s="767">
        <v>4</v>
      </c>
      <c r="K385" s="829"/>
      <c r="L385" s="775"/>
      <c r="M385" s="765" t="s">
        <v>6557</v>
      </c>
      <c r="N385" s="766">
        <v>4</v>
      </c>
      <c r="O385" s="828"/>
      <c r="P385" s="775"/>
      <c r="Q385" s="765" t="s">
        <v>6557</v>
      </c>
      <c r="R385" s="767">
        <v>4</v>
      </c>
      <c r="S385" s="828"/>
      <c r="T385" s="775"/>
      <c r="U385" s="765" t="s">
        <v>6557</v>
      </c>
      <c r="V385" s="766">
        <v>4</v>
      </c>
      <c r="W385" s="828"/>
      <c r="X385" s="775"/>
      <c r="Y385" s="765" t="s">
        <v>7000</v>
      </c>
      <c r="Z385" s="766">
        <v>4</v>
      </c>
      <c r="AA385" s="773"/>
      <c r="AB385" s="775"/>
      <c r="AC385" s="765" t="s">
        <v>7000</v>
      </c>
      <c r="AD385" s="767">
        <v>4</v>
      </c>
      <c r="AE385" s="773"/>
      <c r="AF385" s="29"/>
      <c r="AH385" s="190" t="str">
        <f>IF(AG385&lt;&gt;"",VLOOKUP(AG385,MAGV!$B$6:$G$172,2,0),"")</f>
        <v/>
      </c>
      <c r="AI385" s="44" t="str">
        <f t="shared" si="9"/>
        <v/>
      </c>
    </row>
    <row r="386" spans="1:35" ht="12.6" customHeight="1" x14ac:dyDescent="0.2">
      <c r="A386" s="367"/>
      <c r="B386" s="102"/>
      <c r="C386" s="1045"/>
      <c r="D386" s="78" t="str">
        <f>AG383&amp;".4"</f>
        <v>C18.4</v>
      </c>
      <c r="E386" s="756"/>
      <c r="F386" s="770"/>
      <c r="G386" s="792" t="s">
        <v>8327</v>
      </c>
      <c r="H386" s="796"/>
      <c r="I386" s="756"/>
      <c r="J386" s="764"/>
      <c r="K386" s="794" t="s">
        <v>8327</v>
      </c>
      <c r="L386" s="793"/>
      <c r="M386" s="756"/>
      <c r="N386" s="764"/>
      <c r="O386" s="792" t="s">
        <v>8327</v>
      </c>
      <c r="P386" s="793"/>
      <c r="Q386" s="756"/>
      <c r="R386" s="763"/>
      <c r="S386" s="792" t="s">
        <v>8327</v>
      </c>
      <c r="T386" s="793"/>
      <c r="U386" s="756"/>
      <c r="V386" s="763"/>
      <c r="W386" s="792" t="s">
        <v>8327</v>
      </c>
      <c r="X386" s="793"/>
      <c r="Y386" s="756"/>
      <c r="Z386" s="772"/>
      <c r="AA386" s="797" t="s">
        <v>8275</v>
      </c>
      <c r="AB386" s="798"/>
      <c r="AC386" s="756"/>
      <c r="AD386" s="763"/>
      <c r="AE386" s="792" t="s">
        <v>8275</v>
      </c>
      <c r="AF386" s="29"/>
      <c r="AH386" s="190" t="str">
        <f>IF(AG386&lt;&gt;"",VLOOKUP(AG386,MAGV!$B$6:$G$172,2,0),"")</f>
        <v/>
      </c>
      <c r="AI386" s="44" t="str">
        <f t="shared" si="9"/>
        <v/>
      </c>
    </row>
    <row r="387" spans="1:35" ht="12.6" customHeight="1" x14ac:dyDescent="0.2">
      <c r="A387" s="367"/>
      <c r="B387" s="102"/>
      <c r="C387" s="1046" t="s">
        <v>547</v>
      </c>
      <c r="D387" s="78" t="str">
        <f>AG383&amp;".5"</f>
        <v>C18.5</v>
      </c>
      <c r="E387" s="753"/>
      <c r="F387" s="788"/>
      <c r="G387" s="788"/>
      <c r="H387" s="789"/>
      <c r="I387" s="753"/>
      <c r="J387" s="754"/>
      <c r="K387" s="789"/>
      <c r="L387" s="755"/>
      <c r="M387" s="753"/>
      <c r="N387" s="754"/>
      <c r="O387" s="788"/>
      <c r="P387" s="755"/>
      <c r="Q387" s="753"/>
      <c r="R387" s="790"/>
      <c r="S387" s="788"/>
      <c r="T387" s="755"/>
      <c r="U387" s="753"/>
      <c r="V387" s="790"/>
      <c r="W387" s="788"/>
      <c r="X387" s="755"/>
      <c r="Y387" s="753"/>
      <c r="Z387" s="799"/>
      <c r="AA387" s="800"/>
      <c r="AB387" s="801"/>
      <c r="AC387" s="753"/>
      <c r="AD387" s="790"/>
      <c r="AE387" s="788"/>
      <c r="AF387" s="29"/>
      <c r="AH387" s="190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">
      <c r="A388" s="367"/>
      <c r="B388" s="102"/>
      <c r="C388" s="1046"/>
      <c r="D388" s="78" t="str">
        <f>AG383&amp;".6"</f>
        <v>C18.6</v>
      </c>
      <c r="E388" s="753"/>
      <c r="F388" s="788"/>
      <c r="G388" s="788"/>
      <c r="H388" s="789"/>
      <c r="I388" s="753"/>
      <c r="J388" s="754"/>
      <c r="K388" s="789"/>
      <c r="L388" s="755"/>
      <c r="M388" s="753"/>
      <c r="N388" s="754"/>
      <c r="O388" s="788"/>
      <c r="P388" s="755"/>
      <c r="Q388" s="753"/>
      <c r="R388" s="790"/>
      <c r="S388" s="788"/>
      <c r="T388" s="755"/>
      <c r="U388" s="753"/>
      <c r="V388" s="790"/>
      <c r="W388" s="788"/>
      <c r="X388" s="755"/>
      <c r="Y388" s="753"/>
      <c r="Z388" s="799"/>
      <c r="AA388" s="800"/>
      <c r="AB388" s="801"/>
      <c r="AC388" s="753"/>
      <c r="AD388" s="790"/>
      <c r="AE388" s="788"/>
      <c r="AF388" s="29"/>
      <c r="AH388" s="190" t="str">
        <f>IF(AG388&lt;&gt;"",VLOOKUP(AG388,MAGV!$B$6:$G$172,2,0),"")</f>
        <v/>
      </c>
      <c r="AI388" s="44" t="str">
        <f t="shared" si="9"/>
        <v/>
      </c>
    </row>
    <row r="389" spans="1:35" ht="12.6" customHeight="1" x14ac:dyDescent="0.2">
      <c r="A389" s="368">
        <v>9</v>
      </c>
      <c r="B389" s="101" t="str">
        <f>IF(AG389&lt;&gt;"",AH389,"")</f>
        <v>Th.Kiên</v>
      </c>
      <c r="C389" s="1042" t="s">
        <v>0</v>
      </c>
      <c r="D389" s="79" t="str">
        <f>AG389&amp;".1"</f>
        <v>C22.1</v>
      </c>
      <c r="E389" s="761" t="s">
        <v>6531</v>
      </c>
      <c r="F389" s="771">
        <v>4</v>
      </c>
      <c r="G389" s="771" t="s">
        <v>499</v>
      </c>
      <c r="H389" s="760"/>
      <c r="I389" s="761" t="s">
        <v>6578</v>
      </c>
      <c r="J389" s="760">
        <v>4</v>
      </c>
      <c r="K389" s="802" t="s">
        <v>225</v>
      </c>
      <c r="L389" s="774"/>
      <c r="M389" s="761" t="s">
        <v>6578</v>
      </c>
      <c r="N389" s="760">
        <v>4</v>
      </c>
      <c r="O389" s="771" t="s">
        <v>225</v>
      </c>
      <c r="P389" s="774"/>
      <c r="Q389" s="761" t="s">
        <v>6578</v>
      </c>
      <c r="R389" s="762">
        <v>4</v>
      </c>
      <c r="S389" s="771" t="s">
        <v>225</v>
      </c>
      <c r="T389" s="774"/>
      <c r="U389" s="761" t="s">
        <v>6578</v>
      </c>
      <c r="V389" s="760">
        <v>4</v>
      </c>
      <c r="W389" s="771" t="s">
        <v>225</v>
      </c>
      <c r="X389" s="774"/>
      <c r="Y389" s="761"/>
      <c r="Z389" s="760"/>
      <c r="AA389" s="771"/>
      <c r="AB389" s="774"/>
      <c r="AC389" s="761"/>
      <c r="AD389" s="762"/>
      <c r="AE389" s="771"/>
      <c r="AF389" s="19"/>
      <c r="AG389" s="189" t="s">
        <v>170</v>
      </c>
      <c r="AH389" s="190" t="str">
        <f>IF(AG389&lt;&gt;"",VLOOKUP(AG389,MAGV!$B$6:$G$172,2,0),"")</f>
        <v>Th.Kiên</v>
      </c>
      <c r="AI389" s="44">
        <f t="shared" si="9"/>
        <v>40</v>
      </c>
    </row>
    <row r="390" spans="1:35" ht="12" customHeight="1" x14ac:dyDescent="0.2">
      <c r="A390" s="367"/>
      <c r="B390" s="104">
        <f>SUM(F389:F394,J389:J394,N389:N394,R389:R394,V389:V394,Z389:Z394,AD389:AD394)</f>
        <v>40</v>
      </c>
      <c r="C390" s="1043"/>
      <c r="D390" s="78" t="str">
        <f>AG389&amp;".2"</f>
        <v>C22.2</v>
      </c>
      <c r="E390" s="791"/>
      <c r="F390" s="764"/>
      <c r="G390" s="792" t="s">
        <v>9887</v>
      </c>
      <c r="H390" s="793"/>
      <c r="I390" s="756"/>
      <c r="J390" s="764"/>
      <c r="K390" s="794" t="s">
        <v>8407</v>
      </c>
      <c r="L390" s="793"/>
      <c r="M390" s="756"/>
      <c r="N390" s="764"/>
      <c r="O390" s="792" t="s">
        <v>8407</v>
      </c>
      <c r="P390" s="793"/>
      <c r="Q390" s="756"/>
      <c r="R390" s="763"/>
      <c r="S390" s="792" t="s">
        <v>8407</v>
      </c>
      <c r="T390" s="793"/>
      <c r="U390" s="756"/>
      <c r="V390" s="763"/>
      <c r="W390" s="792" t="s">
        <v>8407</v>
      </c>
      <c r="X390" s="793"/>
      <c r="Y390" s="756"/>
      <c r="Z390" s="763"/>
      <c r="AA390" s="792"/>
      <c r="AB390" s="793"/>
      <c r="AC390" s="756"/>
      <c r="AD390" s="763"/>
      <c r="AE390" s="792"/>
      <c r="AF390" s="23"/>
      <c r="AH390" s="190" t="str">
        <f>IF(AG390&lt;&gt;"",VLOOKUP(AG390,MAGV!$B$6:$G$172,2,0),"")</f>
        <v/>
      </c>
      <c r="AI390" s="44" t="str">
        <f t="shared" si="9"/>
        <v/>
      </c>
    </row>
    <row r="391" spans="1:35" ht="12.6" customHeight="1" x14ac:dyDescent="0.2">
      <c r="A391" s="367"/>
      <c r="B391" s="102"/>
      <c r="C391" s="1044" t="s">
        <v>1</v>
      </c>
      <c r="D391" s="78" t="str">
        <f>AG389&amp;".3"</f>
        <v>C22.3</v>
      </c>
      <c r="E391" s="765" t="s">
        <v>6578</v>
      </c>
      <c r="F391" s="773">
        <v>4</v>
      </c>
      <c r="G391" s="773" t="s">
        <v>225</v>
      </c>
      <c r="H391" s="795"/>
      <c r="I391" s="765" t="s">
        <v>6578</v>
      </c>
      <c r="J391" s="767">
        <v>4</v>
      </c>
      <c r="K391" s="795" t="s">
        <v>225</v>
      </c>
      <c r="L391" s="775"/>
      <c r="M391" s="765" t="s">
        <v>6578</v>
      </c>
      <c r="N391" s="766">
        <v>4</v>
      </c>
      <c r="O391" s="773" t="s">
        <v>225</v>
      </c>
      <c r="P391" s="775"/>
      <c r="Q391" s="765" t="s">
        <v>6578</v>
      </c>
      <c r="R391" s="767">
        <v>4</v>
      </c>
      <c r="S391" s="804" t="s">
        <v>225</v>
      </c>
      <c r="T391" s="775"/>
      <c r="U391" s="765" t="s">
        <v>6578</v>
      </c>
      <c r="V391" s="766">
        <v>4</v>
      </c>
      <c r="W391" s="804" t="s">
        <v>225</v>
      </c>
      <c r="X391" s="775"/>
      <c r="Y391" s="765"/>
      <c r="Z391" s="766"/>
      <c r="AA391" s="773"/>
      <c r="AB391" s="775"/>
      <c r="AC391" s="765"/>
      <c r="AD391" s="767"/>
      <c r="AE391" s="773"/>
      <c r="AF391" s="29"/>
      <c r="AH391" s="190" t="str">
        <f>IF(AG391&lt;&gt;"",VLOOKUP(AG391,MAGV!$B$6:$G$172,2,0),"")</f>
        <v/>
      </c>
      <c r="AI391" s="44" t="str">
        <f t="shared" si="9"/>
        <v/>
      </c>
    </row>
    <row r="392" spans="1:35" ht="12.6" customHeight="1" x14ac:dyDescent="0.2">
      <c r="A392" s="367"/>
      <c r="B392" s="102"/>
      <c r="C392" s="1045"/>
      <c r="D392" s="78" t="str">
        <f>AG389&amp;".4"</f>
        <v>C22.4</v>
      </c>
      <c r="E392" s="756"/>
      <c r="F392" s="770"/>
      <c r="G392" s="792" t="s">
        <v>8407</v>
      </c>
      <c r="H392" s="796"/>
      <c r="I392" s="756"/>
      <c r="J392" s="764"/>
      <c r="K392" s="794" t="s">
        <v>8407</v>
      </c>
      <c r="L392" s="793"/>
      <c r="M392" s="756"/>
      <c r="N392" s="764"/>
      <c r="O392" s="792" t="s">
        <v>8407</v>
      </c>
      <c r="P392" s="793"/>
      <c r="Q392" s="756"/>
      <c r="R392" s="763"/>
      <c r="S392" s="792" t="s">
        <v>8407</v>
      </c>
      <c r="T392" s="793"/>
      <c r="U392" s="756"/>
      <c r="V392" s="763"/>
      <c r="W392" s="792" t="s">
        <v>8407</v>
      </c>
      <c r="X392" s="793"/>
      <c r="Y392" s="756"/>
      <c r="Z392" s="772"/>
      <c r="AA392" s="797"/>
      <c r="AB392" s="798"/>
      <c r="AC392" s="756"/>
      <c r="AD392" s="763"/>
      <c r="AE392" s="792"/>
      <c r="AF392" s="29"/>
      <c r="AH392" s="190" t="str">
        <f>IF(AG392&lt;&gt;"",VLOOKUP(AG392,MAGV!$B$6:$G$172,2,0),"")</f>
        <v/>
      </c>
      <c r="AI392" s="44" t="str">
        <f t="shared" si="9"/>
        <v/>
      </c>
    </row>
    <row r="393" spans="1:35" ht="12.6" customHeight="1" x14ac:dyDescent="0.2">
      <c r="A393" s="367"/>
      <c r="B393" s="102"/>
      <c r="C393" s="1046" t="s">
        <v>547</v>
      </c>
      <c r="D393" s="78" t="str">
        <f>AG389&amp;".5"</f>
        <v>C22.5</v>
      </c>
      <c r="E393" s="753"/>
      <c r="F393" s="788"/>
      <c r="G393" s="788"/>
      <c r="H393" s="789"/>
      <c r="I393" s="753"/>
      <c r="J393" s="754"/>
      <c r="K393" s="789"/>
      <c r="L393" s="755"/>
      <c r="M393" s="753"/>
      <c r="N393" s="754"/>
      <c r="O393" s="788"/>
      <c r="P393" s="755"/>
      <c r="Q393" s="753"/>
      <c r="R393" s="790"/>
      <c r="S393" s="805"/>
      <c r="T393" s="755"/>
      <c r="U393" s="753"/>
      <c r="V393" s="790"/>
      <c r="W393" s="788"/>
      <c r="X393" s="755"/>
      <c r="Y393" s="753"/>
      <c r="Z393" s="799"/>
      <c r="AA393" s="800"/>
      <c r="AB393" s="801"/>
      <c r="AC393" s="753"/>
      <c r="AD393" s="790"/>
      <c r="AE393" s="788"/>
      <c r="AF393" s="29"/>
      <c r="AH393" s="190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">
      <c r="A394" s="367"/>
      <c r="B394" s="102"/>
      <c r="C394" s="1046"/>
      <c r="D394" s="78" t="str">
        <f>AG389&amp;".6"</f>
        <v>C22.6</v>
      </c>
      <c r="E394" s="753"/>
      <c r="F394" s="788"/>
      <c r="G394" s="788"/>
      <c r="H394" s="789"/>
      <c r="I394" s="753"/>
      <c r="J394" s="754"/>
      <c r="K394" s="789"/>
      <c r="L394" s="755"/>
      <c r="M394" s="753"/>
      <c r="N394" s="754"/>
      <c r="O394" s="788"/>
      <c r="P394" s="755"/>
      <c r="Q394" s="753"/>
      <c r="R394" s="790"/>
      <c r="S394" s="788"/>
      <c r="T394" s="755"/>
      <c r="U394" s="753"/>
      <c r="V394" s="790"/>
      <c r="W394" s="788"/>
      <c r="X394" s="755"/>
      <c r="Y394" s="753"/>
      <c r="Z394" s="799"/>
      <c r="AA394" s="800"/>
      <c r="AB394" s="801"/>
      <c r="AC394" s="753"/>
      <c r="AD394" s="790"/>
      <c r="AE394" s="788"/>
      <c r="AF394" s="29"/>
      <c r="AH394" s="190" t="str">
        <f>IF(AG394&lt;&gt;"",VLOOKUP(AG394,MAGV!$B$6:$G$172,2,0),"")</f>
        <v/>
      </c>
      <c r="AI394" s="44" t="str">
        <f t="shared" si="9"/>
        <v/>
      </c>
    </row>
    <row r="395" spans="1:35" ht="12.6" customHeight="1" x14ac:dyDescent="0.2">
      <c r="A395" s="368">
        <v>10</v>
      </c>
      <c r="B395" s="101" t="str">
        <f>IF(AG395&lt;&gt;"",AH395,"")</f>
        <v>Th.Lâm</v>
      </c>
      <c r="C395" s="1042" t="s">
        <v>0</v>
      </c>
      <c r="D395" s="79" t="str">
        <f>AG395&amp;".1"</f>
        <v>C11.1</v>
      </c>
      <c r="E395" s="761"/>
      <c r="F395" s="771"/>
      <c r="G395" s="826"/>
      <c r="H395" s="760"/>
      <c r="I395" s="761"/>
      <c r="J395" s="760"/>
      <c r="K395" s="827"/>
      <c r="L395" s="774"/>
      <c r="M395" s="761"/>
      <c r="N395" s="760"/>
      <c r="O395" s="826"/>
      <c r="P395" s="774"/>
      <c r="Q395" s="761"/>
      <c r="R395" s="762"/>
      <c r="S395" s="826"/>
      <c r="T395" s="774"/>
      <c r="U395" s="761"/>
      <c r="V395" s="760"/>
      <c r="W395" s="826"/>
      <c r="X395" s="774"/>
      <c r="Y395" s="761"/>
      <c r="Z395" s="760"/>
      <c r="AA395" s="771"/>
      <c r="AB395" s="774"/>
      <c r="AC395" s="761"/>
      <c r="AD395" s="762"/>
      <c r="AE395" s="771"/>
      <c r="AF395" s="19"/>
      <c r="AG395" s="189" t="s">
        <v>173</v>
      </c>
      <c r="AH395" s="190" t="str">
        <f>IF(AG395&lt;&gt;"",VLOOKUP(AG395,MAGV!$B$6:$G$172,2,0),"")</f>
        <v>Th.Lâm</v>
      </c>
      <c r="AI395" s="44">
        <f t="shared" si="9"/>
        <v>12</v>
      </c>
    </row>
    <row r="396" spans="1:35" ht="12" customHeight="1" x14ac:dyDescent="0.2">
      <c r="A396" s="367"/>
      <c r="B396" s="104">
        <f>SUM(F395:F400,J395:J400,N395:N400,R395:R400,V395:V400,Z395:Z400,AD395:AD400)</f>
        <v>12</v>
      </c>
      <c r="C396" s="1043"/>
      <c r="D396" s="78" t="str">
        <f>AG395&amp;".2"</f>
        <v>C11.2</v>
      </c>
      <c r="E396" s="791"/>
      <c r="F396" s="764"/>
      <c r="G396" s="792"/>
      <c r="H396" s="793"/>
      <c r="I396" s="756"/>
      <c r="J396" s="764"/>
      <c r="K396" s="794"/>
      <c r="L396" s="793"/>
      <c r="M396" s="756"/>
      <c r="N396" s="764"/>
      <c r="O396" s="792"/>
      <c r="P396" s="793"/>
      <c r="Q396" s="756"/>
      <c r="R396" s="763"/>
      <c r="S396" s="792"/>
      <c r="T396" s="793"/>
      <c r="U396" s="756"/>
      <c r="V396" s="763"/>
      <c r="W396" s="792"/>
      <c r="X396" s="793"/>
      <c r="Y396" s="756"/>
      <c r="Z396" s="763"/>
      <c r="AA396" s="792"/>
      <c r="AB396" s="793"/>
      <c r="AC396" s="756"/>
      <c r="AD396" s="763"/>
      <c r="AE396" s="792"/>
      <c r="AF396" s="23"/>
      <c r="AH396" s="190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" customHeight="1" x14ac:dyDescent="0.2">
      <c r="A397" s="367"/>
      <c r="B397" s="102"/>
      <c r="C397" s="1044" t="s">
        <v>1</v>
      </c>
      <c r="D397" s="78" t="str">
        <f>AG395&amp;".3"</f>
        <v>C11.3</v>
      </c>
      <c r="E397" s="765"/>
      <c r="F397" s="773"/>
      <c r="G397" s="828"/>
      <c r="H397" s="795"/>
      <c r="I397" s="765" t="s">
        <v>6559</v>
      </c>
      <c r="J397" s="767">
        <v>4</v>
      </c>
      <c r="K397" s="829" t="s">
        <v>232</v>
      </c>
      <c r="L397" s="775"/>
      <c r="M397" s="765" t="s">
        <v>6559</v>
      </c>
      <c r="N397" s="766">
        <v>4</v>
      </c>
      <c r="O397" s="828" t="s">
        <v>232</v>
      </c>
      <c r="P397" s="775"/>
      <c r="Q397" s="765"/>
      <c r="R397" s="767"/>
      <c r="S397" s="828"/>
      <c r="T397" s="775"/>
      <c r="U397" s="765" t="s">
        <v>6559</v>
      </c>
      <c r="V397" s="766">
        <v>4</v>
      </c>
      <c r="W397" s="804" t="s">
        <v>232</v>
      </c>
      <c r="X397" s="775"/>
      <c r="Y397" s="765"/>
      <c r="Z397" s="766"/>
      <c r="AA397" s="773"/>
      <c r="AB397" s="775"/>
      <c r="AC397" s="765"/>
      <c r="AD397" s="767"/>
      <c r="AE397" s="773"/>
      <c r="AF397" s="29"/>
      <c r="AH397" s="190" t="str">
        <f>IF(AG397&lt;&gt;"",VLOOKUP(AG397,MAGV!$B$6:$G$172,2,0),"")</f>
        <v/>
      </c>
      <c r="AI397" s="44" t="str">
        <f t="shared" si="10"/>
        <v/>
      </c>
    </row>
    <row r="398" spans="1:35" ht="12.6" customHeight="1" x14ac:dyDescent="0.2">
      <c r="A398" s="367"/>
      <c r="B398" s="102"/>
      <c r="C398" s="1045"/>
      <c r="D398" s="78" t="str">
        <f>AG395&amp;".4"</f>
        <v>C11.4</v>
      </c>
      <c r="E398" s="756"/>
      <c r="F398" s="770"/>
      <c r="G398" s="792"/>
      <c r="H398" s="796"/>
      <c r="I398" s="756"/>
      <c r="J398" s="764"/>
      <c r="K398" s="794" t="s">
        <v>9867</v>
      </c>
      <c r="L398" s="793"/>
      <c r="M398" s="756"/>
      <c r="N398" s="764"/>
      <c r="O398" s="792" t="s">
        <v>9867</v>
      </c>
      <c r="P398" s="793"/>
      <c r="Q398" s="756"/>
      <c r="R398" s="763"/>
      <c r="S398" s="792"/>
      <c r="T398" s="793"/>
      <c r="U398" s="756"/>
      <c r="V398" s="763"/>
      <c r="W398" s="792" t="s">
        <v>9867</v>
      </c>
      <c r="X398" s="793"/>
      <c r="Y398" s="756"/>
      <c r="Z398" s="772"/>
      <c r="AA398" s="797"/>
      <c r="AB398" s="798"/>
      <c r="AC398" s="756"/>
      <c r="AD398" s="763"/>
      <c r="AE398" s="792"/>
      <c r="AF398" s="29"/>
      <c r="AH398" s="190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">
      <c r="A399" s="367"/>
      <c r="B399" s="102"/>
      <c r="C399" s="1046" t="s">
        <v>547</v>
      </c>
      <c r="D399" s="78" t="str">
        <f>AG395&amp;".5"</f>
        <v>C11.5</v>
      </c>
      <c r="E399" s="753"/>
      <c r="F399" s="788"/>
      <c r="G399" s="788"/>
      <c r="H399" s="789"/>
      <c r="I399" s="753"/>
      <c r="J399" s="754"/>
      <c r="K399" s="789"/>
      <c r="L399" s="755"/>
      <c r="M399" s="753"/>
      <c r="N399" s="754"/>
      <c r="O399" s="788"/>
      <c r="P399" s="755"/>
      <c r="Q399" s="753"/>
      <c r="R399" s="790"/>
      <c r="S399" s="788"/>
      <c r="T399" s="755"/>
      <c r="U399" s="753"/>
      <c r="V399" s="790"/>
      <c r="W399" s="788"/>
      <c r="X399" s="755"/>
      <c r="Y399" s="753"/>
      <c r="Z399" s="799"/>
      <c r="AA399" s="800"/>
      <c r="AB399" s="801"/>
      <c r="AC399" s="753"/>
      <c r="AD399" s="790"/>
      <c r="AE399" s="788"/>
      <c r="AF399" s="29"/>
      <c r="AH399" s="190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">
      <c r="A400" s="367"/>
      <c r="B400" s="102"/>
      <c r="C400" s="1046"/>
      <c r="D400" s="78" t="str">
        <f>AG395&amp;".6"</f>
        <v>C11.6</v>
      </c>
      <c r="E400" s="753"/>
      <c r="F400" s="788"/>
      <c r="G400" s="805"/>
      <c r="H400" s="789"/>
      <c r="I400" s="753"/>
      <c r="J400" s="754"/>
      <c r="K400" s="806"/>
      <c r="L400" s="755"/>
      <c r="M400" s="753"/>
      <c r="N400" s="754"/>
      <c r="O400" s="805"/>
      <c r="P400" s="755"/>
      <c r="Q400" s="753"/>
      <c r="R400" s="790"/>
      <c r="S400" s="805"/>
      <c r="T400" s="755"/>
      <c r="U400" s="753"/>
      <c r="V400" s="790"/>
      <c r="W400" s="805"/>
      <c r="X400" s="755"/>
      <c r="Y400" s="753"/>
      <c r="Z400" s="799"/>
      <c r="AA400" s="816"/>
      <c r="AB400" s="801"/>
      <c r="AC400" s="753"/>
      <c r="AD400" s="790"/>
      <c r="AE400" s="788"/>
      <c r="AF400" s="29"/>
      <c r="AH400" s="190" t="str">
        <f>IF(AG400&lt;&gt;"",VLOOKUP(AG400,MAGV!$B$6:$G$172,2,0),"")</f>
        <v/>
      </c>
      <c r="AI400" s="44" t="str">
        <f t="shared" si="10"/>
        <v/>
      </c>
    </row>
    <row r="401" spans="1:35" ht="12.6" customHeight="1" x14ac:dyDescent="0.2">
      <c r="A401" s="368">
        <v>11</v>
      </c>
      <c r="B401" s="101" t="str">
        <f>IF(AG401&lt;&gt;"",AH401,"")</f>
        <v>Th.Luyện</v>
      </c>
      <c r="C401" s="1042" t="s">
        <v>0</v>
      </c>
      <c r="D401" s="79" t="str">
        <f>AG401&amp;".1"</f>
        <v>C05.1</v>
      </c>
      <c r="E401" s="761" t="s">
        <v>6551</v>
      </c>
      <c r="F401" s="771">
        <v>4</v>
      </c>
      <c r="G401" s="771"/>
      <c r="H401" s="760"/>
      <c r="I401" s="761" t="s">
        <v>6551</v>
      </c>
      <c r="J401" s="760">
        <v>4</v>
      </c>
      <c r="K401" s="802"/>
      <c r="L401" s="774"/>
      <c r="M401" s="761" t="s">
        <v>6551</v>
      </c>
      <c r="N401" s="760">
        <v>4</v>
      </c>
      <c r="O401" s="771"/>
      <c r="P401" s="774"/>
      <c r="Q401" s="761" t="s">
        <v>6551</v>
      </c>
      <c r="R401" s="762">
        <v>4</v>
      </c>
      <c r="S401" s="771"/>
      <c r="T401" s="774"/>
      <c r="U401" s="761" t="s">
        <v>6551</v>
      </c>
      <c r="V401" s="760">
        <v>4</v>
      </c>
      <c r="W401" s="771"/>
      <c r="X401" s="774"/>
      <c r="Y401" s="761"/>
      <c r="Z401" s="760"/>
      <c r="AA401" s="771"/>
      <c r="AB401" s="774"/>
      <c r="AC401" s="761"/>
      <c r="AD401" s="762"/>
      <c r="AE401" s="771"/>
      <c r="AF401" s="19"/>
      <c r="AG401" s="189" t="s">
        <v>177</v>
      </c>
      <c r="AH401" s="190" t="str">
        <f>IF(AG401&lt;&gt;"",VLOOKUP(AG401,MAGV!$B$6:$G$172,2,0),"")</f>
        <v>Th.Luyện</v>
      </c>
      <c r="AI401" s="44">
        <f t="shared" si="10"/>
        <v>40</v>
      </c>
    </row>
    <row r="402" spans="1:35" ht="12" customHeight="1" x14ac:dyDescent="0.2">
      <c r="A402" s="367"/>
      <c r="B402" s="104">
        <f>SUM(F401:F406,J401:J406,N401:N406,R401:R406,V401:V406,Z401:Z406,AD401:AD406)</f>
        <v>40</v>
      </c>
      <c r="C402" s="1043"/>
      <c r="D402" s="78" t="str">
        <f>AG401&amp;".2"</f>
        <v>C05.2</v>
      </c>
      <c r="E402" s="791"/>
      <c r="F402" s="764"/>
      <c r="G402" s="792" t="s">
        <v>8339</v>
      </c>
      <c r="H402" s="793"/>
      <c r="I402" s="756"/>
      <c r="J402" s="764"/>
      <c r="K402" s="794" t="s">
        <v>8339</v>
      </c>
      <c r="L402" s="793"/>
      <c r="M402" s="756"/>
      <c r="N402" s="764"/>
      <c r="O402" s="792" t="s">
        <v>8339</v>
      </c>
      <c r="P402" s="793"/>
      <c r="Q402" s="756"/>
      <c r="R402" s="763"/>
      <c r="S402" s="792" t="s">
        <v>8339</v>
      </c>
      <c r="T402" s="793"/>
      <c r="U402" s="756"/>
      <c r="V402" s="763"/>
      <c r="W402" s="792" t="s">
        <v>8339</v>
      </c>
      <c r="X402" s="793"/>
      <c r="Y402" s="756"/>
      <c r="Z402" s="763"/>
      <c r="AA402" s="792"/>
      <c r="AB402" s="793"/>
      <c r="AC402" s="756"/>
      <c r="AD402" s="763"/>
      <c r="AE402" s="792"/>
      <c r="AF402" s="23"/>
      <c r="AH402" s="190" t="str">
        <f>IF(AG402&lt;&gt;"",VLOOKUP(AG402,MAGV!$B$6:$G$172,2,0),"")</f>
        <v/>
      </c>
      <c r="AI402" s="44" t="str">
        <f t="shared" si="10"/>
        <v/>
      </c>
    </row>
    <row r="403" spans="1:35" ht="12.6" customHeight="1" x14ac:dyDescent="0.2">
      <c r="A403" s="367"/>
      <c r="B403" s="102"/>
      <c r="C403" s="1044" t="s">
        <v>1</v>
      </c>
      <c r="D403" s="78" t="str">
        <f>AG401&amp;".3"</f>
        <v>C05.3</v>
      </c>
      <c r="E403" s="765" t="s">
        <v>6551</v>
      </c>
      <c r="F403" s="773">
        <v>4</v>
      </c>
      <c r="G403" s="773"/>
      <c r="H403" s="795"/>
      <c r="I403" s="765" t="s">
        <v>6551</v>
      </c>
      <c r="J403" s="767">
        <v>4</v>
      </c>
      <c r="K403" s="795"/>
      <c r="L403" s="775"/>
      <c r="M403" s="765" t="s">
        <v>6551</v>
      </c>
      <c r="N403" s="766">
        <v>4</v>
      </c>
      <c r="O403" s="773"/>
      <c r="P403" s="775"/>
      <c r="Q403" s="765" t="s">
        <v>6551</v>
      </c>
      <c r="R403" s="767">
        <v>4</v>
      </c>
      <c r="S403" s="804"/>
      <c r="T403" s="775"/>
      <c r="U403" s="765" t="s">
        <v>6551</v>
      </c>
      <c r="V403" s="766">
        <v>4</v>
      </c>
      <c r="W403" s="773"/>
      <c r="X403" s="775"/>
      <c r="Y403" s="765"/>
      <c r="Z403" s="766"/>
      <c r="AA403" s="773"/>
      <c r="AB403" s="775"/>
      <c r="AC403" s="765"/>
      <c r="AD403" s="767"/>
      <c r="AE403" s="773"/>
      <c r="AF403" s="29"/>
      <c r="AH403" s="190" t="str">
        <f>IF(AG403&lt;&gt;"",VLOOKUP(AG403,MAGV!$B$6:$G$172,2,0),"")</f>
        <v/>
      </c>
      <c r="AI403" s="44" t="str">
        <f t="shared" si="10"/>
        <v/>
      </c>
    </row>
    <row r="404" spans="1:35" ht="12.6" customHeight="1" x14ac:dyDescent="0.2">
      <c r="A404" s="367"/>
      <c r="B404" s="102"/>
      <c r="C404" s="1045"/>
      <c r="D404" s="78" t="str">
        <f>AG401&amp;".4"</f>
        <v>C05.4</v>
      </c>
      <c r="E404" s="756"/>
      <c r="F404" s="770"/>
      <c r="G404" s="792" t="s">
        <v>8339</v>
      </c>
      <c r="H404" s="796"/>
      <c r="I404" s="756"/>
      <c r="J404" s="764"/>
      <c r="K404" s="794" t="s">
        <v>8339</v>
      </c>
      <c r="L404" s="793"/>
      <c r="M404" s="756"/>
      <c r="N404" s="764"/>
      <c r="O404" s="792" t="s">
        <v>8339</v>
      </c>
      <c r="P404" s="793"/>
      <c r="Q404" s="756"/>
      <c r="R404" s="763"/>
      <c r="S404" s="792" t="s">
        <v>8339</v>
      </c>
      <c r="T404" s="793"/>
      <c r="U404" s="756"/>
      <c r="V404" s="763"/>
      <c r="W404" s="792" t="s">
        <v>8339</v>
      </c>
      <c r="X404" s="793"/>
      <c r="Y404" s="756"/>
      <c r="Z404" s="772"/>
      <c r="AA404" s="797"/>
      <c r="AB404" s="798"/>
      <c r="AC404" s="756"/>
      <c r="AD404" s="763"/>
      <c r="AE404" s="792"/>
      <c r="AF404" s="29"/>
      <c r="AH404" s="190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">
      <c r="A405" s="367"/>
      <c r="B405" s="102"/>
      <c r="C405" s="1046" t="s">
        <v>547</v>
      </c>
      <c r="D405" s="78" t="str">
        <f>AG401&amp;".5"</f>
        <v>C05.5</v>
      </c>
      <c r="E405" s="753"/>
      <c r="F405" s="788"/>
      <c r="G405" s="788"/>
      <c r="H405" s="789"/>
      <c r="I405" s="753"/>
      <c r="J405" s="754"/>
      <c r="K405" s="789"/>
      <c r="L405" s="755"/>
      <c r="M405" s="753"/>
      <c r="N405" s="754"/>
      <c r="O405" s="788"/>
      <c r="P405" s="755"/>
      <c r="Q405" s="753"/>
      <c r="R405" s="790"/>
      <c r="S405" s="788"/>
      <c r="T405" s="755"/>
      <c r="U405" s="753"/>
      <c r="V405" s="790"/>
      <c r="W405" s="788"/>
      <c r="X405" s="755"/>
      <c r="Y405" s="753"/>
      <c r="Z405" s="799"/>
      <c r="AA405" s="800"/>
      <c r="AB405" s="801"/>
      <c r="AC405" s="753"/>
      <c r="AD405" s="790"/>
      <c r="AE405" s="788"/>
      <c r="AF405" s="29"/>
      <c r="AH405" s="190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">
      <c r="A406" s="367"/>
      <c r="B406" s="102"/>
      <c r="C406" s="1046"/>
      <c r="D406" s="78" t="str">
        <f>AG401&amp;".6"</f>
        <v>C05.6</v>
      </c>
      <c r="E406" s="753"/>
      <c r="F406" s="788"/>
      <c r="G406" s="805"/>
      <c r="H406" s="789"/>
      <c r="I406" s="753"/>
      <c r="J406" s="754"/>
      <c r="K406" s="806"/>
      <c r="L406" s="755"/>
      <c r="M406" s="753"/>
      <c r="N406" s="754"/>
      <c r="O406" s="805"/>
      <c r="P406" s="755"/>
      <c r="Q406" s="753"/>
      <c r="R406" s="790"/>
      <c r="S406" s="805"/>
      <c r="T406" s="755"/>
      <c r="U406" s="753"/>
      <c r="V406" s="790"/>
      <c r="W406" s="805"/>
      <c r="X406" s="755"/>
      <c r="Y406" s="753"/>
      <c r="Z406" s="799"/>
      <c r="AA406" s="816"/>
      <c r="AB406" s="801"/>
      <c r="AC406" s="753"/>
      <c r="AD406" s="790"/>
      <c r="AE406" s="805"/>
      <c r="AF406" s="29"/>
      <c r="AH406" s="190" t="str">
        <f>IF(AG406&lt;&gt;"",VLOOKUP(AG406,MAGV!$B$6:$G$172,2,0),"")</f>
        <v/>
      </c>
      <c r="AI406" s="44" t="str">
        <f t="shared" si="10"/>
        <v/>
      </c>
    </row>
    <row r="407" spans="1:35" ht="12.6" customHeight="1" x14ac:dyDescent="0.2">
      <c r="A407" s="368">
        <v>12</v>
      </c>
      <c r="B407" s="101" t="str">
        <f>IF(AG407&lt;&gt;"",AH407,"")</f>
        <v>Th.Nghĩa</v>
      </c>
      <c r="C407" s="1042" t="s">
        <v>0</v>
      </c>
      <c r="D407" s="79" t="str">
        <f>AG407&amp;".1"</f>
        <v>C20.1</v>
      </c>
      <c r="E407" s="761"/>
      <c r="F407" s="771"/>
      <c r="G407" s="771"/>
      <c r="H407" s="760"/>
      <c r="I407" s="761" t="s">
        <v>7237</v>
      </c>
      <c r="J407" s="760">
        <v>4</v>
      </c>
      <c r="K407" s="802" t="s">
        <v>503</v>
      </c>
      <c r="L407" s="774"/>
      <c r="M407" s="761"/>
      <c r="N407" s="760"/>
      <c r="O407" s="771"/>
      <c r="P407" s="774"/>
      <c r="Q407" s="761" t="s">
        <v>7237</v>
      </c>
      <c r="R407" s="762">
        <v>4</v>
      </c>
      <c r="S407" s="771" t="s">
        <v>503</v>
      </c>
      <c r="T407" s="774"/>
      <c r="U407" s="761" t="s">
        <v>7237</v>
      </c>
      <c r="V407" s="760">
        <v>4</v>
      </c>
      <c r="W407" s="771" t="s">
        <v>503</v>
      </c>
      <c r="X407" s="774"/>
      <c r="Y407" s="761" t="s">
        <v>7237</v>
      </c>
      <c r="Z407" s="760">
        <v>4</v>
      </c>
      <c r="AA407" s="771" t="s">
        <v>503</v>
      </c>
      <c r="AB407" s="774"/>
      <c r="AC407" s="761"/>
      <c r="AD407" s="762"/>
      <c r="AE407" s="771"/>
      <c r="AF407" s="19"/>
      <c r="AG407" s="189" t="s">
        <v>181</v>
      </c>
      <c r="AH407" s="190" t="str">
        <f>IF(AG407&lt;&gt;"",VLOOKUP(AG407,MAGV!$B$6:$G$172,2,0),"")</f>
        <v>Th.Nghĩa</v>
      </c>
      <c r="AI407" s="44">
        <f t="shared" si="10"/>
        <v>40</v>
      </c>
    </row>
    <row r="408" spans="1:35" ht="12" customHeight="1" x14ac:dyDescent="0.2">
      <c r="A408" s="367"/>
      <c r="B408" s="104">
        <f>SUM(F407:F412,J407:J412,N407:N412,R407:R412,V407:V412,Z407:Z412,AD407:AD412)</f>
        <v>40</v>
      </c>
      <c r="C408" s="1043"/>
      <c r="D408" s="78" t="str">
        <f>AG407&amp;".2"</f>
        <v>C20.2</v>
      </c>
      <c r="E408" s="791"/>
      <c r="F408" s="764"/>
      <c r="G408" s="792"/>
      <c r="H408" s="793"/>
      <c r="I408" s="756"/>
      <c r="J408" s="764"/>
      <c r="K408" s="794" t="s">
        <v>8322</v>
      </c>
      <c r="L408" s="793"/>
      <c r="M408" s="756"/>
      <c r="N408" s="764"/>
      <c r="O408" s="792"/>
      <c r="P408" s="793"/>
      <c r="Q408" s="756"/>
      <c r="R408" s="763"/>
      <c r="S408" s="792" t="s">
        <v>8322</v>
      </c>
      <c r="T408" s="793"/>
      <c r="U408" s="756"/>
      <c r="V408" s="763"/>
      <c r="W408" s="792" t="s">
        <v>8322</v>
      </c>
      <c r="X408" s="793"/>
      <c r="Y408" s="756"/>
      <c r="Z408" s="763"/>
      <c r="AA408" s="792" t="s">
        <v>8322</v>
      </c>
      <c r="AB408" s="793"/>
      <c r="AC408" s="756"/>
      <c r="AD408" s="763"/>
      <c r="AE408" s="792"/>
      <c r="AF408" s="23"/>
      <c r="AH408" s="190" t="str">
        <f>IF(AG408&lt;&gt;"",VLOOKUP(AG408,MAGV!$B$6:$G$172,2,0),"")</f>
        <v/>
      </c>
      <c r="AI408" s="44" t="str">
        <f t="shared" si="10"/>
        <v/>
      </c>
    </row>
    <row r="409" spans="1:35" ht="12.6" customHeight="1" x14ac:dyDescent="0.2">
      <c r="A409" s="367"/>
      <c r="B409" s="102"/>
      <c r="C409" s="1044" t="s">
        <v>1</v>
      </c>
      <c r="D409" s="78" t="str">
        <f>AG407&amp;".3"</f>
        <v>C20.3</v>
      </c>
      <c r="E409" s="765" t="s">
        <v>7237</v>
      </c>
      <c r="F409" s="773">
        <v>4</v>
      </c>
      <c r="G409" s="773" t="s">
        <v>503</v>
      </c>
      <c r="H409" s="795"/>
      <c r="I409" s="765" t="s">
        <v>6555</v>
      </c>
      <c r="J409" s="767">
        <v>4</v>
      </c>
      <c r="K409" s="795" t="s">
        <v>503</v>
      </c>
      <c r="L409" s="775"/>
      <c r="M409" s="812" t="s">
        <v>6555</v>
      </c>
      <c r="N409" s="766">
        <v>4</v>
      </c>
      <c r="O409" s="773" t="s">
        <v>503</v>
      </c>
      <c r="P409" s="775"/>
      <c r="Q409" s="765" t="s">
        <v>6555</v>
      </c>
      <c r="R409" s="767">
        <v>4</v>
      </c>
      <c r="S409" s="773" t="s">
        <v>503</v>
      </c>
      <c r="T409" s="775"/>
      <c r="U409" s="765" t="s">
        <v>6555</v>
      </c>
      <c r="V409" s="766">
        <v>4</v>
      </c>
      <c r="W409" s="773" t="s">
        <v>503</v>
      </c>
      <c r="X409" s="775"/>
      <c r="Y409" s="765" t="s">
        <v>6555</v>
      </c>
      <c r="Z409" s="766">
        <v>4</v>
      </c>
      <c r="AA409" s="773" t="s">
        <v>503</v>
      </c>
      <c r="AB409" s="775"/>
      <c r="AC409" s="765"/>
      <c r="AD409" s="767"/>
      <c r="AE409" s="773"/>
      <c r="AF409" s="29"/>
      <c r="AH409" s="190" t="str">
        <f>IF(AG409&lt;&gt;"",VLOOKUP(AG409,MAGV!$B$6:$G$172,2,0),"")</f>
        <v/>
      </c>
      <c r="AI409" s="44" t="str">
        <f t="shared" si="10"/>
        <v/>
      </c>
    </row>
    <row r="410" spans="1:35" ht="12.6" customHeight="1" x14ac:dyDescent="0.2">
      <c r="A410" s="367"/>
      <c r="B410" s="102"/>
      <c r="C410" s="1045"/>
      <c r="D410" s="78" t="str">
        <f>AG407&amp;".4"</f>
        <v>C20.4</v>
      </c>
      <c r="E410" s="756"/>
      <c r="F410" s="770"/>
      <c r="G410" s="792" t="s">
        <v>8322</v>
      </c>
      <c r="H410" s="796"/>
      <c r="I410" s="756"/>
      <c r="J410" s="764"/>
      <c r="K410" s="794" t="s">
        <v>8300</v>
      </c>
      <c r="L410" s="793"/>
      <c r="M410" s="756"/>
      <c r="N410" s="764"/>
      <c r="O410" s="792" t="s">
        <v>8300</v>
      </c>
      <c r="P410" s="793"/>
      <c r="Q410" s="756"/>
      <c r="R410" s="763"/>
      <c r="S410" s="792" t="s">
        <v>8300</v>
      </c>
      <c r="T410" s="793"/>
      <c r="U410" s="756"/>
      <c r="V410" s="763"/>
      <c r="W410" s="792" t="s">
        <v>8300</v>
      </c>
      <c r="X410" s="793"/>
      <c r="Y410" s="756"/>
      <c r="Z410" s="772"/>
      <c r="AA410" s="797" t="s">
        <v>8300</v>
      </c>
      <c r="AB410" s="798"/>
      <c r="AC410" s="756"/>
      <c r="AD410" s="763"/>
      <c r="AE410" s="792"/>
      <c r="AF410" s="29"/>
      <c r="AH410" s="190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">
      <c r="A411" s="367"/>
      <c r="B411" s="102"/>
      <c r="C411" s="1046" t="s">
        <v>547</v>
      </c>
      <c r="D411" s="78" t="str">
        <f>AG407&amp;".5"</f>
        <v>C20.5</v>
      </c>
      <c r="E411" s="753"/>
      <c r="F411" s="788"/>
      <c r="G411" s="788"/>
      <c r="H411" s="789"/>
      <c r="I411" s="753"/>
      <c r="J411" s="754"/>
      <c r="K411" s="789"/>
      <c r="L411" s="755"/>
      <c r="M411" s="753"/>
      <c r="N411" s="754"/>
      <c r="O411" s="788"/>
      <c r="P411" s="755"/>
      <c r="Q411" s="753"/>
      <c r="R411" s="790"/>
      <c r="S411" s="788"/>
      <c r="T411" s="755"/>
      <c r="U411" s="753"/>
      <c r="V411" s="790"/>
      <c r="W411" s="788"/>
      <c r="X411" s="755"/>
      <c r="Y411" s="753"/>
      <c r="Z411" s="799"/>
      <c r="AA411" s="800"/>
      <c r="AB411" s="801"/>
      <c r="AC411" s="753"/>
      <c r="AD411" s="790"/>
      <c r="AE411" s="788"/>
      <c r="AF411" s="29"/>
      <c r="AH411" s="190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">
      <c r="A412" s="367"/>
      <c r="B412" s="102"/>
      <c r="C412" s="1046"/>
      <c r="D412" s="78" t="str">
        <f>AG407&amp;".6"</f>
        <v>C20.6</v>
      </c>
      <c r="E412" s="753"/>
      <c r="F412" s="788"/>
      <c r="G412" s="805"/>
      <c r="H412" s="789"/>
      <c r="I412" s="753"/>
      <c r="J412" s="754"/>
      <c r="K412" s="806"/>
      <c r="L412" s="755"/>
      <c r="M412" s="753"/>
      <c r="N412" s="754"/>
      <c r="O412" s="805"/>
      <c r="P412" s="755"/>
      <c r="Q412" s="753"/>
      <c r="R412" s="790"/>
      <c r="S412" s="805"/>
      <c r="T412" s="755"/>
      <c r="U412" s="753"/>
      <c r="V412" s="790"/>
      <c r="W412" s="788"/>
      <c r="X412" s="755"/>
      <c r="Y412" s="753"/>
      <c r="Z412" s="799"/>
      <c r="AA412" s="800"/>
      <c r="AB412" s="801"/>
      <c r="AC412" s="753"/>
      <c r="AD412" s="790"/>
      <c r="AE412" s="788"/>
      <c r="AF412" s="29"/>
      <c r="AH412" s="190" t="str">
        <f>IF(AG412&lt;&gt;"",VLOOKUP(AG412,MAGV!$B$6:$G$172,2,0),"")</f>
        <v/>
      </c>
      <c r="AI412" s="44" t="str">
        <f t="shared" si="10"/>
        <v/>
      </c>
    </row>
    <row r="413" spans="1:35" ht="12.6" customHeight="1" x14ac:dyDescent="0.2">
      <c r="A413" s="368">
        <v>13</v>
      </c>
      <c r="B413" s="101" t="str">
        <f>IF(AG413&lt;&gt;"",AH413,"")</f>
        <v>Th.Thanh</v>
      </c>
      <c r="C413" s="1042" t="s">
        <v>0</v>
      </c>
      <c r="D413" s="79" t="str">
        <f>AG413&amp;".1"</f>
        <v>C14.1</v>
      </c>
      <c r="E413" s="761" t="s">
        <v>6545</v>
      </c>
      <c r="F413" s="771">
        <v>4</v>
      </c>
      <c r="G413" s="826"/>
      <c r="H413" s="760"/>
      <c r="I413" s="761" t="s">
        <v>6545</v>
      </c>
      <c r="J413" s="760">
        <v>4</v>
      </c>
      <c r="K413" s="827"/>
      <c r="L413" s="774"/>
      <c r="M413" s="761" t="s">
        <v>6545</v>
      </c>
      <c r="N413" s="760">
        <v>4</v>
      </c>
      <c r="O413" s="815"/>
      <c r="P413" s="774"/>
      <c r="Q413" s="761" t="s">
        <v>6545</v>
      </c>
      <c r="R413" s="762">
        <v>4</v>
      </c>
      <c r="S413" s="826"/>
      <c r="T413" s="774"/>
      <c r="U413" s="761" t="s">
        <v>6545</v>
      </c>
      <c r="V413" s="760">
        <v>4</v>
      </c>
      <c r="W413" s="826"/>
      <c r="X413" s="774"/>
      <c r="Y413" s="761" t="s">
        <v>7000</v>
      </c>
      <c r="Z413" s="760">
        <v>4</v>
      </c>
      <c r="AA413" s="771"/>
      <c r="AB413" s="774"/>
      <c r="AC413" s="761" t="s">
        <v>7000</v>
      </c>
      <c r="AD413" s="762">
        <v>4</v>
      </c>
      <c r="AE413" s="771"/>
      <c r="AF413" s="19"/>
      <c r="AG413" s="189" t="s">
        <v>184</v>
      </c>
      <c r="AH413" s="190" t="str">
        <f>IF(AG413&lt;&gt;"",VLOOKUP(AG413,MAGV!$B$6:$G$172,2,0),"")</f>
        <v>Th.Thanh</v>
      </c>
      <c r="AI413" s="44">
        <f t="shared" si="10"/>
        <v>76</v>
      </c>
    </row>
    <row r="414" spans="1:35" ht="12" customHeight="1" x14ac:dyDescent="0.2">
      <c r="A414" s="367"/>
      <c r="B414" s="104">
        <f>SUM(F413:F418,J413:J418,N413:N418,R413:R418,V413:V418,Z413:Z418,AD413:AD418)</f>
        <v>76</v>
      </c>
      <c r="C414" s="1043"/>
      <c r="D414" s="78" t="str">
        <f>AG413&amp;".2"</f>
        <v>C14.2</v>
      </c>
      <c r="E414" s="791"/>
      <c r="F414" s="764"/>
      <c r="G414" s="792" t="s">
        <v>9952</v>
      </c>
      <c r="H414" s="793"/>
      <c r="I414" s="756"/>
      <c r="J414" s="764"/>
      <c r="K414" s="794" t="s">
        <v>9952</v>
      </c>
      <c r="L414" s="793"/>
      <c r="M414" s="756"/>
      <c r="N414" s="764"/>
      <c r="O414" s="792" t="s">
        <v>9952</v>
      </c>
      <c r="P414" s="793"/>
      <c r="Q414" s="756"/>
      <c r="R414" s="763"/>
      <c r="S414" s="792" t="s">
        <v>9952</v>
      </c>
      <c r="T414" s="793"/>
      <c r="U414" s="756"/>
      <c r="V414" s="763"/>
      <c r="W414" s="792" t="s">
        <v>9952</v>
      </c>
      <c r="X414" s="793"/>
      <c r="Y414" s="756"/>
      <c r="Z414" s="763"/>
      <c r="AA414" s="545" t="s">
        <v>10181</v>
      </c>
      <c r="AB414" s="793"/>
      <c r="AC414" s="756"/>
      <c r="AD414" s="763"/>
      <c r="AE414" s="545" t="s">
        <v>10181</v>
      </c>
      <c r="AF414" s="23"/>
      <c r="AH414" s="190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">
      <c r="A415" s="367"/>
      <c r="B415" s="102"/>
      <c r="C415" s="1044" t="s">
        <v>1</v>
      </c>
      <c r="D415" s="78" t="str">
        <f>AG413&amp;".3"</f>
        <v>C14.3</v>
      </c>
      <c r="E415" s="765" t="s">
        <v>6545</v>
      </c>
      <c r="F415" s="773">
        <v>4</v>
      </c>
      <c r="G415" s="828"/>
      <c r="H415" s="795"/>
      <c r="I415" s="765" t="s">
        <v>6545</v>
      </c>
      <c r="J415" s="767">
        <v>4</v>
      </c>
      <c r="K415" s="829"/>
      <c r="L415" s="775"/>
      <c r="M415" s="765" t="s">
        <v>6545</v>
      </c>
      <c r="N415" s="766">
        <v>4</v>
      </c>
      <c r="O415" s="828"/>
      <c r="P415" s="775"/>
      <c r="Q415" s="765" t="s">
        <v>6545</v>
      </c>
      <c r="R415" s="767">
        <v>4</v>
      </c>
      <c r="S415" s="828"/>
      <c r="T415" s="775"/>
      <c r="U415" s="765" t="s">
        <v>6545</v>
      </c>
      <c r="V415" s="766">
        <v>4</v>
      </c>
      <c r="W415" s="828"/>
      <c r="X415" s="775"/>
      <c r="Y415" s="765" t="s">
        <v>7000</v>
      </c>
      <c r="Z415" s="766">
        <v>4</v>
      </c>
      <c r="AA415" s="773"/>
      <c r="AB415" s="775"/>
      <c r="AC415" s="765" t="s">
        <v>7000</v>
      </c>
      <c r="AD415" s="767">
        <v>4</v>
      </c>
      <c r="AE415" s="773"/>
      <c r="AF415" s="29"/>
      <c r="AH415" s="190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">
      <c r="A416" s="367"/>
      <c r="B416" s="102"/>
      <c r="C416" s="1045"/>
      <c r="D416" s="78" t="str">
        <f>AG413&amp;".4"</f>
        <v>C14.4</v>
      </c>
      <c r="E416" s="756"/>
      <c r="F416" s="770"/>
      <c r="G416" s="792" t="s">
        <v>9953</v>
      </c>
      <c r="H416" s="796"/>
      <c r="I416" s="756"/>
      <c r="J416" s="764"/>
      <c r="K416" s="794" t="s">
        <v>9953</v>
      </c>
      <c r="L416" s="793"/>
      <c r="M416" s="756"/>
      <c r="N416" s="764"/>
      <c r="O416" s="792" t="s">
        <v>9953</v>
      </c>
      <c r="P416" s="793"/>
      <c r="Q416" s="756"/>
      <c r="R416" s="763"/>
      <c r="S416" s="792" t="s">
        <v>9953</v>
      </c>
      <c r="T416" s="793"/>
      <c r="U416" s="756"/>
      <c r="V416" s="763"/>
      <c r="W416" s="792" t="s">
        <v>9953</v>
      </c>
      <c r="X416" s="793"/>
      <c r="Y416" s="756"/>
      <c r="Z416" s="772"/>
      <c r="AA416" s="1022" t="s">
        <v>10181</v>
      </c>
      <c r="AB416" s="798"/>
      <c r="AC416" s="756"/>
      <c r="AD416" s="763"/>
      <c r="AE416" s="545" t="s">
        <v>10181</v>
      </c>
      <c r="AF416" s="29"/>
      <c r="AH416" s="190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">
      <c r="A417" s="367"/>
      <c r="B417" s="102"/>
      <c r="C417" s="1046" t="s">
        <v>547</v>
      </c>
      <c r="D417" s="78" t="str">
        <f>AG413&amp;".5"</f>
        <v>C14.5</v>
      </c>
      <c r="E417" s="753" t="s">
        <v>6551</v>
      </c>
      <c r="F417" s="788">
        <v>4</v>
      </c>
      <c r="G417" s="788"/>
      <c r="H417" s="789"/>
      <c r="I417" s="753" t="s">
        <v>6551</v>
      </c>
      <c r="J417" s="754">
        <v>4</v>
      </c>
      <c r="K417" s="789"/>
      <c r="L417" s="755"/>
      <c r="M417" s="753" t="s">
        <v>6551</v>
      </c>
      <c r="N417" s="754">
        <v>4</v>
      </c>
      <c r="O417" s="788"/>
      <c r="P417" s="755"/>
      <c r="Q417" s="753" t="s">
        <v>6551</v>
      </c>
      <c r="R417" s="790">
        <v>4</v>
      </c>
      <c r="S417" s="788"/>
      <c r="T417" s="755"/>
      <c r="U417" s="753" t="s">
        <v>6551</v>
      </c>
      <c r="V417" s="790">
        <v>4</v>
      </c>
      <c r="W417" s="788"/>
      <c r="X417" s="755"/>
      <c r="Y417" s="753"/>
      <c r="Z417" s="799"/>
      <c r="AA417" s="800"/>
      <c r="AB417" s="801"/>
      <c r="AC417" s="753"/>
      <c r="AD417" s="790"/>
      <c r="AE417" s="788"/>
      <c r="AF417" s="29"/>
      <c r="AH417" s="190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">
      <c r="A418" s="369"/>
      <c r="B418" s="103"/>
      <c r="C418" s="1047"/>
      <c r="D418" s="78" t="str">
        <f>AG413&amp;".6"</f>
        <v>C14.6</v>
      </c>
      <c r="E418" s="759"/>
      <c r="F418" s="768"/>
      <c r="G418" s="776" t="s">
        <v>9979</v>
      </c>
      <c r="H418" s="808"/>
      <c r="I418" s="759"/>
      <c r="J418" s="758"/>
      <c r="K418" s="809" t="s">
        <v>9979</v>
      </c>
      <c r="L418" s="777"/>
      <c r="M418" s="759"/>
      <c r="N418" s="758"/>
      <c r="O418" s="776" t="s">
        <v>9979</v>
      </c>
      <c r="P418" s="777"/>
      <c r="Q418" s="759"/>
      <c r="R418" s="757"/>
      <c r="S418" s="776" t="s">
        <v>9979</v>
      </c>
      <c r="T418" s="777"/>
      <c r="U418" s="759"/>
      <c r="V418" s="757"/>
      <c r="W418" s="776" t="s">
        <v>9979</v>
      </c>
      <c r="X418" s="777"/>
      <c r="Y418" s="759"/>
      <c r="Z418" s="769"/>
      <c r="AA418" s="813"/>
      <c r="AB418" s="811"/>
      <c r="AC418" s="759"/>
      <c r="AD418" s="757"/>
      <c r="AE418" s="776"/>
      <c r="AF418" s="29"/>
      <c r="AH418" s="190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">
      <c r="A419" s="368">
        <v>14</v>
      </c>
      <c r="B419" s="101" t="str">
        <f>IF(AG419&lt;&gt;"",AH419,"")</f>
        <v>Th.Thể</v>
      </c>
      <c r="C419" s="1042" t="s">
        <v>0</v>
      </c>
      <c r="D419" s="79" t="str">
        <f>AG419&amp;".1"</f>
        <v>C07.1</v>
      </c>
      <c r="E419" s="761"/>
      <c r="F419" s="771"/>
      <c r="G419" s="771"/>
      <c r="H419" s="760"/>
      <c r="I419" s="761"/>
      <c r="J419" s="760"/>
      <c r="K419" s="802"/>
      <c r="L419" s="774"/>
      <c r="M419" s="761"/>
      <c r="N419" s="760"/>
      <c r="O419" s="771"/>
      <c r="P419" s="774"/>
      <c r="Q419" s="761"/>
      <c r="R419" s="762"/>
      <c r="S419" s="771"/>
      <c r="T419" s="774"/>
      <c r="U419" s="761"/>
      <c r="V419" s="760"/>
      <c r="W419" s="771"/>
      <c r="X419" s="774"/>
      <c r="Y419" s="761"/>
      <c r="Z419" s="760"/>
      <c r="AA419" s="771"/>
      <c r="AB419" s="774"/>
      <c r="AC419" s="761"/>
      <c r="AD419" s="762"/>
      <c r="AE419" s="771"/>
      <c r="AF419" s="19"/>
      <c r="AG419" s="189" t="s">
        <v>186</v>
      </c>
      <c r="AH419" s="190" t="str">
        <f>IF(AG419&lt;&gt;"",VLOOKUP(AG419,MAGV!$B$6:$G$172,2,0),"")</f>
        <v>Th.Thể</v>
      </c>
      <c r="AI419" s="44">
        <f t="shared" si="10"/>
        <v>20</v>
      </c>
    </row>
    <row r="420" spans="1:35" ht="12" customHeight="1" x14ac:dyDescent="0.2">
      <c r="A420" s="367"/>
      <c r="B420" s="104">
        <f>SUM(F419:F424,J419:J424,N419:N424,R419:R424,V419:V424,Z419:Z424,AD419:AD424)</f>
        <v>20</v>
      </c>
      <c r="C420" s="1043"/>
      <c r="D420" s="78" t="str">
        <f>AG419&amp;".2"</f>
        <v>C07.2</v>
      </c>
      <c r="E420" s="791"/>
      <c r="F420" s="764"/>
      <c r="G420" s="792"/>
      <c r="H420" s="793"/>
      <c r="I420" s="756"/>
      <c r="J420" s="764"/>
      <c r="K420" s="794"/>
      <c r="L420" s="793"/>
      <c r="M420" s="756"/>
      <c r="N420" s="764"/>
      <c r="O420" s="792"/>
      <c r="P420" s="793"/>
      <c r="Q420" s="756"/>
      <c r="R420" s="763"/>
      <c r="S420" s="792"/>
      <c r="T420" s="793"/>
      <c r="U420" s="756"/>
      <c r="V420" s="763"/>
      <c r="W420" s="792"/>
      <c r="X420" s="793"/>
      <c r="Y420" s="756"/>
      <c r="Z420" s="763"/>
      <c r="AA420" s="792"/>
      <c r="AB420" s="793"/>
      <c r="AC420" s="756"/>
      <c r="AD420" s="763"/>
      <c r="AE420" s="792"/>
      <c r="AF420" s="23"/>
      <c r="AH420" s="190" t="str">
        <f>IF(AG420&lt;&gt;"",VLOOKUP(AG420,MAGV!$B$6:$G$172,2,0),"")</f>
        <v/>
      </c>
      <c r="AI420" s="44" t="str">
        <f t="shared" si="10"/>
        <v/>
      </c>
    </row>
    <row r="421" spans="1:35" ht="12.6" customHeight="1" x14ac:dyDescent="0.2">
      <c r="A421" s="367"/>
      <c r="B421" s="102"/>
      <c r="C421" s="1044" t="s">
        <v>1</v>
      </c>
      <c r="D421" s="78" t="str">
        <f>AG419&amp;".3"</f>
        <v>C07.3</v>
      </c>
      <c r="E421" s="765"/>
      <c r="F421" s="773"/>
      <c r="G421" s="773"/>
      <c r="H421" s="795"/>
      <c r="I421" s="765" t="s">
        <v>6552</v>
      </c>
      <c r="J421" s="767">
        <v>4</v>
      </c>
      <c r="K421" s="795" t="s">
        <v>242</v>
      </c>
      <c r="L421" s="775"/>
      <c r="M421" s="765" t="s">
        <v>6552</v>
      </c>
      <c r="N421" s="766">
        <v>4</v>
      </c>
      <c r="O421" s="773" t="s">
        <v>242</v>
      </c>
      <c r="P421" s="775"/>
      <c r="Q421" s="765" t="s">
        <v>6552</v>
      </c>
      <c r="R421" s="767">
        <v>4</v>
      </c>
      <c r="S421" s="773" t="s">
        <v>242</v>
      </c>
      <c r="T421" s="775"/>
      <c r="U421" s="765" t="s">
        <v>6552</v>
      </c>
      <c r="V421" s="766">
        <v>4</v>
      </c>
      <c r="W421" s="773" t="s">
        <v>242</v>
      </c>
      <c r="X421" s="775"/>
      <c r="Y421" s="765" t="s">
        <v>6552</v>
      </c>
      <c r="Z421" s="766">
        <v>4</v>
      </c>
      <c r="AA421" s="773" t="s">
        <v>242</v>
      </c>
      <c r="AB421" s="775"/>
      <c r="AC421" s="765"/>
      <c r="AD421" s="767"/>
      <c r="AE421" s="773"/>
      <c r="AF421" s="29"/>
      <c r="AH421" s="190" t="str">
        <f>IF(AG421&lt;&gt;"",VLOOKUP(AG421,MAGV!$B$6:$G$172,2,0),"")</f>
        <v/>
      </c>
      <c r="AI421" s="44" t="str">
        <f t="shared" si="10"/>
        <v/>
      </c>
    </row>
    <row r="422" spans="1:35" ht="12.6" customHeight="1" x14ac:dyDescent="0.2">
      <c r="A422" s="367"/>
      <c r="B422" s="102"/>
      <c r="C422" s="1045"/>
      <c r="D422" s="78" t="str">
        <f>AG419&amp;".4"</f>
        <v>C07.4</v>
      </c>
      <c r="E422" s="756"/>
      <c r="F422" s="770"/>
      <c r="G422" s="792"/>
      <c r="H422" s="796"/>
      <c r="I422" s="756"/>
      <c r="J422" s="764"/>
      <c r="K422" s="794" t="s">
        <v>8301</v>
      </c>
      <c r="L422" s="793"/>
      <c r="M422" s="756"/>
      <c r="N422" s="764"/>
      <c r="O422" s="792" t="s">
        <v>8301</v>
      </c>
      <c r="P422" s="793"/>
      <c r="Q422" s="756"/>
      <c r="R422" s="763"/>
      <c r="S422" s="792" t="s">
        <v>8301</v>
      </c>
      <c r="T422" s="793"/>
      <c r="U422" s="756"/>
      <c r="V422" s="763"/>
      <c r="W422" s="792" t="s">
        <v>8301</v>
      </c>
      <c r="X422" s="793"/>
      <c r="Y422" s="756"/>
      <c r="Z422" s="772"/>
      <c r="AA422" s="797" t="s">
        <v>8301</v>
      </c>
      <c r="AB422" s="798"/>
      <c r="AC422" s="756"/>
      <c r="AD422" s="763"/>
      <c r="AE422" s="792"/>
      <c r="AF422" s="29"/>
      <c r="AH422" s="190" t="str">
        <f>IF(AG422&lt;&gt;"",VLOOKUP(AG422,MAGV!$B$6:$G$172,2,0),"")</f>
        <v/>
      </c>
      <c r="AI422" s="44" t="str">
        <f t="shared" si="10"/>
        <v/>
      </c>
    </row>
    <row r="423" spans="1:35" ht="12.6" customHeight="1" x14ac:dyDescent="0.2">
      <c r="A423" s="367"/>
      <c r="B423" s="102"/>
      <c r="C423" s="1046" t="s">
        <v>547</v>
      </c>
      <c r="D423" s="78" t="str">
        <f>AG419&amp;".5"</f>
        <v>C07.5</v>
      </c>
      <c r="E423" s="753"/>
      <c r="F423" s="788"/>
      <c r="G423" s="788"/>
      <c r="H423" s="789"/>
      <c r="I423" s="753"/>
      <c r="J423" s="754"/>
      <c r="K423" s="789"/>
      <c r="L423" s="755"/>
      <c r="M423" s="753"/>
      <c r="N423" s="754"/>
      <c r="O423" s="788"/>
      <c r="P423" s="755"/>
      <c r="Q423" s="753"/>
      <c r="R423" s="790"/>
      <c r="S423" s="788"/>
      <c r="T423" s="755"/>
      <c r="U423" s="753"/>
      <c r="V423" s="790"/>
      <c r="W423" s="788"/>
      <c r="X423" s="755"/>
      <c r="Y423" s="753"/>
      <c r="Z423" s="799"/>
      <c r="AA423" s="800"/>
      <c r="AB423" s="801"/>
      <c r="AC423" s="753"/>
      <c r="AD423" s="790"/>
      <c r="AE423" s="788"/>
      <c r="AF423" s="29"/>
      <c r="AH423" s="190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">
      <c r="A424" s="369"/>
      <c r="B424" s="103"/>
      <c r="C424" s="1047"/>
      <c r="D424" s="78" t="str">
        <f>AG419&amp;".6"</f>
        <v>C07.6</v>
      </c>
      <c r="E424" s="759"/>
      <c r="F424" s="768"/>
      <c r="G424" s="776"/>
      <c r="H424" s="808"/>
      <c r="I424" s="759"/>
      <c r="J424" s="758"/>
      <c r="K424" s="809"/>
      <c r="L424" s="777"/>
      <c r="M424" s="759"/>
      <c r="N424" s="758"/>
      <c r="O424" s="776"/>
      <c r="P424" s="777"/>
      <c r="Q424" s="759"/>
      <c r="R424" s="757"/>
      <c r="S424" s="776"/>
      <c r="T424" s="777"/>
      <c r="U424" s="759"/>
      <c r="V424" s="757"/>
      <c r="W424" s="776"/>
      <c r="X424" s="777"/>
      <c r="Y424" s="759"/>
      <c r="Z424" s="769"/>
      <c r="AA424" s="813"/>
      <c r="AB424" s="811"/>
      <c r="AC424" s="759"/>
      <c r="AD424" s="757"/>
      <c r="AE424" s="768"/>
      <c r="AF424" s="29"/>
      <c r="AH424" s="190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">
      <c r="A425" s="367"/>
      <c r="B425" s="102"/>
      <c r="C425" s="131"/>
      <c r="D425" s="79" t="str">
        <f>AG425&amp;".1"</f>
        <v>.1</v>
      </c>
      <c r="E425" s="753"/>
      <c r="F425" s="788"/>
      <c r="G425" s="788"/>
      <c r="H425" s="788"/>
      <c r="I425" s="753"/>
      <c r="J425" s="754"/>
      <c r="K425" s="789"/>
      <c r="L425" s="755"/>
      <c r="M425" s="753"/>
      <c r="N425" s="754"/>
      <c r="O425" s="788"/>
      <c r="P425" s="755"/>
      <c r="Q425" s="753"/>
      <c r="R425" s="790"/>
      <c r="S425" s="788"/>
      <c r="T425" s="755"/>
      <c r="U425" s="753"/>
      <c r="V425" s="790"/>
      <c r="W425" s="788"/>
      <c r="X425" s="755"/>
      <c r="Y425" s="753"/>
      <c r="Z425" s="799"/>
      <c r="AA425" s="800"/>
      <c r="AB425" s="801"/>
      <c r="AC425" s="753"/>
      <c r="AD425" s="790"/>
      <c r="AE425" s="788"/>
      <c r="AF425" s="29"/>
      <c r="AH425" s="190"/>
      <c r="AI425" s="44" t="str">
        <f t="shared" si="10"/>
        <v/>
      </c>
    </row>
    <row r="426" spans="1:35" ht="12" customHeight="1" x14ac:dyDescent="0.2">
      <c r="A426" s="367"/>
      <c r="B426" s="102"/>
      <c r="C426" s="131"/>
      <c r="D426" s="78" t="str">
        <f>AG425&amp;".2"</f>
        <v>.2</v>
      </c>
      <c r="E426" s="753"/>
      <c r="F426" s="788"/>
      <c r="G426" s="788"/>
      <c r="H426" s="788"/>
      <c r="I426" s="753"/>
      <c r="J426" s="754"/>
      <c r="K426" s="789"/>
      <c r="L426" s="755"/>
      <c r="M426" s="753"/>
      <c r="N426" s="754"/>
      <c r="O426" s="788"/>
      <c r="P426" s="755"/>
      <c r="Q426" s="753"/>
      <c r="R426" s="790"/>
      <c r="S426" s="788"/>
      <c r="T426" s="755"/>
      <c r="U426" s="753"/>
      <c r="V426" s="790"/>
      <c r="W426" s="788"/>
      <c r="X426" s="755"/>
      <c r="Y426" s="753"/>
      <c r="Z426" s="799"/>
      <c r="AA426" s="800"/>
      <c r="AB426" s="801"/>
      <c r="AC426" s="753"/>
      <c r="AD426" s="790"/>
      <c r="AE426" s="788"/>
      <c r="AF426" s="29"/>
      <c r="AH426" s="190"/>
      <c r="AI426" s="44" t="str">
        <f t="shared" si="10"/>
        <v/>
      </c>
    </row>
    <row r="427" spans="1:35" ht="12" customHeight="1" x14ac:dyDescent="0.2">
      <c r="A427" s="367"/>
      <c r="B427" s="102"/>
      <c r="C427" s="131"/>
      <c r="D427" s="78" t="str">
        <f>AG425&amp;".3"</f>
        <v>.3</v>
      </c>
      <c r="E427" s="753"/>
      <c r="F427" s="788"/>
      <c r="G427" s="788"/>
      <c r="H427" s="788"/>
      <c r="I427" s="753"/>
      <c r="J427" s="754"/>
      <c r="K427" s="789"/>
      <c r="L427" s="755"/>
      <c r="M427" s="753"/>
      <c r="N427" s="754"/>
      <c r="O427" s="788"/>
      <c r="P427" s="755"/>
      <c r="Q427" s="753"/>
      <c r="R427" s="790"/>
      <c r="S427" s="788"/>
      <c r="T427" s="755"/>
      <c r="U427" s="753"/>
      <c r="V427" s="790"/>
      <c r="W427" s="788"/>
      <c r="X427" s="755"/>
      <c r="Y427" s="753"/>
      <c r="Z427" s="799"/>
      <c r="AA427" s="800"/>
      <c r="AB427" s="801"/>
      <c r="AC427" s="753"/>
      <c r="AD427" s="790"/>
      <c r="AE427" s="788"/>
      <c r="AF427" s="29"/>
      <c r="AH427" s="190"/>
      <c r="AI427" s="44" t="str">
        <f t="shared" si="10"/>
        <v/>
      </c>
    </row>
    <row r="428" spans="1:35" ht="12" customHeight="1" x14ac:dyDescent="0.2">
      <c r="A428" s="367"/>
      <c r="B428" s="102"/>
      <c r="C428" s="131"/>
      <c r="D428" s="78" t="str">
        <f>AG425&amp;".4"</f>
        <v>.4</v>
      </c>
      <c r="E428" s="753"/>
      <c r="F428" s="788"/>
      <c r="G428" s="788"/>
      <c r="H428" s="788"/>
      <c r="I428" s="753"/>
      <c r="J428" s="754"/>
      <c r="K428" s="789"/>
      <c r="L428" s="755"/>
      <c r="M428" s="753"/>
      <c r="N428" s="754"/>
      <c r="O428" s="788"/>
      <c r="P428" s="755"/>
      <c r="Q428" s="753"/>
      <c r="R428" s="790"/>
      <c r="S428" s="788"/>
      <c r="T428" s="755"/>
      <c r="U428" s="753"/>
      <c r="V428" s="790"/>
      <c r="W428" s="788"/>
      <c r="X428" s="755"/>
      <c r="Y428" s="753"/>
      <c r="Z428" s="799"/>
      <c r="AA428" s="800"/>
      <c r="AB428" s="801"/>
      <c r="AC428" s="753"/>
      <c r="AD428" s="790"/>
      <c r="AE428" s="788"/>
      <c r="AF428" s="29"/>
      <c r="AH428" s="190"/>
      <c r="AI428" s="44" t="str">
        <f t="shared" si="10"/>
        <v/>
      </c>
    </row>
    <row r="429" spans="1:35" ht="12" customHeight="1" x14ac:dyDescent="0.2">
      <c r="A429" s="367"/>
      <c r="B429" s="102"/>
      <c r="C429" s="131"/>
      <c r="D429" s="78" t="str">
        <f>AG425&amp;".5"</f>
        <v>.5</v>
      </c>
      <c r="E429" s="753"/>
      <c r="F429" s="788"/>
      <c r="G429" s="788"/>
      <c r="H429" s="788"/>
      <c r="I429" s="753"/>
      <c r="J429" s="754"/>
      <c r="K429" s="789"/>
      <c r="L429" s="755"/>
      <c r="M429" s="753"/>
      <c r="N429" s="754"/>
      <c r="O429" s="788"/>
      <c r="P429" s="755"/>
      <c r="Q429" s="753"/>
      <c r="R429" s="790"/>
      <c r="S429" s="788"/>
      <c r="T429" s="755"/>
      <c r="U429" s="753"/>
      <c r="V429" s="790"/>
      <c r="W429" s="788"/>
      <c r="X429" s="755"/>
      <c r="Y429" s="753"/>
      <c r="Z429" s="799"/>
      <c r="AA429" s="800"/>
      <c r="AB429" s="801"/>
      <c r="AC429" s="753"/>
      <c r="AD429" s="790"/>
      <c r="AE429" s="788"/>
      <c r="AF429" s="29"/>
      <c r="AH429" s="190"/>
      <c r="AI429" s="44" t="str">
        <f t="shared" si="10"/>
        <v/>
      </c>
    </row>
    <row r="430" spans="1:35" ht="12" customHeight="1" x14ac:dyDescent="0.2">
      <c r="A430" s="367"/>
      <c r="B430" s="102"/>
      <c r="C430" s="131"/>
      <c r="D430" s="78" t="str">
        <f>AG425&amp;".6"</f>
        <v>.6</v>
      </c>
      <c r="E430" s="753"/>
      <c r="F430" s="788"/>
      <c r="G430" s="788"/>
      <c r="H430" s="788"/>
      <c r="I430" s="753"/>
      <c r="J430" s="754"/>
      <c r="K430" s="789"/>
      <c r="L430" s="755"/>
      <c r="M430" s="753"/>
      <c r="N430" s="754"/>
      <c r="O430" s="788"/>
      <c r="P430" s="755"/>
      <c r="Q430" s="753"/>
      <c r="R430" s="790"/>
      <c r="S430" s="788"/>
      <c r="T430" s="755"/>
      <c r="U430" s="753"/>
      <c r="V430" s="790"/>
      <c r="W430" s="788"/>
      <c r="X430" s="755"/>
      <c r="Y430" s="753"/>
      <c r="Z430" s="799"/>
      <c r="AA430" s="800"/>
      <c r="AB430" s="801"/>
      <c r="AC430" s="753"/>
      <c r="AD430" s="790"/>
      <c r="AE430" s="788"/>
      <c r="AF430" s="29"/>
      <c r="AH430" s="190"/>
      <c r="AI430" s="44" t="str">
        <f t="shared" si="10"/>
        <v/>
      </c>
    </row>
    <row r="431" spans="1:35" ht="13.5" customHeight="1" x14ac:dyDescent="0.2">
      <c r="A431" s="368">
        <v>1</v>
      </c>
      <c r="B431" s="101" t="str">
        <f>IF(AG431&lt;&gt;"",AH431,"")</f>
        <v>Th.Đức</v>
      </c>
      <c r="C431" s="1042" t="s">
        <v>0</v>
      </c>
      <c r="D431" s="79" t="str">
        <f>AG431&amp;".1"</f>
        <v>N02.1</v>
      </c>
      <c r="E431" s="761"/>
      <c r="F431" s="771"/>
      <c r="G431" s="771"/>
      <c r="H431" s="760"/>
      <c r="I431" s="761"/>
      <c r="J431" s="760"/>
      <c r="K431" s="802"/>
      <c r="L431" s="774"/>
      <c r="M431" s="761"/>
      <c r="N431" s="760"/>
      <c r="O431" s="771"/>
      <c r="P431" s="774"/>
      <c r="Q431" s="761"/>
      <c r="R431" s="762"/>
      <c r="S431" s="771"/>
      <c r="T431" s="774"/>
      <c r="U431" s="761"/>
      <c r="V431" s="760"/>
      <c r="W431" s="771"/>
      <c r="X431" s="774"/>
      <c r="Y431" s="761"/>
      <c r="Z431" s="760"/>
      <c r="AA431" s="771"/>
      <c r="AB431" s="774"/>
      <c r="AC431" s="761"/>
      <c r="AD431" s="762"/>
      <c r="AE431" s="771"/>
      <c r="AF431" s="19"/>
      <c r="AG431" s="189" t="s">
        <v>191</v>
      </c>
      <c r="AH431" s="190" t="str">
        <f>IF(AG431&lt;&gt;"",VLOOKUP(AG431,MAGV!$B$6:$G$172,2,0),"")</f>
        <v>Th.Đức</v>
      </c>
      <c r="AI431" s="44">
        <f t="shared" si="10"/>
        <v>12</v>
      </c>
    </row>
    <row r="432" spans="1:35" ht="10.5" customHeight="1" x14ac:dyDescent="0.2">
      <c r="A432" s="367"/>
      <c r="B432" s="104">
        <f>SUM(F431:F436,J431:J436,N431:N436,R431:R436,V431:V436,Z431:Z436,AD431:AD436)</f>
        <v>12</v>
      </c>
      <c r="C432" s="1043"/>
      <c r="D432" s="78" t="str">
        <f>AG431&amp;".2"</f>
        <v>N02.2</v>
      </c>
      <c r="E432" s="791"/>
      <c r="F432" s="764"/>
      <c r="G432" s="792"/>
      <c r="H432" s="793"/>
      <c r="I432" s="756"/>
      <c r="J432" s="764"/>
      <c r="K432" s="794"/>
      <c r="L432" s="793"/>
      <c r="M432" s="756"/>
      <c r="N432" s="764"/>
      <c r="O432" s="792"/>
      <c r="P432" s="793"/>
      <c r="Q432" s="756"/>
      <c r="R432" s="763"/>
      <c r="S432" s="792"/>
      <c r="T432" s="793"/>
      <c r="U432" s="756"/>
      <c r="V432" s="763"/>
      <c r="W432" s="792"/>
      <c r="X432" s="793"/>
      <c r="Y432" s="756"/>
      <c r="Z432" s="763"/>
      <c r="AA432" s="792"/>
      <c r="AB432" s="793"/>
      <c r="AC432" s="756"/>
      <c r="AD432" s="763"/>
      <c r="AE432" s="792"/>
      <c r="AF432" s="23"/>
      <c r="AH432" s="190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">
      <c r="A433" s="367"/>
      <c r="B433" s="102"/>
      <c r="C433" s="1044" t="s">
        <v>1</v>
      </c>
      <c r="D433" s="78" t="str">
        <f>AG431&amp;".3"</f>
        <v>N02.3</v>
      </c>
      <c r="E433" s="765" t="s">
        <v>5473</v>
      </c>
      <c r="F433" s="773">
        <v>4</v>
      </c>
      <c r="G433" s="773" t="s">
        <v>401</v>
      </c>
      <c r="H433" s="795"/>
      <c r="I433" s="765"/>
      <c r="J433" s="767"/>
      <c r="K433" s="795"/>
      <c r="L433" s="775"/>
      <c r="M433" s="765" t="s">
        <v>5473</v>
      </c>
      <c r="N433" s="766">
        <v>4</v>
      </c>
      <c r="O433" s="773" t="s">
        <v>401</v>
      </c>
      <c r="P433" s="775"/>
      <c r="Q433" s="765" t="s">
        <v>6545</v>
      </c>
      <c r="R433" s="767">
        <v>4</v>
      </c>
      <c r="S433" s="773" t="s">
        <v>401</v>
      </c>
      <c r="T433" s="775"/>
      <c r="U433" s="765"/>
      <c r="V433" s="766"/>
      <c r="W433" s="773"/>
      <c r="X433" s="775"/>
      <c r="Y433" s="765"/>
      <c r="Z433" s="766"/>
      <c r="AA433" s="773"/>
      <c r="AB433" s="775"/>
      <c r="AC433" s="765"/>
      <c r="AD433" s="767"/>
      <c r="AE433" s="773"/>
      <c r="AF433" s="29"/>
      <c r="AH433" s="190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">
      <c r="A434" s="367"/>
      <c r="B434" s="102"/>
      <c r="C434" s="1045"/>
      <c r="D434" s="78" t="str">
        <f>AG431&amp;".4"</f>
        <v>N02.4</v>
      </c>
      <c r="E434" s="756"/>
      <c r="F434" s="770"/>
      <c r="G434" s="792" t="s">
        <v>9884</v>
      </c>
      <c r="H434" s="796"/>
      <c r="I434" s="756"/>
      <c r="J434" s="764"/>
      <c r="K434" s="794"/>
      <c r="L434" s="793"/>
      <c r="M434" s="756"/>
      <c r="N434" s="764"/>
      <c r="O434" s="792" t="s">
        <v>9884</v>
      </c>
      <c r="P434" s="793"/>
      <c r="Q434" s="756"/>
      <c r="R434" s="763"/>
      <c r="S434" s="792" t="s">
        <v>9868</v>
      </c>
      <c r="T434" s="793"/>
      <c r="U434" s="756"/>
      <c r="V434" s="763"/>
      <c r="W434" s="792"/>
      <c r="X434" s="793"/>
      <c r="Y434" s="756"/>
      <c r="Z434" s="772"/>
      <c r="AA434" s="797"/>
      <c r="AB434" s="798"/>
      <c r="AC434" s="756"/>
      <c r="AD434" s="763"/>
      <c r="AE434" s="792"/>
      <c r="AF434" s="29"/>
      <c r="AH434" s="190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">
      <c r="A435" s="367"/>
      <c r="B435" s="102"/>
      <c r="C435" s="1046" t="s">
        <v>547</v>
      </c>
      <c r="D435" s="78" t="str">
        <f>AG431&amp;".5"</f>
        <v>N02.5</v>
      </c>
      <c r="E435" s="753"/>
      <c r="F435" s="788"/>
      <c r="G435" s="788"/>
      <c r="H435" s="789"/>
      <c r="I435" s="753"/>
      <c r="J435" s="754"/>
      <c r="K435" s="789"/>
      <c r="L435" s="755"/>
      <c r="M435" s="753"/>
      <c r="N435" s="754"/>
      <c r="O435" s="788"/>
      <c r="P435" s="755"/>
      <c r="Q435" s="753"/>
      <c r="R435" s="790"/>
      <c r="S435" s="788"/>
      <c r="T435" s="755"/>
      <c r="U435" s="753"/>
      <c r="V435" s="790"/>
      <c r="W435" s="788"/>
      <c r="X435" s="755"/>
      <c r="Y435" s="753"/>
      <c r="Z435" s="799"/>
      <c r="AA435" s="800"/>
      <c r="AB435" s="801"/>
      <c r="AC435" s="753"/>
      <c r="AD435" s="790"/>
      <c r="AE435" s="788"/>
      <c r="AF435" s="29"/>
      <c r="AH435" s="190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">
      <c r="A436" s="367"/>
      <c r="B436" s="102"/>
      <c r="C436" s="1046"/>
      <c r="D436" s="78" t="str">
        <f>AG431&amp;".6"</f>
        <v>N02.6</v>
      </c>
      <c r="E436" s="753"/>
      <c r="F436" s="788"/>
      <c r="G436" s="805"/>
      <c r="H436" s="789"/>
      <c r="I436" s="753"/>
      <c r="J436" s="754"/>
      <c r="K436" s="806"/>
      <c r="L436" s="755"/>
      <c r="M436" s="753"/>
      <c r="N436" s="754"/>
      <c r="O436" s="805"/>
      <c r="P436" s="755"/>
      <c r="Q436" s="753"/>
      <c r="R436" s="790"/>
      <c r="S436" s="805"/>
      <c r="T436" s="755"/>
      <c r="U436" s="753"/>
      <c r="V436" s="790"/>
      <c r="W436" s="805"/>
      <c r="X436" s="755"/>
      <c r="Y436" s="753"/>
      <c r="Z436" s="799"/>
      <c r="AA436" s="816"/>
      <c r="AB436" s="801"/>
      <c r="AC436" s="753"/>
      <c r="AD436" s="790"/>
      <c r="AE436" s="788"/>
      <c r="AF436" s="29"/>
      <c r="AH436" s="190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">
      <c r="A437" s="368">
        <v>2</v>
      </c>
      <c r="B437" s="101" t="str">
        <f>IF(AG437&lt;&gt;"",AH437,"")</f>
        <v>C.Hiền</v>
      </c>
      <c r="C437" s="1042" t="s">
        <v>0</v>
      </c>
      <c r="D437" s="79" t="str">
        <f>AG437&amp;".1"</f>
        <v>N04.1</v>
      </c>
      <c r="E437" s="761"/>
      <c r="F437" s="771"/>
      <c r="G437" s="815"/>
      <c r="H437" s="760"/>
      <c r="I437" s="761" t="s">
        <v>4580</v>
      </c>
      <c r="J437" s="760">
        <v>4</v>
      </c>
      <c r="K437" s="802" t="s">
        <v>459</v>
      </c>
      <c r="L437" s="774"/>
      <c r="M437" s="761" t="s">
        <v>7082</v>
      </c>
      <c r="N437" s="760">
        <v>4</v>
      </c>
      <c r="O437" s="771" t="s">
        <v>459</v>
      </c>
      <c r="P437" s="774"/>
      <c r="Q437" s="761" t="s">
        <v>4580</v>
      </c>
      <c r="R437" s="762">
        <v>4</v>
      </c>
      <c r="S437" s="771" t="s">
        <v>459</v>
      </c>
      <c r="T437" s="774"/>
      <c r="U437" s="761"/>
      <c r="V437" s="760"/>
      <c r="W437" s="771"/>
      <c r="X437" s="774"/>
      <c r="Y437" s="761"/>
      <c r="Z437" s="760"/>
      <c r="AA437" s="771"/>
      <c r="AB437" s="774"/>
      <c r="AC437" s="761"/>
      <c r="AD437" s="762"/>
      <c r="AE437" s="771"/>
      <c r="AF437" s="19"/>
      <c r="AG437" s="189" t="s">
        <v>198</v>
      </c>
      <c r="AH437" s="190" t="str">
        <f>IF(AG437&lt;&gt;"",VLOOKUP(AG437,MAGV!$B$6:$G$172,2,0),"")</f>
        <v>C.Hiền</v>
      </c>
      <c r="AI437" s="44">
        <f t="shared" si="10"/>
        <v>20</v>
      </c>
    </row>
    <row r="438" spans="1:35" ht="10.5" customHeight="1" x14ac:dyDescent="0.2">
      <c r="A438" s="367"/>
      <c r="B438" s="104">
        <f>SUM(F437:F442,J437:J442,N437:N442,R437:R442,V437:V442,Z437:Z442,AD437:AD442)</f>
        <v>20</v>
      </c>
      <c r="C438" s="1043"/>
      <c r="D438" s="78" t="str">
        <f>AG437&amp;".2"</f>
        <v>N04.2</v>
      </c>
      <c r="E438" s="791"/>
      <c r="F438" s="764"/>
      <c r="G438" s="792"/>
      <c r="H438" s="793"/>
      <c r="I438" s="756"/>
      <c r="J438" s="764"/>
      <c r="K438" s="878" t="s">
        <v>10099</v>
      </c>
      <c r="L438" s="793"/>
      <c r="M438" s="756"/>
      <c r="N438" s="764"/>
      <c r="O438" s="792" t="s">
        <v>8322</v>
      </c>
      <c r="P438" s="793"/>
      <c r="Q438" s="756"/>
      <c r="R438" s="763"/>
      <c r="S438" s="792" t="s">
        <v>9865</v>
      </c>
      <c r="T438" s="793"/>
      <c r="U438" s="756"/>
      <c r="V438" s="763"/>
      <c r="W438" s="792"/>
      <c r="X438" s="793"/>
      <c r="Y438" s="756"/>
      <c r="Z438" s="763"/>
      <c r="AA438" s="792"/>
      <c r="AB438" s="793"/>
      <c r="AC438" s="756"/>
      <c r="AD438" s="763"/>
      <c r="AE438" s="792"/>
      <c r="AF438" s="23"/>
      <c r="AH438" s="190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">
      <c r="A439" s="367"/>
      <c r="B439" s="102"/>
      <c r="C439" s="1044" t="s">
        <v>1</v>
      </c>
      <c r="D439" s="78" t="str">
        <f>AG437&amp;".3"</f>
        <v>N04.3</v>
      </c>
      <c r="E439" s="765" t="s">
        <v>4580</v>
      </c>
      <c r="F439" s="773">
        <v>4</v>
      </c>
      <c r="G439" s="773" t="s">
        <v>459</v>
      </c>
      <c r="H439" s="795"/>
      <c r="I439" s="765"/>
      <c r="J439" s="767"/>
      <c r="K439" s="795"/>
      <c r="L439" s="775"/>
      <c r="M439" s="765"/>
      <c r="N439" s="766"/>
      <c r="O439" s="773"/>
      <c r="P439" s="775"/>
      <c r="Q439" s="765"/>
      <c r="R439" s="767"/>
      <c r="S439" s="773"/>
      <c r="T439" s="775"/>
      <c r="U439" s="765" t="s">
        <v>4580</v>
      </c>
      <c r="V439" s="766">
        <v>4</v>
      </c>
      <c r="W439" s="773" t="s">
        <v>459</v>
      </c>
      <c r="X439" s="775"/>
      <c r="Y439" s="765"/>
      <c r="Z439" s="766"/>
      <c r="AA439" s="773"/>
      <c r="AB439" s="775"/>
      <c r="AC439" s="765"/>
      <c r="AD439" s="767"/>
      <c r="AE439" s="773"/>
      <c r="AF439" s="29"/>
      <c r="AH439" s="190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">
      <c r="A440" s="367"/>
      <c r="B440" s="102"/>
      <c r="C440" s="1045"/>
      <c r="D440" s="78" t="str">
        <f>AG437&amp;".4"</f>
        <v>N04.4</v>
      </c>
      <c r="E440" s="756"/>
      <c r="F440" s="770"/>
      <c r="G440" s="545" t="s">
        <v>10013</v>
      </c>
      <c r="H440" s="796"/>
      <c r="I440" s="756"/>
      <c r="J440" s="764"/>
      <c r="K440" s="794"/>
      <c r="L440" s="793"/>
      <c r="M440" s="756"/>
      <c r="N440" s="764"/>
      <c r="O440" s="792"/>
      <c r="P440" s="793"/>
      <c r="Q440" s="756"/>
      <c r="R440" s="763"/>
      <c r="S440" s="792"/>
      <c r="T440" s="793"/>
      <c r="U440" s="756"/>
      <c r="V440" s="763"/>
      <c r="W440" s="545" t="s">
        <v>10013</v>
      </c>
      <c r="X440" s="793"/>
      <c r="Y440" s="756"/>
      <c r="Z440" s="772"/>
      <c r="AA440" s="797"/>
      <c r="AB440" s="798"/>
      <c r="AC440" s="756"/>
      <c r="AD440" s="763"/>
      <c r="AE440" s="792"/>
      <c r="AF440" s="29"/>
      <c r="AH440" s="190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">
      <c r="A441" s="367"/>
      <c r="B441" s="102"/>
      <c r="C441" s="1046" t="s">
        <v>547</v>
      </c>
      <c r="D441" s="78" t="str">
        <f>AG437&amp;".5"</f>
        <v>N04.5</v>
      </c>
      <c r="E441" s="753"/>
      <c r="F441" s="788"/>
      <c r="G441" s="788"/>
      <c r="H441" s="789"/>
      <c r="I441" s="753"/>
      <c r="J441" s="754"/>
      <c r="K441" s="789"/>
      <c r="L441" s="755"/>
      <c r="M441" s="753"/>
      <c r="N441" s="754"/>
      <c r="O441" s="788"/>
      <c r="P441" s="755"/>
      <c r="Q441" s="753"/>
      <c r="R441" s="790"/>
      <c r="S441" s="788"/>
      <c r="T441" s="755"/>
      <c r="U441" s="753"/>
      <c r="V441" s="790"/>
      <c r="W441" s="788"/>
      <c r="X441" s="755"/>
      <c r="Y441" s="753"/>
      <c r="Z441" s="799"/>
      <c r="AA441" s="800"/>
      <c r="AB441" s="801"/>
      <c r="AC441" s="753"/>
      <c r="AD441" s="790"/>
      <c r="AE441" s="788"/>
      <c r="AF441" s="29"/>
      <c r="AH441" s="190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">
      <c r="A442" s="367"/>
      <c r="B442" s="102"/>
      <c r="C442" s="1046"/>
      <c r="D442" s="78" t="str">
        <f>AG437&amp;".6"</f>
        <v>N04.6</v>
      </c>
      <c r="E442" s="753"/>
      <c r="F442" s="788"/>
      <c r="G442" s="805"/>
      <c r="H442" s="789"/>
      <c r="I442" s="753"/>
      <c r="J442" s="754"/>
      <c r="K442" s="806"/>
      <c r="L442" s="755"/>
      <c r="M442" s="753"/>
      <c r="N442" s="754"/>
      <c r="O442" s="805"/>
      <c r="P442" s="755"/>
      <c r="Q442" s="753"/>
      <c r="R442" s="790"/>
      <c r="S442" s="805"/>
      <c r="T442" s="755"/>
      <c r="U442" s="753"/>
      <c r="V442" s="790"/>
      <c r="W442" s="805"/>
      <c r="X442" s="755"/>
      <c r="Y442" s="753"/>
      <c r="Z442" s="799"/>
      <c r="AA442" s="816"/>
      <c r="AB442" s="801"/>
      <c r="AC442" s="753"/>
      <c r="AD442" s="790"/>
      <c r="AE442" s="788"/>
      <c r="AF442" s="29"/>
      <c r="AH442" s="190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">
      <c r="A443" s="368">
        <v>3</v>
      </c>
      <c r="B443" s="101" t="str">
        <f>IF(AG443&lt;&gt;"",AH443,"")</f>
        <v>Hương</v>
      </c>
      <c r="C443" s="1042" t="s">
        <v>0</v>
      </c>
      <c r="D443" s="79" t="str">
        <f>AG443&amp;".1"</f>
        <v>N06.1</v>
      </c>
      <c r="E443" s="761" t="s">
        <v>7238</v>
      </c>
      <c r="F443" s="771">
        <v>4</v>
      </c>
      <c r="G443" s="771"/>
      <c r="H443" s="760"/>
      <c r="I443" s="761" t="s">
        <v>7238</v>
      </c>
      <c r="J443" s="760">
        <v>4</v>
      </c>
      <c r="K443" s="802"/>
      <c r="L443" s="774"/>
      <c r="M443" s="761" t="s">
        <v>7238</v>
      </c>
      <c r="N443" s="760">
        <v>4</v>
      </c>
      <c r="O443" s="771"/>
      <c r="P443" s="774"/>
      <c r="Q443" s="761" t="s">
        <v>7238</v>
      </c>
      <c r="R443" s="762">
        <v>4</v>
      </c>
      <c r="S443" s="771"/>
      <c r="T443" s="774"/>
      <c r="U443" s="761" t="s">
        <v>7238</v>
      </c>
      <c r="V443" s="760">
        <v>4</v>
      </c>
      <c r="W443" s="771"/>
      <c r="X443" s="774"/>
      <c r="Y443" s="761" t="s">
        <v>7238</v>
      </c>
      <c r="Z443" s="760">
        <v>4</v>
      </c>
      <c r="AA443" s="771"/>
      <c r="AB443" s="774"/>
      <c r="AC443" s="761"/>
      <c r="AD443" s="762"/>
      <c r="AE443" s="771"/>
      <c r="AF443" s="19"/>
      <c r="AG443" s="189" t="s">
        <v>202</v>
      </c>
      <c r="AH443" s="190" t="str">
        <f>IF(AG443&lt;&gt;"",VLOOKUP(AG443,MAGV!$B$6:$G$172,2,0),"")</f>
        <v>Hương</v>
      </c>
      <c r="AI443" s="44">
        <f t="shared" si="10"/>
        <v>50</v>
      </c>
    </row>
    <row r="444" spans="1:35" ht="10.5" customHeight="1" x14ac:dyDescent="0.2">
      <c r="A444" s="367"/>
      <c r="B444" s="104">
        <f>SUM(F443:F448,J443:J448,N443:N448,R443:R448,V443:V448,Z443:Z448,AD443:AD448)</f>
        <v>50</v>
      </c>
      <c r="C444" s="1043"/>
      <c r="D444" s="78" t="str">
        <f>AG443&amp;".2"</f>
        <v>N06.2</v>
      </c>
      <c r="E444" s="791"/>
      <c r="F444" s="764"/>
      <c r="G444" s="792" t="s">
        <v>10152</v>
      </c>
      <c r="H444" s="793"/>
      <c r="I444" s="756"/>
      <c r="J444" s="764"/>
      <c r="K444" s="794" t="s">
        <v>10153</v>
      </c>
      <c r="L444" s="793"/>
      <c r="M444" s="756"/>
      <c r="N444" s="764"/>
      <c r="O444" s="792" t="s">
        <v>10152</v>
      </c>
      <c r="P444" s="793"/>
      <c r="Q444" s="756"/>
      <c r="R444" s="763"/>
      <c r="S444" s="792" t="s">
        <v>10153</v>
      </c>
      <c r="T444" s="793"/>
      <c r="U444" s="756"/>
      <c r="V444" s="763"/>
      <c r="W444" s="792" t="s">
        <v>10152</v>
      </c>
      <c r="X444" s="793"/>
      <c r="Y444" s="756"/>
      <c r="Z444" s="763"/>
      <c r="AA444" s="792" t="s">
        <v>10153</v>
      </c>
      <c r="AB444" s="793"/>
      <c r="AC444" s="756"/>
      <c r="AD444" s="763"/>
      <c r="AE444" s="825"/>
      <c r="AF444" s="23"/>
      <c r="AH444" s="190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">
      <c r="A445" s="367"/>
      <c r="B445" s="102"/>
      <c r="C445" s="1044" t="s">
        <v>1</v>
      </c>
      <c r="D445" s="78" t="str">
        <f>AG443&amp;".3"</f>
        <v>N06.3</v>
      </c>
      <c r="E445" s="765" t="s">
        <v>7238</v>
      </c>
      <c r="F445" s="773">
        <v>4</v>
      </c>
      <c r="G445" s="804"/>
      <c r="H445" s="795"/>
      <c r="I445" s="765" t="s">
        <v>7238</v>
      </c>
      <c r="J445" s="767">
        <v>4</v>
      </c>
      <c r="K445" s="803"/>
      <c r="L445" s="775"/>
      <c r="M445" s="765" t="s">
        <v>6537</v>
      </c>
      <c r="N445" s="766">
        <v>5</v>
      </c>
      <c r="O445" s="804"/>
      <c r="P445" s="775"/>
      <c r="Q445" s="765" t="s">
        <v>7238</v>
      </c>
      <c r="R445" s="767">
        <v>4</v>
      </c>
      <c r="S445" s="804"/>
      <c r="T445" s="775"/>
      <c r="U445" s="765" t="s">
        <v>7238</v>
      </c>
      <c r="V445" s="766">
        <v>4</v>
      </c>
      <c r="W445" s="804"/>
      <c r="X445" s="775"/>
      <c r="Y445" s="765" t="s">
        <v>6530</v>
      </c>
      <c r="Z445" s="766">
        <v>5</v>
      </c>
      <c r="AA445" s="773"/>
      <c r="AB445" s="775"/>
      <c r="AC445" s="765"/>
      <c r="AD445" s="767"/>
      <c r="AE445" s="773"/>
      <c r="AF445" s="29"/>
      <c r="AH445" s="190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">
      <c r="A446" s="367"/>
      <c r="B446" s="102"/>
      <c r="C446" s="1045"/>
      <c r="D446" s="78" t="str">
        <f>AG443&amp;".4"</f>
        <v>N06.4</v>
      </c>
      <c r="E446" s="756"/>
      <c r="F446" s="770"/>
      <c r="G446" s="792" t="s">
        <v>9870</v>
      </c>
      <c r="H446" s="796"/>
      <c r="I446" s="756"/>
      <c r="J446" s="764"/>
      <c r="K446" s="794" t="s">
        <v>9870</v>
      </c>
      <c r="L446" s="793"/>
      <c r="M446" s="756"/>
      <c r="N446" s="764"/>
      <c r="O446" s="545" t="s">
        <v>10177</v>
      </c>
      <c r="P446" s="793"/>
      <c r="Q446" s="756"/>
      <c r="R446" s="763"/>
      <c r="S446" s="792" t="s">
        <v>9870</v>
      </c>
      <c r="T446" s="793"/>
      <c r="U446" s="756"/>
      <c r="V446" s="763"/>
      <c r="W446" s="792" t="s">
        <v>9870</v>
      </c>
      <c r="X446" s="793"/>
      <c r="Y446" s="756"/>
      <c r="Z446" s="772"/>
      <c r="AA446" s="1022" t="s">
        <v>10154</v>
      </c>
      <c r="AB446" s="798"/>
      <c r="AC446" s="756"/>
      <c r="AD446" s="763"/>
      <c r="AE446" s="825"/>
      <c r="AF446" s="29"/>
      <c r="AH446" s="190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">
      <c r="A447" s="367"/>
      <c r="B447" s="102"/>
      <c r="C447" s="1046" t="s">
        <v>547</v>
      </c>
      <c r="D447" s="78" t="str">
        <f>AG443&amp;".5"</f>
        <v>N06.5</v>
      </c>
      <c r="E447" s="753"/>
      <c r="F447" s="788"/>
      <c r="G447" s="788"/>
      <c r="H447" s="789"/>
      <c r="I447" s="753"/>
      <c r="J447" s="754"/>
      <c r="K447" s="789"/>
      <c r="L447" s="755"/>
      <c r="M447" s="753"/>
      <c r="N447" s="754"/>
      <c r="O447" s="788"/>
      <c r="P447" s="755"/>
      <c r="Q447" s="753"/>
      <c r="R447" s="790"/>
      <c r="S447" s="788"/>
      <c r="T447" s="755"/>
      <c r="U447" s="753"/>
      <c r="V447" s="790"/>
      <c r="W447" s="788"/>
      <c r="X447" s="755"/>
      <c r="Y447" s="753"/>
      <c r="Z447" s="799"/>
      <c r="AA447" s="800"/>
      <c r="AB447" s="801"/>
      <c r="AC447" s="753"/>
      <c r="AD447" s="790"/>
      <c r="AE447" s="788"/>
      <c r="AF447" s="29"/>
      <c r="AH447" s="190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">
      <c r="A448" s="367"/>
      <c r="B448" s="102"/>
      <c r="C448" s="1046"/>
      <c r="D448" s="78" t="str">
        <f>AG443&amp;".6"</f>
        <v>N06.6</v>
      </c>
      <c r="E448" s="753"/>
      <c r="F448" s="788"/>
      <c r="G448" s="805"/>
      <c r="H448" s="789"/>
      <c r="I448" s="753"/>
      <c r="J448" s="754"/>
      <c r="K448" s="806"/>
      <c r="L448" s="755"/>
      <c r="M448" s="753"/>
      <c r="N448" s="754"/>
      <c r="O448" s="805"/>
      <c r="P448" s="755"/>
      <c r="Q448" s="753"/>
      <c r="R448" s="790"/>
      <c r="S448" s="805"/>
      <c r="T448" s="755"/>
      <c r="U448" s="753"/>
      <c r="V448" s="790"/>
      <c r="W448" s="788"/>
      <c r="X448" s="755"/>
      <c r="Y448" s="753"/>
      <c r="Z448" s="799"/>
      <c r="AA448" s="800"/>
      <c r="AB448" s="801"/>
      <c r="AC448" s="753"/>
      <c r="AD448" s="790"/>
      <c r="AE448" s="788"/>
      <c r="AF448" s="29"/>
      <c r="AH448" s="190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">
      <c r="A449" s="368">
        <v>4</v>
      </c>
      <c r="B449" s="101" t="str">
        <f>IF(AG449&lt;&gt;"",AH449,"")</f>
        <v>C.Lý</v>
      </c>
      <c r="C449" s="1042" t="s">
        <v>0</v>
      </c>
      <c r="D449" s="79" t="str">
        <f>AG449&amp;".1"</f>
        <v>N08.1</v>
      </c>
      <c r="E449" s="761"/>
      <c r="F449" s="771"/>
      <c r="G449" s="771"/>
      <c r="H449" s="760"/>
      <c r="I449" s="761"/>
      <c r="J449" s="760"/>
      <c r="K449" s="802"/>
      <c r="L449" s="774"/>
      <c r="M449" s="761"/>
      <c r="N449" s="760"/>
      <c r="O449" s="771"/>
      <c r="P449" s="774"/>
      <c r="Q449" s="761"/>
      <c r="R449" s="762"/>
      <c r="S449" s="771"/>
      <c r="T449" s="774"/>
      <c r="U449" s="761"/>
      <c r="V449" s="760"/>
      <c r="W449" s="771"/>
      <c r="X449" s="774"/>
      <c r="Y449" s="761"/>
      <c r="Z449" s="760"/>
      <c r="AA449" s="771"/>
      <c r="AB449" s="774"/>
      <c r="AC449" s="761"/>
      <c r="AD449" s="762"/>
      <c r="AE449" s="771"/>
      <c r="AF449" s="19"/>
      <c r="AG449" s="189" t="s">
        <v>205</v>
      </c>
      <c r="AH449" s="190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">
      <c r="A450" s="367"/>
      <c r="B450" s="104">
        <f>SUM(F449:F454,J449:J454,N449:N454,R449:R454,V449:V454,Z449:Z454,AD449:AD454)</f>
        <v>0</v>
      </c>
      <c r="C450" s="1043"/>
      <c r="D450" s="78" t="str">
        <f>AG449&amp;".2"</f>
        <v>N08.2</v>
      </c>
      <c r="E450" s="791"/>
      <c r="F450" s="764"/>
      <c r="G450" s="792"/>
      <c r="H450" s="793"/>
      <c r="I450" s="756"/>
      <c r="J450" s="764"/>
      <c r="K450" s="794"/>
      <c r="L450" s="793"/>
      <c r="M450" s="756"/>
      <c r="N450" s="764"/>
      <c r="O450" s="792"/>
      <c r="P450" s="793"/>
      <c r="Q450" s="756"/>
      <c r="R450" s="763"/>
      <c r="S450" s="792"/>
      <c r="T450" s="793"/>
      <c r="U450" s="756"/>
      <c r="V450" s="763"/>
      <c r="W450" s="792"/>
      <c r="X450" s="793"/>
      <c r="Y450" s="756"/>
      <c r="Z450" s="763"/>
      <c r="AA450" s="825"/>
      <c r="AB450" s="793"/>
      <c r="AC450" s="756"/>
      <c r="AD450" s="763"/>
      <c r="AE450" s="792"/>
      <c r="AF450" s="23"/>
      <c r="AH450" s="190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">
      <c r="A451" s="367"/>
      <c r="B451" s="102"/>
      <c r="C451" s="1044" t="s">
        <v>1</v>
      </c>
      <c r="D451" s="78" t="str">
        <f>AG449&amp;".3"</f>
        <v>N08.3</v>
      </c>
      <c r="E451" s="765"/>
      <c r="F451" s="773"/>
      <c r="G451" s="773"/>
      <c r="H451" s="795"/>
      <c r="I451" s="812"/>
      <c r="J451" s="767"/>
      <c r="K451" s="795"/>
      <c r="L451" s="775"/>
      <c r="M451" s="765"/>
      <c r="N451" s="766"/>
      <c r="O451" s="773"/>
      <c r="P451" s="775"/>
      <c r="Q451" s="765"/>
      <c r="R451" s="767"/>
      <c r="S451" s="773"/>
      <c r="T451" s="775"/>
      <c r="U451" s="765"/>
      <c r="V451" s="767"/>
      <c r="W451" s="773"/>
      <c r="X451" s="775"/>
      <c r="Y451" s="765"/>
      <c r="Z451" s="766"/>
      <c r="AA451" s="773"/>
      <c r="AB451" s="775"/>
      <c r="AC451" s="812"/>
      <c r="AD451" s="767"/>
      <c r="AE451" s="773"/>
      <c r="AF451" s="29"/>
      <c r="AH451" s="190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">
      <c r="A452" s="367"/>
      <c r="B452" s="102"/>
      <c r="C452" s="1045"/>
      <c r="D452" s="78" t="str">
        <f>AG449&amp;".4"</f>
        <v>N08.4</v>
      </c>
      <c r="E452" s="756"/>
      <c r="F452" s="770"/>
      <c r="G452" s="792"/>
      <c r="H452" s="796"/>
      <c r="I452" s="756"/>
      <c r="J452" s="764"/>
      <c r="K452" s="794"/>
      <c r="L452" s="793"/>
      <c r="M452" s="756"/>
      <c r="N452" s="764"/>
      <c r="O452" s="792"/>
      <c r="P452" s="793"/>
      <c r="Q452" s="756"/>
      <c r="R452" s="763"/>
      <c r="S452" s="792"/>
      <c r="T452" s="793"/>
      <c r="U452" s="756"/>
      <c r="V452" s="763"/>
      <c r="W452" s="792"/>
      <c r="X452" s="793"/>
      <c r="Y452" s="756"/>
      <c r="Z452" s="772"/>
      <c r="AA452" s="830"/>
      <c r="AB452" s="798"/>
      <c r="AC452" s="756"/>
      <c r="AD452" s="763"/>
      <c r="AE452" s="825"/>
      <c r="AF452" s="29"/>
      <c r="AH452" s="190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">
      <c r="A453" s="367"/>
      <c r="B453" s="102"/>
      <c r="C453" s="1046" t="s">
        <v>547</v>
      </c>
      <c r="D453" s="78" t="str">
        <f>AG449&amp;".5"</f>
        <v>N08.5</v>
      </c>
      <c r="E453" s="753"/>
      <c r="F453" s="788"/>
      <c r="G453" s="788"/>
      <c r="H453" s="789"/>
      <c r="I453" s="807"/>
      <c r="J453" s="754"/>
      <c r="K453" s="789"/>
      <c r="L453" s="755"/>
      <c r="M453" s="753"/>
      <c r="N453" s="754"/>
      <c r="O453" s="788"/>
      <c r="P453" s="755"/>
      <c r="Q453" s="753"/>
      <c r="R453" s="790"/>
      <c r="S453" s="788"/>
      <c r="T453" s="755"/>
      <c r="U453" s="807"/>
      <c r="V453" s="790"/>
      <c r="W453" s="788"/>
      <c r="X453" s="755"/>
      <c r="Y453" s="753"/>
      <c r="Z453" s="799"/>
      <c r="AA453" s="800"/>
      <c r="AB453" s="801"/>
      <c r="AC453" s="753"/>
      <c r="AD453" s="790"/>
      <c r="AE453" s="788"/>
      <c r="AF453" s="29"/>
      <c r="AH453" s="190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">
      <c r="A454" s="367"/>
      <c r="B454" s="102"/>
      <c r="C454" s="1046"/>
      <c r="D454" s="78" t="str">
        <f>AG449&amp;".6"</f>
        <v>N08.6</v>
      </c>
      <c r="E454" s="753"/>
      <c r="F454" s="788"/>
      <c r="G454" s="805"/>
      <c r="H454" s="789"/>
      <c r="I454" s="753"/>
      <c r="J454" s="754"/>
      <c r="K454" s="806"/>
      <c r="L454" s="755"/>
      <c r="M454" s="753"/>
      <c r="N454" s="754"/>
      <c r="O454" s="805"/>
      <c r="P454" s="755"/>
      <c r="Q454" s="753"/>
      <c r="R454" s="790"/>
      <c r="S454" s="805"/>
      <c r="T454" s="755"/>
      <c r="U454" s="753"/>
      <c r="V454" s="790"/>
      <c r="W454" s="805"/>
      <c r="X454" s="755"/>
      <c r="Y454" s="753"/>
      <c r="Z454" s="799"/>
      <c r="AA454" s="816"/>
      <c r="AB454" s="801"/>
      <c r="AC454" s="753"/>
      <c r="AD454" s="790"/>
      <c r="AE454" s="805"/>
      <c r="AF454" s="29"/>
      <c r="AH454" s="190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" customHeight="1" x14ac:dyDescent="0.2">
      <c r="A455" s="368">
        <v>6</v>
      </c>
      <c r="B455" s="101" t="str">
        <f>IF(AG455&lt;&gt;"",AH455,"")</f>
        <v>Th.Quân</v>
      </c>
      <c r="C455" s="1042" t="s">
        <v>0</v>
      </c>
      <c r="D455" s="79" t="str">
        <f>AG455&amp;".1"</f>
        <v>N11.1</v>
      </c>
      <c r="E455" s="761" t="s">
        <v>6556</v>
      </c>
      <c r="F455" s="771">
        <v>4</v>
      </c>
      <c r="G455" s="771"/>
      <c r="H455" s="760"/>
      <c r="I455" s="761" t="s">
        <v>7138</v>
      </c>
      <c r="J455" s="760">
        <v>4</v>
      </c>
      <c r="K455" s="802"/>
      <c r="L455" s="774"/>
      <c r="M455" s="761" t="s">
        <v>6556</v>
      </c>
      <c r="N455" s="760">
        <v>4</v>
      </c>
      <c r="O455" s="771"/>
      <c r="P455" s="774"/>
      <c r="Q455" s="761" t="s">
        <v>7138</v>
      </c>
      <c r="R455" s="762">
        <v>4</v>
      </c>
      <c r="S455" s="771"/>
      <c r="T455" s="774"/>
      <c r="U455" s="761" t="s">
        <v>6556</v>
      </c>
      <c r="V455" s="760">
        <v>4</v>
      </c>
      <c r="W455" s="771"/>
      <c r="X455" s="774"/>
      <c r="Y455" s="761" t="s">
        <v>7138</v>
      </c>
      <c r="Z455" s="760">
        <v>4</v>
      </c>
      <c r="AA455" s="771"/>
      <c r="AB455" s="774"/>
      <c r="AC455" s="761"/>
      <c r="AD455" s="762"/>
      <c r="AE455" s="771"/>
      <c r="AF455" s="19"/>
      <c r="AG455" s="189" t="s">
        <v>211</v>
      </c>
      <c r="AH455" s="190" t="str">
        <f>IF(AG455&lt;&gt;"",VLOOKUP(AG455,MAGV!$B$6:$G$172,2,0),"")</f>
        <v>Th.Quân</v>
      </c>
      <c r="AI455" s="44">
        <f t="shared" si="11"/>
        <v>44</v>
      </c>
    </row>
    <row r="456" spans="1:35" ht="12" customHeight="1" x14ac:dyDescent="0.2">
      <c r="A456" s="367"/>
      <c r="B456" s="104">
        <f>SUM(F455:F460,J455:J460,N455:N460,R455:R460,V455:V460,Z455:Z460,AD455:AD460)</f>
        <v>44</v>
      </c>
      <c r="C456" s="1043"/>
      <c r="D456" s="78" t="str">
        <f>AG455&amp;".2"</f>
        <v>N11.2</v>
      </c>
      <c r="E456" s="791"/>
      <c r="F456" s="764"/>
      <c r="G456" s="792" t="s">
        <v>9871</v>
      </c>
      <c r="H456" s="793"/>
      <c r="I456" s="756"/>
      <c r="J456" s="764"/>
      <c r="K456" s="794" t="s">
        <v>8338</v>
      </c>
      <c r="L456" s="793"/>
      <c r="M456" s="756"/>
      <c r="N456" s="764"/>
      <c r="O456" s="792" t="s">
        <v>9871</v>
      </c>
      <c r="P456" s="793"/>
      <c r="Q456" s="756"/>
      <c r="R456" s="763"/>
      <c r="S456" s="792" t="s">
        <v>8338</v>
      </c>
      <c r="T456" s="793"/>
      <c r="U456" s="756"/>
      <c r="V456" s="763"/>
      <c r="W456" s="792" t="s">
        <v>9871</v>
      </c>
      <c r="X456" s="793"/>
      <c r="Y456" s="756"/>
      <c r="Z456" s="763"/>
      <c r="AA456" s="792" t="s">
        <v>8338</v>
      </c>
      <c r="AB456" s="793"/>
      <c r="AC456" s="756"/>
      <c r="AD456" s="763"/>
      <c r="AE456" s="792"/>
      <c r="AF456" s="23"/>
      <c r="AH456" s="190" t="str">
        <f>IF(AG456&lt;&gt;"",VLOOKUP(AG456,MAGV!$B$6:$G$172,2,0),"")</f>
        <v/>
      </c>
      <c r="AI456" s="44" t="str">
        <f t="shared" si="11"/>
        <v/>
      </c>
    </row>
    <row r="457" spans="1:35" ht="12.6" customHeight="1" x14ac:dyDescent="0.2">
      <c r="A457" s="367"/>
      <c r="B457" s="102"/>
      <c r="C457" s="1044" t="s">
        <v>1</v>
      </c>
      <c r="D457" s="78" t="str">
        <f>AG455&amp;".3"</f>
        <v>N11.3</v>
      </c>
      <c r="E457" s="765" t="s">
        <v>6556</v>
      </c>
      <c r="F457" s="773">
        <v>4</v>
      </c>
      <c r="G457" s="804"/>
      <c r="H457" s="795"/>
      <c r="I457" s="765" t="s">
        <v>6556</v>
      </c>
      <c r="J457" s="767">
        <v>4</v>
      </c>
      <c r="K457" s="803"/>
      <c r="L457" s="775"/>
      <c r="M457" s="765" t="s">
        <v>7138</v>
      </c>
      <c r="N457" s="766">
        <v>4</v>
      </c>
      <c r="O457" s="804"/>
      <c r="P457" s="775"/>
      <c r="Q457" s="765" t="s">
        <v>6556</v>
      </c>
      <c r="R457" s="767">
        <v>4</v>
      </c>
      <c r="S457" s="773"/>
      <c r="T457" s="775"/>
      <c r="U457" s="765" t="s">
        <v>6556</v>
      </c>
      <c r="V457" s="766">
        <v>4</v>
      </c>
      <c r="W457" s="773"/>
      <c r="X457" s="775"/>
      <c r="Y457" s="765"/>
      <c r="Z457" s="766"/>
      <c r="AA457" s="773"/>
      <c r="AB457" s="775"/>
      <c r="AC457" s="765"/>
      <c r="AD457" s="767"/>
      <c r="AE457" s="773"/>
      <c r="AF457" s="29"/>
      <c r="AH457" s="190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">
      <c r="A458" s="367"/>
      <c r="B458" s="102"/>
      <c r="C458" s="1045"/>
      <c r="D458" s="78" t="str">
        <f>AG455&amp;".4"</f>
        <v>N11.4</v>
      </c>
      <c r="E458" s="756"/>
      <c r="F458" s="770"/>
      <c r="G458" s="792" t="s">
        <v>9880</v>
      </c>
      <c r="H458" s="796"/>
      <c r="I458" s="756"/>
      <c r="J458" s="764"/>
      <c r="K458" s="794" t="s">
        <v>9880</v>
      </c>
      <c r="L458" s="793"/>
      <c r="M458" s="756"/>
      <c r="N458" s="764"/>
      <c r="O458" s="792" t="s">
        <v>8338</v>
      </c>
      <c r="P458" s="793"/>
      <c r="Q458" s="756"/>
      <c r="R458" s="763"/>
      <c r="S458" s="792" t="s">
        <v>9880</v>
      </c>
      <c r="T458" s="793"/>
      <c r="U458" s="756"/>
      <c r="V458" s="763"/>
      <c r="W458" s="792" t="s">
        <v>9880</v>
      </c>
      <c r="X458" s="793"/>
      <c r="Y458" s="756"/>
      <c r="Z458" s="772"/>
      <c r="AA458" s="797"/>
      <c r="AB458" s="798"/>
      <c r="AC458" s="756"/>
      <c r="AD458" s="763"/>
      <c r="AE458" s="792"/>
      <c r="AF458" s="29"/>
      <c r="AH458" s="190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">
      <c r="A459" s="367"/>
      <c r="B459" s="102"/>
      <c r="C459" s="1044" t="s">
        <v>547</v>
      </c>
      <c r="D459" s="78" t="str">
        <f>AG455&amp;".5"</f>
        <v>N11.5</v>
      </c>
      <c r="E459" s="753"/>
      <c r="F459" s="788"/>
      <c r="G459" s="788"/>
      <c r="H459" s="789"/>
      <c r="I459" s="753"/>
      <c r="J459" s="754"/>
      <c r="K459" s="789"/>
      <c r="L459" s="755"/>
      <c r="M459" s="753"/>
      <c r="N459" s="754"/>
      <c r="O459" s="788"/>
      <c r="P459" s="755"/>
      <c r="Q459" s="753"/>
      <c r="R459" s="790"/>
      <c r="S459" s="788"/>
      <c r="T459" s="755"/>
      <c r="U459" s="753"/>
      <c r="V459" s="790"/>
      <c r="W459" s="788"/>
      <c r="X459" s="755"/>
      <c r="Y459" s="753"/>
      <c r="Z459" s="799"/>
      <c r="AA459" s="800"/>
      <c r="AB459" s="801"/>
      <c r="AC459" s="753"/>
      <c r="AD459" s="790"/>
      <c r="AE459" s="788"/>
      <c r="AF459" s="29"/>
      <c r="AH459" s="190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25">
      <c r="A460" s="367"/>
      <c r="B460" s="102"/>
      <c r="C460" s="1048"/>
      <c r="D460" s="78" t="str">
        <f>AG455&amp;".6"</f>
        <v>N11.6</v>
      </c>
      <c r="E460" s="753"/>
      <c r="F460" s="788"/>
      <c r="G460" s="805"/>
      <c r="H460" s="789"/>
      <c r="I460" s="753"/>
      <c r="J460" s="754"/>
      <c r="K460" s="806"/>
      <c r="L460" s="755"/>
      <c r="M460" s="753"/>
      <c r="N460" s="754"/>
      <c r="O460" s="805"/>
      <c r="P460" s="755"/>
      <c r="Q460" s="753"/>
      <c r="R460" s="790"/>
      <c r="S460" s="805"/>
      <c r="T460" s="755"/>
      <c r="U460" s="753"/>
      <c r="V460" s="790"/>
      <c r="W460" s="805"/>
      <c r="X460" s="755"/>
      <c r="Y460" s="753"/>
      <c r="Z460" s="799"/>
      <c r="AA460" s="816"/>
      <c r="AB460" s="801"/>
      <c r="AC460" s="753"/>
      <c r="AD460" s="790"/>
      <c r="AE460" s="788"/>
      <c r="AF460" s="29"/>
      <c r="AH460" s="190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">
      <c r="A461" s="368">
        <v>7</v>
      </c>
      <c r="B461" s="101" t="str">
        <f>IF(AG461&lt;&gt;"",AH461,"")</f>
        <v>C.Thanh</v>
      </c>
      <c r="C461" s="1042" t="s">
        <v>0</v>
      </c>
      <c r="D461" s="79" t="str">
        <f>AG461&amp;".1"</f>
        <v>N16.1</v>
      </c>
      <c r="E461" s="761" t="s">
        <v>5473</v>
      </c>
      <c r="F461" s="771">
        <v>4</v>
      </c>
      <c r="G461" s="815" t="s">
        <v>401</v>
      </c>
      <c r="H461" s="760"/>
      <c r="I461" s="761"/>
      <c r="J461" s="760"/>
      <c r="K461" s="802"/>
      <c r="L461" s="774"/>
      <c r="M461" s="761" t="s">
        <v>5473</v>
      </c>
      <c r="N461" s="760">
        <v>4</v>
      </c>
      <c r="O461" s="815" t="s">
        <v>401</v>
      </c>
      <c r="P461" s="774"/>
      <c r="Q461" s="761" t="s">
        <v>5473</v>
      </c>
      <c r="R461" s="762">
        <v>4</v>
      </c>
      <c r="S461" s="771" t="s">
        <v>401</v>
      </c>
      <c r="T461" s="774"/>
      <c r="U461" s="761"/>
      <c r="V461" s="760"/>
      <c r="W461" s="815"/>
      <c r="X461" s="774"/>
      <c r="Y461" s="761"/>
      <c r="Z461" s="760"/>
      <c r="AA461" s="771"/>
      <c r="AB461" s="774"/>
      <c r="AC461" s="761"/>
      <c r="AD461" s="762"/>
      <c r="AE461" s="771"/>
      <c r="AF461" s="19"/>
      <c r="AG461" s="189" t="s">
        <v>213</v>
      </c>
      <c r="AH461" s="190" t="str">
        <f>IF(AG461&lt;&gt;"",VLOOKUP(AG461,MAGV!$B$6:$G$172,2,0),"")</f>
        <v>C.Thanh</v>
      </c>
      <c r="AI461" s="44">
        <f t="shared" si="11"/>
        <v>24</v>
      </c>
    </row>
    <row r="462" spans="1:35" ht="10.5" customHeight="1" x14ac:dyDescent="0.2">
      <c r="A462" s="367"/>
      <c r="B462" s="104">
        <f>SUM(F461:F466,J461:J466,N461:N466,R461:R466,V461:V466,Z461:Z466,AD461:AD466)</f>
        <v>24</v>
      </c>
      <c r="C462" s="1043"/>
      <c r="D462" s="78" t="str">
        <f>AG461&amp;".2"</f>
        <v>N16.2</v>
      </c>
      <c r="E462" s="819"/>
      <c r="F462" s="764"/>
      <c r="G462" s="831" t="s">
        <v>9865</v>
      </c>
      <c r="H462" s="793"/>
      <c r="I462" s="756"/>
      <c r="J462" s="764"/>
      <c r="K462" s="794"/>
      <c r="L462" s="793"/>
      <c r="M462" s="832"/>
      <c r="N462" s="833"/>
      <c r="O462" s="900" t="s">
        <v>10099</v>
      </c>
      <c r="P462" s="834"/>
      <c r="Q462" s="832"/>
      <c r="R462" s="835"/>
      <c r="S462" s="545" t="s">
        <v>10099</v>
      </c>
      <c r="T462" s="834"/>
      <c r="U462" s="832"/>
      <c r="V462" s="835"/>
      <c r="W462" s="831"/>
      <c r="X462" s="834"/>
      <c r="Y462" s="832"/>
      <c r="Z462" s="763"/>
      <c r="AA462" s="792"/>
      <c r="AB462" s="793"/>
      <c r="AC462" s="756"/>
      <c r="AD462" s="763"/>
      <c r="AE462" s="792"/>
      <c r="AF462" s="23"/>
      <c r="AH462" s="190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">
      <c r="A463" s="367"/>
      <c r="B463" s="102"/>
      <c r="C463" s="1044" t="s">
        <v>1</v>
      </c>
      <c r="D463" s="78" t="str">
        <f>AG461&amp;".3"</f>
        <v>N16.3</v>
      </c>
      <c r="E463" s="819"/>
      <c r="F463" s="819"/>
      <c r="G463" s="831"/>
      <c r="H463" s="819"/>
      <c r="I463" s="819" t="s">
        <v>6548</v>
      </c>
      <c r="J463" s="819">
        <v>4</v>
      </c>
      <c r="K463" s="831" t="s">
        <v>525</v>
      </c>
      <c r="L463" s="819"/>
      <c r="M463" s="819" t="s">
        <v>6548</v>
      </c>
      <c r="N463" s="819">
        <v>4</v>
      </c>
      <c r="O463" s="831" t="s">
        <v>525</v>
      </c>
      <c r="P463" s="819"/>
      <c r="Q463" s="819" t="s">
        <v>6548</v>
      </c>
      <c r="R463" s="819">
        <v>4</v>
      </c>
      <c r="S463" s="831" t="s">
        <v>525</v>
      </c>
      <c r="T463" s="819"/>
      <c r="U463" s="819"/>
      <c r="V463" s="819"/>
      <c r="W463" s="831"/>
      <c r="X463" s="819"/>
      <c r="Y463" s="819"/>
      <c r="Z463" s="819"/>
      <c r="AA463" s="819"/>
      <c r="AB463" s="819"/>
      <c r="AC463" s="819"/>
      <c r="AD463" s="819"/>
      <c r="AE463" s="819"/>
      <c r="AF463" s="29"/>
      <c r="AH463" s="190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">
      <c r="A464" s="367"/>
      <c r="B464" s="102"/>
      <c r="C464" s="1045"/>
      <c r="D464" s="78" t="str">
        <f>AG461&amp;".4"</f>
        <v>N16.4</v>
      </c>
      <c r="E464" s="756"/>
      <c r="F464" s="770"/>
      <c r="G464" s="831"/>
      <c r="H464" s="794"/>
      <c r="I464" s="832"/>
      <c r="J464" s="833"/>
      <c r="K464" s="794" t="s">
        <v>8280</v>
      </c>
      <c r="L464" s="834"/>
      <c r="M464" s="832"/>
      <c r="N464" s="833"/>
      <c r="O464" s="831" t="s">
        <v>8280</v>
      </c>
      <c r="P464" s="834"/>
      <c r="Q464" s="832"/>
      <c r="R464" s="835"/>
      <c r="S464" s="831" t="s">
        <v>8280</v>
      </c>
      <c r="T464" s="834"/>
      <c r="U464" s="832"/>
      <c r="V464" s="835"/>
      <c r="W464" s="831"/>
      <c r="X464" s="834"/>
      <c r="Y464" s="832"/>
      <c r="Z464" s="819"/>
      <c r="AA464" s="831"/>
      <c r="AB464" s="819"/>
      <c r="AC464" s="756"/>
      <c r="AD464" s="763"/>
      <c r="AE464" s="792"/>
      <c r="AF464" s="29"/>
      <c r="AH464" s="190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">
      <c r="A465" s="367"/>
      <c r="B465" s="102"/>
      <c r="C465" s="1046" t="s">
        <v>547</v>
      </c>
      <c r="D465" s="78" t="str">
        <f>AG461&amp;".5"</f>
        <v>N16.5</v>
      </c>
      <c r="E465" s="753"/>
      <c r="F465" s="788"/>
      <c r="G465" s="788"/>
      <c r="H465" s="789"/>
      <c r="I465" s="753"/>
      <c r="J465" s="754"/>
      <c r="K465" s="789"/>
      <c r="L465" s="755"/>
      <c r="M465" s="753"/>
      <c r="N465" s="754"/>
      <c r="O465" s="788"/>
      <c r="P465" s="755"/>
      <c r="Q465" s="753"/>
      <c r="R465" s="790"/>
      <c r="S465" s="788"/>
      <c r="T465" s="755"/>
      <c r="U465" s="753"/>
      <c r="V465" s="790"/>
      <c r="W465" s="788"/>
      <c r="X465" s="755"/>
      <c r="Y465" s="753"/>
      <c r="Z465" s="799"/>
      <c r="AA465" s="819"/>
      <c r="AB465" s="801"/>
      <c r="AC465" s="753"/>
      <c r="AD465" s="790"/>
      <c r="AE465" s="788"/>
      <c r="AF465" s="29"/>
      <c r="AH465" s="190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15">
      <c r="A466" s="367"/>
      <c r="B466" s="102"/>
      <c r="C466" s="1046"/>
      <c r="D466" s="78" t="str">
        <f>AG461&amp;".6"</f>
        <v>N16.6</v>
      </c>
      <c r="E466" s="753"/>
      <c r="F466" s="788"/>
      <c r="G466" s="805"/>
      <c r="H466" s="789"/>
      <c r="I466" s="753"/>
      <c r="J466" s="754"/>
      <c r="K466" s="806"/>
      <c r="L466" s="755"/>
      <c r="M466" s="753"/>
      <c r="N466" s="754"/>
      <c r="O466" s="805"/>
      <c r="P466" s="755"/>
      <c r="Q466" s="753"/>
      <c r="R466" s="790"/>
      <c r="S466" s="805"/>
      <c r="T466" s="755"/>
      <c r="U466" s="753"/>
      <c r="V466" s="790"/>
      <c r="W466" s="805"/>
      <c r="X466" s="755"/>
      <c r="Y466" s="753"/>
      <c r="Z466" s="799"/>
      <c r="AA466" s="831"/>
      <c r="AB466" s="801"/>
      <c r="AC466" s="753"/>
      <c r="AD466" s="790"/>
      <c r="AE466" s="805"/>
      <c r="AF466" s="29"/>
      <c r="AH466" s="190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">
      <c r="A467" s="368">
        <v>8</v>
      </c>
      <c r="B467" s="101" t="str">
        <f>IF(AG467&lt;&gt;"",AH467,"")</f>
        <v>C.Thùy</v>
      </c>
      <c r="C467" s="1042" t="s">
        <v>0</v>
      </c>
      <c r="D467" s="79" t="str">
        <f>AG467&amp;".1"</f>
        <v>N15.1</v>
      </c>
      <c r="E467" s="761" t="s">
        <v>6551</v>
      </c>
      <c r="F467" s="771">
        <v>4</v>
      </c>
      <c r="G467" s="815"/>
      <c r="H467" s="760"/>
      <c r="I467" s="761" t="s">
        <v>6551</v>
      </c>
      <c r="J467" s="760">
        <v>4</v>
      </c>
      <c r="K467" s="802"/>
      <c r="L467" s="774"/>
      <c r="M467" s="761"/>
      <c r="N467" s="760"/>
      <c r="O467" s="815"/>
      <c r="P467" s="774"/>
      <c r="Q467" s="761"/>
      <c r="R467" s="762"/>
      <c r="S467" s="771"/>
      <c r="T467" s="774"/>
      <c r="U467" s="761" t="s">
        <v>6551</v>
      </c>
      <c r="V467" s="760">
        <v>4</v>
      </c>
      <c r="W467" s="771"/>
      <c r="X467" s="774"/>
      <c r="Y467" s="761" t="s">
        <v>6551</v>
      </c>
      <c r="Z467" s="760">
        <v>4</v>
      </c>
      <c r="AA467" s="771"/>
      <c r="AB467" s="774"/>
      <c r="AC467" s="761" t="s">
        <v>7006</v>
      </c>
      <c r="AD467" s="762">
        <v>4</v>
      </c>
      <c r="AE467" s="771"/>
      <c r="AF467" s="19"/>
      <c r="AG467" s="189" t="s">
        <v>216</v>
      </c>
      <c r="AH467" s="190" t="str">
        <f>IF(AG467&lt;&gt;"",VLOOKUP(AG467,MAGV!$B$6:$G$172,2,0),"")</f>
        <v>C.Thùy</v>
      </c>
      <c r="AI467" s="44">
        <f t="shared" si="11"/>
        <v>48</v>
      </c>
    </row>
    <row r="468" spans="1:35" ht="10.5" customHeight="1" x14ac:dyDescent="0.2">
      <c r="A468" s="367"/>
      <c r="B468" s="104">
        <f>SUM(F467:F472,J467:J472,N467:N472,R467:R472,V467:V472,Z467:Z472,AD467:AD472)</f>
        <v>48</v>
      </c>
      <c r="C468" s="1043"/>
      <c r="D468" s="78" t="str">
        <f>AG467&amp;".2"</f>
        <v>N15.2</v>
      </c>
      <c r="E468" s="819"/>
      <c r="F468" s="764"/>
      <c r="G468" s="831" t="s">
        <v>9905</v>
      </c>
      <c r="H468" s="834"/>
      <c r="I468" s="832"/>
      <c r="J468" s="833"/>
      <c r="K468" s="794" t="s">
        <v>9905</v>
      </c>
      <c r="L468" s="834"/>
      <c r="M468" s="832"/>
      <c r="N468" s="833"/>
      <c r="O468" s="831"/>
      <c r="P468" s="834"/>
      <c r="Q468" s="832"/>
      <c r="R468" s="835"/>
      <c r="S468" s="831"/>
      <c r="T468" s="834"/>
      <c r="U468" s="832"/>
      <c r="V468" s="835"/>
      <c r="W468" s="831" t="s">
        <v>9905</v>
      </c>
      <c r="X468" s="834"/>
      <c r="Y468" s="832"/>
      <c r="Z468" s="763"/>
      <c r="AA468" s="792" t="s">
        <v>9905</v>
      </c>
      <c r="AB468" s="793"/>
      <c r="AC468" s="756"/>
      <c r="AD468" s="763"/>
      <c r="AE468" s="792" t="s">
        <v>9978</v>
      </c>
      <c r="AF468" s="23"/>
      <c r="AH468" s="190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">
      <c r="A469" s="367"/>
      <c r="B469" s="102"/>
      <c r="C469" s="1044" t="s">
        <v>1</v>
      </c>
      <c r="D469" s="78" t="str">
        <f>AG467&amp;".3"</f>
        <v>N15.3</v>
      </c>
      <c r="E469" s="819" t="s">
        <v>7103</v>
      </c>
      <c r="F469" s="819">
        <v>4</v>
      </c>
      <c r="G469" s="819"/>
      <c r="H469" s="819"/>
      <c r="I469" s="819" t="s">
        <v>7103</v>
      </c>
      <c r="J469" s="819">
        <v>4</v>
      </c>
      <c r="K469" s="831"/>
      <c r="L469" s="819"/>
      <c r="M469" s="819" t="s">
        <v>7103</v>
      </c>
      <c r="N469" s="819">
        <v>4</v>
      </c>
      <c r="O469" s="831"/>
      <c r="P469" s="819"/>
      <c r="Q469" s="819" t="s">
        <v>7103</v>
      </c>
      <c r="R469" s="819">
        <v>4</v>
      </c>
      <c r="S469" s="819"/>
      <c r="T469" s="819"/>
      <c r="U469" s="819" t="s">
        <v>7103</v>
      </c>
      <c r="V469" s="819">
        <v>4</v>
      </c>
      <c r="W469" s="819"/>
      <c r="X469" s="819"/>
      <c r="Y469" s="819" t="s">
        <v>6551</v>
      </c>
      <c r="Z469" s="819">
        <v>4</v>
      </c>
      <c r="AA469" s="819"/>
      <c r="AB469" s="819"/>
      <c r="AC469" s="819" t="s">
        <v>7006</v>
      </c>
      <c r="AD469" s="819">
        <v>4</v>
      </c>
      <c r="AE469" s="819"/>
      <c r="AF469" s="29"/>
      <c r="AH469" s="190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">
      <c r="A470" s="367"/>
      <c r="B470" s="102"/>
      <c r="C470" s="1045"/>
      <c r="D470" s="78" t="str">
        <f>AG467&amp;".4"</f>
        <v>N15.4</v>
      </c>
      <c r="E470" s="832"/>
      <c r="F470" s="792"/>
      <c r="G470" s="792" t="s">
        <v>9941</v>
      </c>
      <c r="H470" s="794"/>
      <c r="I470" s="832"/>
      <c r="J470" s="833"/>
      <c r="K470" s="794" t="s">
        <v>9941</v>
      </c>
      <c r="L470" s="834"/>
      <c r="M470" s="832"/>
      <c r="N470" s="833"/>
      <c r="O470" s="831" t="s">
        <v>9941</v>
      </c>
      <c r="P470" s="834"/>
      <c r="Q470" s="832"/>
      <c r="R470" s="835"/>
      <c r="S470" s="831" t="s">
        <v>9941</v>
      </c>
      <c r="T470" s="834"/>
      <c r="U470" s="832"/>
      <c r="V470" s="835"/>
      <c r="W470" s="831" t="s">
        <v>9941</v>
      </c>
      <c r="X470" s="834"/>
      <c r="Y470" s="832"/>
      <c r="Z470" s="819"/>
      <c r="AA470" s="831" t="s">
        <v>9905</v>
      </c>
      <c r="AB470" s="819"/>
      <c r="AC470" s="756"/>
      <c r="AD470" s="763"/>
      <c r="AE470" s="792" t="s">
        <v>9978</v>
      </c>
      <c r="AF470" s="29"/>
      <c r="AH470" s="190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">
      <c r="A471" s="367"/>
      <c r="B471" s="102"/>
      <c r="C471" s="1046" t="s">
        <v>547</v>
      </c>
      <c r="D471" s="78" t="str">
        <f>AG467&amp;".5"</f>
        <v>N15.5</v>
      </c>
      <c r="E471" s="753"/>
      <c r="F471" s="788"/>
      <c r="G471" s="788"/>
      <c r="H471" s="789"/>
      <c r="I471" s="753"/>
      <c r="J471" s="754"/>
      <c r="K471" s="789"/>
      <c r="L471" s="755"/>
      <c r="M471" s="753"/>
      <c r="N471" s="754"/>
      <c r="O471" s="788"/>
      <c r="P471" s="755"/>
      <c r="Q471" s="753"/>
      <c r="R471" s="790"/>
      <c r="S471" s="788"/>
      <c r="T471" s="755"/>
      <c r="U471" s="753"/>
      <c r="V471" s="790"/>
      <c r="W471" s="788"/>
      <c r="X471" s="755"/>
      <c r="Y471" s="753"/>
      <c r="Z471" s="799"/>
      <c r="AA471" s="819"/>
      <c r="AB471" s="801"/>
      <c r="AC471" s="753"/>
      <c r="AD471" s="790"/>
      <c r="AE471" s="788"/>
      <c r="AF471" s="29"/>
      <c r="AH471" s="190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15">
      <c r="A472" s="367"/>
      <c r="B472" s="102"/>
      <c r="C472" s="1046"/>
      <c r="D472" s="78" t="str">
        <f>AG467&amp;".6"</f>
        <v>N15.6</v>
      </c>
      <c r="E472" s="753"/>
      <c r="F472" s="788"/>
      <c r="G472" s="805"/>
      <c r="H472" s="789"/>
      <c r="I472" s="753"/>
      <c r="J472" s="754"/>
      <c r="K472" s="806"/>
      <c r="L472" s="755"/>
      <c r="M472" s="753"/>
      <c r="N472" s="754"/>
      <c r="O472" s="805"/>
      <c r="P472" s="755"/>
      <c r="Q472" s="753"/>
      <c r="R472" s="790"/>
      <c r="S472" s="805"/>
      <c r="T472" s="755"/>
      <c r="U472" s="807"/>
      <c r="V472" s="790"/>
      <c r="W472" s="805"/>
      <c r="X472" s="755"/>
      <c r="Y472" s="753"/>
      <c r="Z472" s="799"/>
      <c r="AA472" s="831"/>
      <c r="AB472" s="801"/>
      <c r="AC472" s="753"/>
      <c r="AD472" s="790"/>
      <c r="AE472" s="788"/>
      <c r="AF472" s="29"/>
      <c r="AH472" s="190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">
      <c r="A473" s="368">
        <v>13</v>
      </c>
      <c r="B473" s="101" t="str">
        <f>IF(AG473&lt;&gt;"",AH473,"")</f>
        <v>Th.Tiến</v>
      </c>
      <c r="C473" s="1042" t="s">
        <v>0</v>
      </c>
      <c r="D473" s="79" t="str">
        <f>AG473&amp;".1"</f>
        <v>N05.1</v>
      </c>
      <c r="E473" s="761"/>
      <c r="F473" s="771"/>
      <c r="G473" s="771"/>
      <c r="H473" s="760"/>
      <c r="I473" s="761"/>
      <c r="J473" s="760"/>
      <c r="K473" s="802"/>
      <c r="L473" s="774"/>
      <c r="M473" s="761"/>
      <c r="N473" s="760"/>
      <c r="O473" s="771"/>
      <c r="P473" s="774"/>
      <c r="Q473" s="761"/>
      <c r="R473" s="762"/>
      <c r="S473" s="771"/>
      <c r="T473" s="774"/>
      <c r="U473" s="761"/>
      <c r="V473" s="760"/>
      <c r="W473" s="815"/>
      <c r="X473" s="774"/>
      <c r="Y473" s="761" t="s">
        <v>5473</v>
      </c>
      <c r="Z473" s="760">
        <v>5</v>
      </c>
      <c r="AA473" s="771"/>
      <c r="AB473" s="774"/>
      <c r="AC473" s="761" t="s">
        <v>5473</v>
      </c>
      <c r="AD473" s="762">
        <v>5</v>
      </c>
      <c r="AE473" s="771"/>
      <c r="AF473" s="19"/>
      <c r="AG473" s="189" t="s">
        <v>219</v>
      </c>
      <c r="AH473" s="190" t="str">
        <f>IF(AG473&lt;&gt;"",VLOOKUP(AG473,MAGV!$B$6:$G$172,2,0),"")</f>
        <v>Th.Tiến</v>
      </c>
      <c r="AI473" s="44">
        <f t="shared" si="11"/>
        <v>25</v>
      </c>
    </row>
    <row r="474" spans="1:35" ht="10.5" customHeight="1" x14ac:dyDescent="0.2">
      <c r="A474" s="367"/>
      <c r="B474" s="104">
        <f>SUM(F473:F478,J473:J478,N473:N478,R473:R478,V473:V478,Z473:Z478,AD473:AD478)</f>
        <v>25</v>
      </c>
      <c r="C474" s="1043"/>
      <c r="D474" s="78" t="str">
        <f>AG473&amp;".2"</f>
        <v>N05.2</v>
      </c>
      <c r="E474" s="819"/>
      <c r="F474" s="833"/>
      <c r="G474" s="831"/>
      <c r="H474" s="834"/>
      <c r="I474" s="832"/>
      <c r="J474" s="833"/>
      <c r="K474" s="794"/>
      <c r="L474" s="834"/>
      <c r="M474" s="832"/>
      <c r="N474" s="833"/>
      <c r="O474" s="831"/>
      <c r="P474" s="834"/>
      <c r="Q474" s="832"/>
      <c r="R474" s="835"/>
      <c r="S474" s="831"/>
      <c r="T474" s="834"/>
      <c r="U474" s="832"/>
      <c r="V474" s="835"/>
      <c r="W474" s="831"/>
      <c r="X474" s="834"/>
      <c r="Y474" s="832"/>
      <c r="Z474" s="835"/>
      <c r="AA474" s="545" t="s">
        <v>10148</v>
      </c>
      <c r="AB474" s="834"/>
      <c r="AC474" s="832"/>
      <c r="AD474" s="835"/>
      <c r="AE474" s="792" t="s">
        <v>8501</v>
      </c>
      <c r="AF474" s="23"/>
      <c r="AH474" s="190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">
      <c r="A475" s="367"/>
      <c r="B475" s="102"/>
      <c r="C475" s="1044" t="s">
        <v>1</v>
      </c>
      <c r="D475" s="78" t="str">
        <f>AG473&amp;".3"</f>
        <v>N05.3</v>
      </c>
      <c r="E475" s="819"/>
      <c r="F475" s="819"/>
      <c r="G475" s="831"/>
      <c r="H475" s="819"/>
      <c r="I475" s="819"/>
      <c r="J475" s="819"/>
      <c r="K475" s="831"/>
      <c r="L475" s="819"/>
      <c r="M475" s="819"/>
      <c r="N475" s="819"/>
      <c r="O475" s="831"/>
      <c r="P475" s="819"/>
      <c r="Q475" s="819" t="s">
        <v>5473</v>
      </c>
      <c r="R475" s="819">
        <v>5</v>
      </c>
      <c r="S475" s="831"/>
      <c r="T475" s="819"/>
      <c r="U475" s="819" t="s">
        <v>5473</v>
      </c>
      <c r="V475" s="819">
        <v>5</v>
      </c>
      <c r="W475" s="831"/>
      <c r="X475" s="819"/>
      <c r="Y475" s="819" t="s">
        <v>5473</v>
      </c>
      <c r="Z475" s="819">
        <v>5</v>
      </c>
      <c r="AA475" s="819"/>
      <c r="AB475" s="819"/>
      <c r="AC475" s="819"/>
      <c r="AD475" s="819"/>
      <c r="AE475" s="819"/>
      <c r="AF475" s="29"/>
      <c r="AH475" s="190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15">
      <c r="A476" s="367"/>
      <c r="B476" s="102"/>
      <c r="C476" s="1045"/>
      <c r="D476" s="78" t="str">
        <f>AG473&amp;".4"</f>
        <v>N05.4</v>
      </c>
      <c r="E476" s="756"/>
      <c r="F476" s="770"/>
      <c r="G476" s="831"/>
      <c r="H476" s="794"/>
      <c r="I476" s="832"/>
      <c r="J476" s="833"/>
      <c r="K476" s="794"/>
      <c r="L476" s="834"/>
      <c r="M476" s="832"/>
      <c r="N476" s="833"/>
      <c r="O476" s="831"/>
      <c r="P476" s="834"/>
      <c r="Q476" s="832"/>
      <c r="R476" s="835"/>
      <c r="S476" s="900" t="s">
        <v>10148</v>
      </c>
      <c r="T476" s="834"/>
      <c r="U476" s="832"/>
      <c r="V476" s="835"/>
      <c r="W476" s="900" t="s">
        <v>10148</v>
      </c>
      <c r="X476" s="834"/>
      <c r="Y476" s="832"/>
      <c r="Z476" s="831"/>
      <c r="AA476" s="900" t="s">
        <v>10148</v>
      </c>
      <c r="AB476" s="831"/>
      <c r="AC476" s="832"/>
      <c r="AD476" s="835"/>
      <c r="AE476" s="792"/>
      <c r="AF476" s="29"/>
      <c r="AH476" s="190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">
      <c r="A477" s="367"/>
      <c r="B477" s="102"/>
      <c r="C477" s="1046" t="s">
        <v>547</v>
      </c>
      <c r="D477" s="78" t="str">
        <f>AG473&amp;".5"</f>
        <v>N05.5</v>
      </c>
      <c r="E477" s="753"/>
      <c r="F477" s="788"/>
      <c r="G477" s="805"/>
      <c r="H477" s="789"/>
      <c r="I477" s="753"/>
      <c r="J477" s="754"/>
      <c r="K477" s="789"/>
      <c r="L477" s="755"/>
      <c r="M477" s="753"/>
      <c r="N477" s="754"/>
      <c r="O477" s="788"/>
      <c r="P477" s="755"/>
      <c r="Q477" s="753"/>
      <c r="R477" s="790"/>
      <c r="S477" s="788"/>
      <c r="T477" s="755"/>
      <c r="U477" s="753"/>
      <c r="V477" s="790"/>
      <c r="W477" s="788"/>
      <c r="X477" s="755"/>
      <c r="Y477" s="753"/>
      <c r="Z477" s="799"/>
      <c r="AA477" s="819"/>
      <c r="AB477" s="801"/>
      <c r="AC477" s="753"/>
      <c r="AD477" s="790"/>
      <c r="AE477" s="788"/>
      <c r="AF477" s="29"/>
      <c r="AH477" s="190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">
      <c r="A478" s="367"/>
      <c r="B478" s="102"/>
      <c r="C478" s="1046"/>
      <c r="D478" s="78" t="str">
        <f>AG473&amp;".6"</f>
        <v>N05.6</v>
      </c>
      <c r="E478" s="753"/>
      <c r="F478" s="788"/>
      <c r="G478" s="788"/>
      <c r="H478" s="789"/>
      <c r="I478" s="753"/>
      <c r="J478" s="754"/>
      <c r="K478" s="789"/>
      <c r="L478" s="755"/>
      <c r="M478" s="753"/>
      <c r="N478" s="754"/>
      <c r="O478" s="788"/>
      <c r="P478" s="755"/>
      <c r="Q478" s="753"/>
      <c r="R478" s="790"/>
      <c r="S478" s="788"/>
      <c r="T478" s="755"/>
      <c r="U478" s="753"/>
      <c r="V478" s="790"/>
      <c r="W478" s="788"/>
      <c r="X478" s="755"/>
      <c r="Y478" s="753"/>
      <c r="Z478" s="799"/>
      <c r="AA478" s="819"/>
      <c r="AB478" s="801"/>
      <c r="AC478" s="753"/>
      <c r="AD478" s="790"/>
      <c r="AE478" s="788"/>
      <c r="AF478" s="29"/>
      <c r="AH478" s="190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">
      <c r="A479" s="368">
        <v>14</v>
      </c>
      <c r="B479" s="101" t="str">
        <f>IF(AG479&lt;&gt;"",AH479,"")</f>
        <v>Th.Trung</v>
      </c>
      <c r="C479" s="1042" t="s">
        <v>0</v>
      </c>
      <c r="D479" s="79" t="str">
        <f>AG479&amp;".1"</f>
        <v>N13.1</v>
      </c>
      <c r="E479" s="761"/>
      <c r="F479" s="771"/>
      <c r="G479" s="771"/>
      <c r="H479" s="760"/>
      <c r="I479" s="761"/>
      <c r="J479" s="760"/>
      <c r="K479" s="802"/>
      <c r="L479" s="774"/>
      <c r="M479" s="761"/>
      <c r="N479" s="760"/>
      <c r="O479" s="815"/>
      <c r="P479" s="774"/>
      <c r="Q479" s="761"/>
      <c r="R479" s="762"/>
      <c r="S479" s="771"/>
      <c r="T479" s="774"/>
      <c r="U479" s="761"/>
      <c r="V479" s="760"/>
      <c r="W479" s="771"/>
      <c r="X479" s="774"/>
      <c r="Y479" s="761"/>
      <c r="Z479" s="760"/>
      <c r="AA479" s="771"/>
      <c r="AB479" s="774"/>
      <c r="AC479" s="761"/>
      <c r="AD479" s="762"/>
      <c r="AE479" s="771"/>
      <c r="AF479" s="19"/>
      <c r="AG479" s="189" t="s">
        <v>222</v>
      </c>
      <c r="AH479" s="190" t="str">
        <f>IF(AG479&lt;&gt;"",VLOOKUP(AG479,MAGV!$B$6:$G$172,2,0),"")</f>
        <v>Th.Trung</v>
      </c>
      <c r="AI479" s="44">
        <f t="shared" si="11"/>
        <v>12</v>
      </c>
    </row>
    <row r="480" spans="1:35" ht="10.5" customHeight="1" x14ac:dyDescent="0.2">
      <c r="A480" s="367"/>
      <c r="B480" s="104">
        <f>SUM(F479:F484,J479:J484,N479:N484,R479:R484,V479:V484,Z479:Z484,AD479:AD484)</f>
        <v>12</v>
      </c>
      <c r="C480" s="1043"/>
      <c r="D480" s="78" t="str">
        <f>AG479&amp;".2"</f>
        <v>N13.2</v>
      </c>
      <c r="E480" s="819"/>
      <c r="F480" s="833"/>
      <c r="G480" s="831"/>
      <c r="H480" s="834"/>
      <c r="I480" s="832"/>
      <c r="J480" s="833"/>
      <c r="K480" s="794"/>
      <c r="L480" s="834"/>
      <c r="M480" s="832"/>
      <c r="N480" s="833"/>
      <c r="O480" s="831"/>
      <c r="P480" s="834"/>
      <c r="Q480" s="832"/>
      <c r="R480" s="835"/>
      <c r="S480" s="831"/>
      <c r="T480" s="834"/>
      <c r="U480" s="832"/>
      <c r="V480" s="835"/>
      <c r="W480" s="831"/>
      <c r="X480" s="834"/>
      <c r="Y480" s="832"/>
      <c r="Z480" s="835"/>
      <c r="AA480" s="792"/>
      <c r="AB480" s="834"/>
      <c r="AC480" s="832"/>
      <c r="AD480" s="835"/>
      <c r="AE480" s="792"/>
      <c r="AF480" s="23"/>
      <c r="AH480" s="190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">
      <c r="A481" s="367"/>
      <c r="B481" s="102"/>
      <c r="C481" s="1044" t="s">
        <v>1</v>
      </c>
      <c r="D481" s="78" t="str">
        <f>AG479&amp;".3"</f>
        <v>N13.3</v>
      </c>
      <c r="E481" s="819"/>
      <c r="F481" s="819"/>
      <c r="G481" s="819"/>
      <c r="H481" s="819"/>
      <c r="I481" s="819" t="s">
        <v>6545</v>
      </c>
      <c r="J481" s="819">
        <v>4</v>
      </c>
      <c r="K481" s="831" t="s">
        <v>431</v>
      </c>
      <c r="L481" s="819"/>
      <c r="M481" s="819" t="s">
        <v>6545</v>
      </c>
      <c r="N481" s="819">
        <v>4</v>
      </c>
      <c r="O481" s="831" t="s">
        <v>431</v>
      </c>
      <c r="P481" s="819"/>
      <c r="Q481" s="819" t="s">
        <v>6545</v>
      </c>
      <c r="R481" s="819">
        <v>4</v>
      </c>
      <c r="S481" s="819" t="s">
        <v>431</v>
      </c>
      <c r="T481" s="819"/>
      <c r="U481" s="819"/>
      <c r="V481" s="819"/>
      <c r="W481" s="819"/>
      <c r="X481" s="819"/>
      <c r="Y481" s="819"/>
      <c r="Z481" s="819"/>
      <c r="AA481" s="819"/>
      <c r="AB481" s="819"/>
      <c r="AC481" s="819"/>
      <c r="AD481" s="819"/>
      <c r="AE481" s="819"/>
      <c r="AF481" s="29"/>
      <c r="AH481" s="190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15">
      <c r="A482" s="367"/>
      <c r="B482" s="102"/>
      <c r="C482" s="1045"/>
      <c r="D482" s="78" t="str">
        <f>AG479&amp;".4"</f>
        <v>N13.4</v>
      </c>
      <c r="E482" s="756"/>
      <c r="F482" s="770"/>
      <c r="G482" s="831"/>
      <c r="H482" s="794"/>
      <c r="I482" s="832"/>
      <c r="J482" s="833"/>
      <c r="K482" s="794" t="s">
        <v>8281</v>
      </c>
      <c r="L482" s="834"/>
      <c r="M482" s="832"/>
      <c r="N482" s="833"/>
      <c r="O482" s="831" t="s">
        <v>8281</v>
      </c>
      <c r="P482" s="834"/>
      <c r="Q482" s="832"/>
      <c r="R482" s="835"/>
      <c r="S482" s="831" t="s">
        <v>8281</v>
      </c>
      <c r="T482" s="834"/>
      <c r="U482" s="832"/>
      <c r="V482" s="835"/>
      <c r="W482" s="831"/>
      <c r="X482" s="834"/>
      <c r="Y482" s="832"/>
      <c r="Z482" s="831"/>
      <c r="AA482" s="831"/>
      <c r="AB482" s="831"/>
      <c r="AC482" s="832"/>
      <c r="AD482" s="835"/>
      <c r="AE482" s="792"/>
      <c r="AF482" s="29"/>
      <c r="AH482" s="190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">
      <c r="A483" s="367"/>
      <c r="B483" s="102"/>
      <c r="C483" s="1046" t="s">
        <v>547</v>
      </c>
      <c r="D483" s="78" t="str">
        <f>AG479&amp;".5"</f>
        <v>N13.5</v>
      </c>
      <c r="E483" s="753"/>
      <c r="F483" s="788"/>
      <c r="G483" s="788"/>
      <c r="H483" s="789"/>
      <c r="I483" s="753"/>
      <c r="J483" s="754"/>
      <c r="K483" s="789"/>
      <c r="L483" s="755"/>
      <c r="M483" s="753"/>
      <c r="N483" s="754"/>
      <c r="O483" s="788"/>
      <c r="P483" s="755"/>
      <c r="Q483" s="753"/>
      <c r="R483" s="790"/>
      <c r="S483" s="788"/>
      <c r="T483" s="755"/>
      <c r="U483" s="753"/>
      <c r="V483" s="790"/>
      <c r="W483" s="788"/>
      <c r="X483" s="755"/>
      <c r="Y483" s="753"/>
      <c r="Z483" s="799"/>
      <c r="AA483" s="819"/>
      <c r="AB483" s="801"/>
      <c r="AC483" s="753"/>
      <c r="AD483" s="790"/>
      <c r="AE483" s="788"/>
      <c r="AF483" s="29"/>
      <c r="AH483" s="190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15">
      <c r="A484" s="367"/>
      <c r="B484" s="102"/>
      <c r="C484" s="1046"/>
      <c r="D484" s="78" t="str">
        <f>AG479&amp;".6"</f>
        <v>N13.6</v>
      </c>
      <c r="E484" s="753"/>
      <c r="F484" s="788"/>
      <c r="G484" s="805"/>
      <c r="H484" s="789"/>
      <c r="I484" s="753"/>
      <c r="J484" s="754"/>
      <c r="K484" s="806"/>
      <c r="L484" s="755"/>
      <c r="M484" s="753"/>
      <c r="N484" s="754"/>
      <c r="O484" s="805"/>
      <c r="P484" s="755"/>
      <c r="Q484" s="753"/>
      <c r="R484" s="790"/>
      <c r="S484" s="805"/>
      <c r="T484" s="755"/>
      <c r="U484" s="753"/>
      <c r="V484" s="790"/>
      <c r="W484" s="805"/>
      <c r="X484" s="755"/>
      <c r="Y484" s="753"/>
      <c r="Z484" s="799"/>
      <c r="AA484" s="831"/>
      <c r="AB484" s="801"/>
      <c r="AC484" s="753"/>
      <c r="AD484" s="790"/>
      <c r="AE484" s="788"/>
      <c r="AF484" s="19"/>
      <c r="AG484" s="189"/>
      <c r="AH484" s="190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">
      <c r="A485" s="368">
        <v>15</v>
      </c>
      <c r="B485" s="101" t="str">
        <f>IF(AG485&lt;&gt;"",AH485,"")</f>
        <v>Th. Huy</v>
      </c>
      <c r="C485" s="1042" t="s">
        <v>0</v>
      </c>
      <c r="D485" s="79" t="str">
        <f>AG485&amp;".1"</f>
        <v>N17.1</v>
      </c>
      <c r="E485" s="761"/>
      <c r="F485" s="771"/>
      <c r="G485" s="771"/>
      <c r="H485" s="760"/>
      <c r="I485" s="761"/>
      <c r="J485" s="760"/>
      <c r="K485" s="802"/>
      <c r="L485" s="774"/>
      <c r="M485" s="761"/>
      <c r="N485" s="760"/>
      <c r="O485" s="771"/>
      <c r="P485" s="774"/>
      <c r="Q485" s="761"/>
      <c r="R485" s="762"/>
      <c r="S485" s="771"/>
      <c r="T485" s="774"/>
      <c r="U485" s="761"/>
      <c r="V485" s="760"/>
      <c r="W485" s="771"/>
      <c r="X485" s="774"/>
      <c r="Y485" s="761"/>
      <c r="Z485" s="760"/>
      <c r="AA485" s="815"/>
      <c r="AB485" s="774"/>
      <c r="AC485" s="761"/>
      <c r="AD485" s="762"/>
      <c r="AE485" s="771"/>
      <c r="AF485" s="23"/>
      <c r="AG485" s="189" t="s">
        <v>591</v>
      </c>
      <c r="AH485" s="190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">
      <c r="A486" s="367"/>
      <c r="B486" s="104">
        <f>SUM(F485:F490,J485:J490,N485:N490,R485:R490,V485:V490,Z485:Z490,AD485:AD490)</f>
        <v>0</v>
      </c>
      <c r="C486" s="1043"/>
      <c r="D486" s="78" t="str">
        <f>AG485&amp;".2"</f>
        <v>N17.2</v>
      </c>
      <c r="E486" s="819"/>
      <c r="F486" s="833"/>
      <c r="G486" s="831"/>
      <c r="H486" s="834"/>
      <c r="I486" s="832"/>
      <c r="J486" s="833"/>
      <c r="K486" s="794"/>
      <c r="L486" s="834"/>
      <c r="M486" s="832"/>
      <c r="N486" s="833"/>
      <c r="O486" s="831"/>
      <c r="P486" s="834"/>
      <c r="Q486" s="832"/>
      <c r="R486" s="835"/>
      <c r="S486" s="831"/>
      <c r="T486" s="834"/>
      <c r="U486" s="832"/>
      <c r="V486" s="835"/>
      <c r="W486" s="831"/>
      <c r="X486" s="834"/>
      <c r="Y486" s="832"/>
      <c r="Z486" s="835"/>
      <c r="AA486" s="792"/>
      <c r="AB486" s="834"/>
      <c r="AC486" s="832"/>
      <c r="AD486" s="835"/>
      <c r="AE486" s="792"/>
      <c r="AF486" s="29"/>
      <c r="AH486" s="190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">
      <c r="A487" s="367"/>
      <c r="B487" s="102"/>
      <c r="C487" s="1044" t="s">
        <v>1</v>
      </c>
      <c r="D487" s="78" t="str">
        <f>AG485&amp;".3"</f>
        <v>N17.3</v>
      </c>
      <c r="E487" s="836"/>
      <c r="F487" s="836"/>
      <c r="G487" s="831"/>
      <c r="H487" s="836"/>
      <c r="I487" s="836"/>
      <c r="J487" s="836"/>
      <c r="K487" s="831"/>
      <c r="L487" s="836"/>
      <c r="M487" s="836"/>
      <c r="N487" s="836"/>
      <c r="O487" s="831"/>
      <c r="P487" s="836"/>
      <c r="Q487" s="836"/>
      <c r="R487" s="836"/>
      <c r="S487" s="831"/>
      <c r="T487" s="836"/>
      <c r="U487" s="836"/>
      <c r="V487" s="836"/>
      <c r="W487" s="831"/>
      <c r="X487" s="819"/>
      <c r="Y487" s="819"/>
      <c r="Z487" s="819"/>
      <c r="AA487" s="819"/>
      <c r="AB487" s="819"/>
      <c r="AC487" s="819"/>
      <c r="AD487" s="819"/>
      <c r="AE487" s="819"/>
      <c r="AF487" s="29"/>
      <c r="AH487" s="190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15">
      <c r="A488" s="367"/>
      <c r="B488" s="102"/>
      <c r="C488" s="1045"/>
      <c r="D488" s="78" t="str">
        <f>AG485&amp;".4"</f>
        <v>N17.4</v>
      </c>
      <c r="E488" s="756"/>
      <c r="F488" s="770"/>
      <c r="G488" s="831"/>
      <c r="H488" s="794"/>
      <c r="I488" s="832"/>
      <c r="J488" s="833"/>
      <c r="K488" s="794"/>
      <c r="L488" s="834"/>
      <c r="M488" s="832"/>
      <c r="N488" s="833"/>
      <c r="O488" s="831"/>
      <c r="P488" s="834"/>
      <c r="Q488" s="832"/>
      <c r="R488" s="835"/>
      <c r="S488" s="831"/>
      <c r="T488" s="834"/>
      <c r="U488" s="832"/>
      <c r="V488" s="835"/>
      <c r="W488" s="831"/>
      <c r="X488" s="834"/>
      <c r="Y488" s="832"/>
      <c r="Z488" s="831"/>
      <c r="AA488" s="831"/>
      <c r="AB488" s="831"/>
      <c r="AC488" s="832"/>
      <c r="AD488" s="835"/>
      <c r="AE488" s="792"/>
      <c r="AF488" s="29"/>
      <c r="AH488" s="190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">
      <c r="A489" s="367"/>
      <c r="B489" s="102"/>
      <c r="C489" s="1046" t="s">
        <v>547</v>
      </c>
      <c r="D489" s="78" t="str">
        <f>AG485&amp;".5"</f>
        <v>N17.5</v>
      </c>
      <c r="E489" s="753"/>
      <c r="F489" s="788"/>
      <c r="G489" s="805"/>
      <c r="H489" s="789"/>
      <c r="I489" s="753"/>
      <c r="J489" s="754"/>
      <c r="K489" s="789"/>
      <c r="L489" s="755"/>
      <c r="M489" s="753"/>
      <c r="N489" s="754"/>
      <c r="O489" s="788"/>
      <c r="P489" s="755"/>
      <c r="Q489" s="753"/>
      <c r="R489" s="790"/>
      <c r="S489" s="788"/>
      <c r="T489" s="755"/>
      <c r="U489" s="753"/>
      <c r="V489" s="790"/>
      <c r="W489" s="788"/>
      <c r="X489" s="755"/>
      <c r="Y489" s="753"/>
      <c r="Z489" s="799"/>
      <c r="AA489" s="819"/>
      <c r="AB489" s="801"/>
      <c r="AC489" s="753"/>
      <c r="AD489" s="790"/>
      <c r="AE489" s="788"/>
      <c r="AF489" s="19"/>
      <c r="AG489" s="189"/>
      <c r="AH489" s="190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15">
      <c r="A490" s="367"/>
      <c r="B490" s="102"/>
      <c r="C490" s="1046"/>
      <c r="D490" s="78" t="str">
        <f>AG485&amp;".6"</f>
        <v>N17.6</v>
      </c>
      <c r="E490" s="753"/>
      <c r="F490" s="788"/>
      <c r="G490" s="805"/>
      <c r="H490" s="789"/>
      <c r="I490" s="753"/>
      <c r="J490" s="754"/>
      <c r="K490" s="806"/>
      <c r="L490" s="755"/>
      <c r="M490" s="753"/>
      <c r="N490" s="754"/>
      <c r="O490" s="805"/>
      <c r="P490" s="755"/>
      <c r="Q490" s="753"/>
      <c r="R490" s="790"/>
      <c r="S490" s="805"/>
      <c r="T490" s="755"/>
      <c r="U490" s="753"/>
      <c r="V490" s="790"/>
      <c r="W490" s="805"/>
      <c r="X490" s="755"/>
      <c r="Y490" s="753"/>
      <c r="Z490" s="799"/>
      <c r="AA490" s="831"/>
      <c r="AB490" s="801"/>
      <c r="AC490" s="753"/>
      <c r="AD490" s="790"/>
      <c r="AE490" s="788"/>
      <c r="AF490" s="23"/>
      <c r="AH490" s="190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">
      <c r="A491" s="368">
        <v>16</v>
      </c>
      <c r="B491" s="101" t="str">
        <f>IF(AG491&lt;&gt;"",AH491,"")</f>
        <v>C.Ngọc</v>
      </c>
      <c r="C491" s="1042" t="s">
        <v>0</v>
      </c>
      <c r="D491" s="79" t="str">
        <f>AG491&amp;".1"</f>
        <v>N18.1</v>
      </c>
      <c r="E491" s="761"/>
      <c r="F491" s="771"/>
      <c r="G491" s="771"/>
      <c r="H491" s="760"/>
      <c r="I491" s="761"/>
      <c r="J491" s="760"/>
      <c r="K491" s="802"/>
      <c r="L491" s="774"/>
      <c r="M491" s="761"/>
      <c r="N491" s="760"/>
      <c r="O491" s="815"/>
      <c r="P491" s="774"/>
      <c r="Q491" s="761" t="s">
        <v>4580</v>
      </c>
      <c r="R491" s="762">
        <v>4</v>
      </c>
      <c r="S491" s="771" t="s">
        <v>400</v>
      </c>
      <c r="T491" s="774"/>
      <c r="U491" s="761"/>
      <c r="V491" s="760"/>
      <c r="W491" s="771"/>
      <c r="X491" s="774"/>
      <c r="Y491" s="761"/>
      <c r="Z491" s="760"/>
      <c r="AA491" s="771"/>
      <c r="AB491" s="774"/>
      <c r="AC491" s="761"/>
      <c r="AD491" s="762"/>
      <c r="AE491" s="771"/>
      <c r="AF491" s="29"/>
      <c r="AG491" s="189" t="s">
        <v>604</v>
      </c>
      <c r="AH491" s="190" t="str">
        <f>IF(AG491&lt;&gt;"",VLOOKUP(AG491,MAGV!$B$6:$G$172,2,0),"")</f>
        <v>C.Ngọc</v>
      </c>
      <c r="AI491" s="44">
        <f t="shared" si="11"/>
        <v>12</v>
      </c>
    </row>
    <row r="492" spans="1:35" ht="9" customHeight="1" x14ac:dyDescent="0.2">
      <c r="A492" s="367"/>
      <c r="B492" s="104">
        <f>SUM(F491:F496,J491:J496,N491:N496,R491:R496,V491:V496,Z491:Z496,AD491:AD496)</f>
        <v>12</v>
      </c>
      <c r="C492" s="1043"/>
      <c r="D492" s="78" t="str">
        <f>AG491&amp;".2"</f>
        <v>N18.2</v>
      </c>
      <c r="E492" s="819"/>
      <c r="F492" s="833"/>
      <c r="G492" s="831"/>
      <c r="H492" s="834"/>
      <c r="I492" s="832"/>
      <c r="J492" s="833"/>
      <c r="K492" s="794"/>
      <c r="L492" s="834"/>
      <c r="M492" s="832"/>
      <c r="N492" s="833"/>
      <c r="O492" s="831"/>
      <c r="P492" s="834"/>
      <c r="Q492" s="832"/>
      <c r="R492" s="835"/>
      <c r="S492" s="831" t="s">
        <v>9866</v>
      </c>
      <c r="T492" s="834"/>
      <c r="U492" s="832"/>
      <c r="V492" s="835"/>
      <c r="W492" s="831"/>
      <c r="X492" s="834"/>
      <c r="Y492" s="832"/>
      <c r="Z492" s="835"/>
      <c r="AA492" s="792"/>
      <c r="AB492" s="834"/>
      <c r="AC492" s="832"/>
      <c r="AD492" s="835"/>
      <c r="AE492" s="825"/>
      <c r="AF492" s="29"/>
      <c r="AH492" s="190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">
      <c r="A493" s="367"/>
      <c r="B493" s="102"/>
      <c r="C493" s="1044" t="s">
        <v>1</v>
      </c>
      <c r="D493" s="78" t="str">
        <f>AG491&amp;".3"</f>
        <v>N18.3</v>
      </c>
      <c r="E493" s="819"/>
      <c r="F493" s="819"/>
      <c r="G493" s="819"/>
      <c r="H493" s="819"/>
      <c r="I493" s="819"/>
      <c r="J493" s="819"/>
      <c r="K493" s="831"/>
      <c r="L493" s="819"/>
      <c r="M493" s="819"/>
      <c r="N493" s="819"/>
      <c r="O493" s="819"/>
      <c r="P493" s="819"/>
      <c r="Q493" s="819" t="s">
        <v>4580</v>
      </c>
      <c r="R493" s="819">
        <v>4</v>
      </c>
      <c r="S493" s="819" t="s">
        <v>400</v>
      </c>
      <c r="T493" s="819"/>
      <c r="U493" s="819" t="s">
        <v>10130</v>
      </c>
      <c r="V493" s="819">
        <v>4</v>
      </c>
      <c r="W493" s="819" t="s">
        <v>400</v>
      </c>
      <c r="X493" s="819"/>
      <c r="Y493" s="819"/>
      <c r="Z493" s="819"/>
      <c r="AA493" s="831"/>
      <c r="AB493" s="819"/>
      <c r="AC493" s="819"/>
      <c r="AD493" s="819"/>
      <c r="AE493" s="819"/>
      <c r="AF493" s="29"/>
      <c r="AH493" s="190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15">
      <c r="A494" s="367"/>
      <c r="B494" s="102"/>
      <c r="C494" s="1045"/>
      <c r="D494" s="78" t="str">
        <f>AG491&amp;".4"</f>
        <v>N18.4</v>
      </c>
      <c r="E494" s="756"/>
      <c r="F494" s="770"/>
      <c r="G494" s="831"/>
      <c r="H494" s="794"/>
      <c r="I494" s="832"/>
      <c r="J494" s="833"/>
      <c r="K494" s="794"/>
      <c r="L494" s="834"/>
      <c r="M494" s="832"/>
      <c r="N494" s="833"/>
      <c r="O494" s="831"/>
      <c r="P494" s="834"/>
      <c r="Q494" s="832"/>
      <c r="R494" s="835"/>
      <c r="S494" s="900" t="s">
        <v>10179</v>
      </c>
      <c r="T494" s="834"/>
      <c r="U494" s="832"/>
      <c r="V494" s="835"/>
      <c r="W494" s="900" t="s">
        <v>10131</v>
      </c>
      <c r="X494" s="834"/>
      <c r="Y494" s="831"/>
      <c r="Z494" s="831"/>
      <c r="AA494" s="805"/>
      <c r="AB494" s="831"/>
      <c r="AC494" s="832"/>
      <c r="AD494" s="835"/>
      <c r="AE494" s="825"/>
      <c r="AF494" s="29"/>
      <c r="AH494" s="190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">
      <c r="A495" s="367"/>
      <c r="B495" s="102"/>
      <c r="C495" s="1046" t="s">
        <v>547</v>
      </c>
      <c r="D495" s="78" t="str">
        <f>AG491&amp;".5"</f>
        <v>N18.5</v>
      </c>
      <c r="E495" s="753"/>
      <c r="F495" s="788"/>
      <c r="G495" s="788"/>
      <c r="H495" s="789"/>
      <c r="I495" s="753"/>
      <c r="J495" s="754"/>
      <c r="K495" s="789"/>
      <c r="L495" s="755"/>
      <c r="M495" s="753"/>
      <c r="N495" s="754"/>
      <c r="O495" s="788"/>
      <c r="P495" s="755"/>
      <c r="Q495" s="753"/>
      <c r="R495" s="790"/>
      <c r="S495" s="805"/>
      <c r="T495" s="755"/>
      <c r="U495" s="753"/>
      <c r="V495" s="790"/>
      <c r="W495" s="788"/>
      <c r="X495" s="755"/>
      <c r="Y495" s="753"/>
      <c r="Z495" s="799"/>
      <c r="AA495" s="819"/>
      <c r="AB495" s="801"/>
      <c r="AC495" s="753"/>
      <c r="AD495" s="790"/>
      <c r="AE495" s="788"/>
      <c r="AF495" s="19"/>
      <c r="AG495" s="189"/>
      <c r="AH495" s="190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15">
      <c r="A496" s="367"/>
      <c r="B496" s="102"/>
      <c r="C496" s="1046"/>
      <c r="D496" s="78" t="str">
        <f>AG491&amp;".6"</f>
        <v>N18.6</v>
      </c>
      <c r="E496" s="753"/>
      <c r="F496" s="788"/>
      <c r="G496" s="805"/>
      <c r="H496" s="789"/>
      <c r="I496" s="753"/>
      <c r="J496" s="754"/>
      <c r="K496" s="837"/>
      <c r="L496" s="755"/>
      <c r="M496" s="753"/>
      <c r="N496" s="754"/>
      <c r="O496" s="817"/>
      <c r="P496" s="755"/>
      <c r="Q496" s="753"/>
      <c r="R496" s="790"/>
      <c r="S496" s="817"/>
      <c r="T496" s="755"/>
      <c r="U496" s="753"/>
      <c r="V496" s="790"/>
      <c r="W496" s="805"/>
      <c r="X496" s="755"/>
      <c r="Y496" s="753"/>
      <c r="Z496" s="799"/>
      <c r="AA496" s="831"/>
      <c r="AB496" s="801"/>
      <c r="AC496" s="753"/>
      <c r="AD496" s="790"/>
      <c r="AE496" s="788"/>
      <c r="AF496" s="23"/>
      <c r="AH496" s="190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">
      <c r="A497" s="368">
        <v>17</v>
      </c>
      <c r="B497" s="101" t="str">
        <f>IF(AG497&lt;&gt;"",AH497,"")</f>
        <v>C.Huệ</v>
      </c>
      <c r="C497" s="1042" t="s">
        <v>0</v>
      </c>
      <c r="D497" s="79" t="str">
        <f>AG497&amp;".1"</f>
        <v>N19.1</v>
      </c>
      <c r="E497" s="761"/>
      <c r="F497" s="771"/>
      <c r="G497" s="771"/>
      <c r="H497" s="760"/>
      <c r="I497" s="761"/>
      <c r="J497" s="760"/>
      <c r="K497" s="802"/>
      <c r="L497" s="774"/>
      <c r="M497" s="761"/>
      <c r="N497" s="760"/>
      <c r="O497" s="771"/>
      <c r="P497" s="774"/>
      <c r="Q497" s="761"/>
      <c r="R497" s="762"/>
      <c r="S497" s="771"/>
      <c r="T497" s="774"/>
      <c r="U497" s="761"/>
      <c r="V497" s="760"/>
      <c r="W497" s="771"/>
      <c r="X497" s="774"/>
      <c r="Y497" s="761"/>
      <c r="Z497" s="760"/>
      <c r="AA497" s="771"/>
      <c r="AB497" s="774"/>
      <c r="AC497" s="838"/>
      <c r="AD497" s="762"/>
      <c r="AE497" s="771"/>
      <c r="AF497" s="29"/>
      <c r="AG497" s="189" t="s">
        <v>685</v>
      </c>
      <c r="AH497" s="190" t="str">
        <f>IF(AG497&lt;&gt;"",VLOOKUP(AG497,MAGV!$B$6:$G$172,2,0),"")</f>
        <v>C.Huệ</v>
      </c>
      <c r="AI497" s="44">
        <f t="shared" si="11"/>
        <v>4</v>
      </c>
    </row>
    <row r="498" spans="1:35" ht="9" customHeight="1" x14ac:dyDescent="0.2">
      <c r="A498" s="367"/>
      <c r="B498" s="104">
        <f>SUM(F497:F502,J497:J502,N497:N502,R497:R502,V497:V502,Z497:Z502,AD497:AD502)</f>
        <v>4</v>
      </c>
      <c r="C498" s="1043"/>
      <c r="D498" s="78" t="str">
        <f>AG497&amp;".2"</f>
        <v>N19.2</v>
      </c>
      <c r="E498" s="819"/>
      <c r="F498" s="833"/>
      <c r="G498" s="831"/>
      <c r="H498" s="834"/>
      <c r="I498" s="832"/>
      <c r="J498" s="833"/>
      <c r="K498" s="794"/>
      <c r="L498" s="834"/>
      <c r="M498" s="832"/>
      <c r="N498" s="833"/>
      <c r="O498" s="831"/>
      <c r="P498" s="834"/>
      <c r="Q498" s="832"/>
      <c r="R498" s="835"/>
      <c r="S498" s="831"/>
      <c r="T498" s="834"/>
      <c r="U498" s="832"/>
      <c r="V498" s="835"/>
      <c r="W498" s="831"/>
      <c r="X498" s="834"/>
      <c r="Y498" s="832"/>
      <c r="Z498" s="835"/>
      <c r="AA498" s="825"/>
      <c r="AB498" s="834"/>
      <c r="AC498" s="832"/>
      <c r="AD498" s="835"/>
      <c r="AE498" s="825"/>
      <c r="AF498" s="29"/>
      <c r="AH498" s="190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">
      <c r="A499" s="367"/>
      <c r="B499" s="102"/>
      <c r="C499" s="1044" t="s">
        <v>1</v>
      </c>
      <c r="D499" s="78" t="str">
        <f>AG497&amp;".3"</f>
        <v>N19.3</v>
      </c>
      <c r="E499" s="819"/>
      <c r="F499" s="819"/>
      <c r="G499" s="819"/>
      <c r="H499" s="819"/>
      <c r="I499" s="819"/>
      <c r="J499" s="819"/>
      <c r="K499" s="819"/>
      <c r="L499" s="819"/>
      <c r="M499" s="839"/>
      <c r="N499" s="819"/>
      <c r="O499" s="819"/>
      <c r="P499" s="819"/>
      <c r="Q499" s="819"/>
      <c r="R499" s="819"/>
      <c r="S499" s="819"/>
      <c r="T499" s="819"/>
      <c r="U499" s="819" t="s">
        <v>4580</v>
      </c>
      <c r="V499" s="819">
        <v>4</v>
      </c>
      <c r="W499" s="819" t="s">
        <v>420</v>
      </c>
      <c r="X499" s="819"/>
      <c r="Y499" s="819"/>
      <c r="Z499" s="819"/>
      <c r="AA499" s="819"/>
      <c r="AB499" s="819"/>
      <c r="AC499" s="819"/>
      <c r="AD499" s="819"/>
      <c r="AE499" s="819"/>
      <c r="AF499" s="29"/>
      <c r="AH499" s="190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15">
      <c r="A500" s="367"/>
      <c r="B500" s="102"/>
      <c r="C500" s="1045"/>
      <c r="D500" s="78" t="str">
        <f>AG497&amp;".4"</f>
        <v>N19.4</v>
      </c>
      <c r="E500" s="756"/>
      <c r="F500" s="770"/>
      <c r="G500" s="831"/>
      <c r="H500" s="794"/>
      <c r="I500" s="832"/>
      <c r="J500" s="833"/>
      <c r="K500" s="794"/>
      <c r="L500" s="834"/>
      <c r="M500" s="832"/>
      <c r="N500" s="833"/>
      <c r="O500" s="831"/>
      <c r="P500" s="834"/>
      <c r="Q500" s="832"/>
      <c r="R500" s="835"/>
      <c r="S500" s="831"/>
      <c r="T500" s="834"/>
      <c r="U500" s="832"/>
      <c r="V500" s="835"/>
      <c r="W500" s="831" t="s">
        <v>9884</v>
      </c>
      <c r="X500" s="834"/>
      <c r="Y500" s="832"/>
      <c r="Z500" s="831"/>
      <c r="AA500" s="840"/>
      <c r="AB500" s="831"/>
      <c r="AC500" s="832"/>
      <c r="AD500" s="835"/>
      <c r="AE500" s="825"/>
      <c r="AF500" s="29"/>
      <c r="AH500" s="190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">
      <c r="A501" s="367"/>
      <c r="B501" s="102"/>
      <c r="C501" s="1046" t="s">
        <v>547</v>
      </c>
      <c r="D501" s="78" t="str">
        <f>AG497&amp;".5"</f>
        <v>N19.5</v>
      </c>
      <c r="E501" s="753"/>
      <c r="F501" s="788"/>
      <c r="G501" s="805"/>
      <c r="H501" s="789"/>
      <c r="I501" s="753"/>
      <c r="J501" s="754"/>
      <c r="K501" s="789"/>
      <c r="L501" s="755"/>
      <c r="M501" s="753"/>
      <c r="N501" s="754"/>
      <c r="O501" s="788"/>
      <c r="P501" s="755"/>
      <c r="Q501" s="753"/>
      <c r="R501" s="790"/>
      <c r="S501" s="788"/>
      <c r="T501" s="755"/>
      <c r="U501" s="753"/>
      <c r="V501" s="790"/>
      <c r="W501" s="788"/>
      <c r="X501" s="755"/>
      <c r="Y501" s="753"/>
      <c r="Z501" s="799"/>
      <c r="AA501" s="819"/>
      <c r="AB501" s="801"/>
      <c r="AC501" s="753"/>
      <c r="AD501" s="790"/>
      <c r="AE501" s="788"/>
      <c r="AF501" s="29"/>
      <c r="AH501" s="190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15">
      <c r="A502" s="367"/>
      <c r="B502" s="102"/>
      <c r="C502" s="1046"/>
      <c r="D502" s="78" t="str">
        <f>AG497&amp;".6"</f>
        <v>N19.6</v>
      </c>
      <c r="E502" s="753"/>
      <c r="F502" s="788"/>
      <c r="G502" s="805"/>
      <c r="H502" s="789"/>
      <c r="I502" s="753"/>
      <c r="J502" s="754"/>
      <c r="K502" s="806"/>
      <c r="L502" s="755"/>
      <c r="M502" s="753"/>
      <c r="N502" s="754"/>
      <c r="O502" s="805"/>
      <c r="P502" s="755"/>
      <c r="Q502" s="753"/>
      <c r="R502" s="790"/>
      <c r="S502" s="805"/>
      <c r="T502" s="755"/>
      <c r="U502" s="753"/>
      <c r="V502" s="790"/>
      <c r="W502" s="805"/>
      <c r="X502" s="755"/>
      <c r="Y502" s="753"/>
      <c r="Z502" s="799"/>
      <c r="AA502" s="831"/>
      <c r="AB502" s="801"/>
      <c r="AC502" s="753"/>
      <c r="AD502" s="790"/>
      <c r="AE502" s="805"/>
      <c r="AF502" s="19"/>
      <c r="AG502" s="189"/>
      <c r="AH502" s="190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">
      <c r="B503" s="102"/>
      <c r="C503" s="131"/>
      <c r="D503" s="79" t="str">
        <f>AG503&amp;".1"</f>
        <v>.1</v>
      </c>
      <c r="E503" s="753"/>
      <c r="F503" s="788"/>
      <c r="G503" s="788"/>
      <c r="H503" s="788"/>
      <c r="I503" s="753"/>
      <c r="J503" s="754"/>
      <c r="K503" s="789"/>
      <c r="L503" s="755"/>
      <c r="M503" s="753"/>
      <c r="N503" s="754"/>
      <c r="O503" s="788"/>
      <c r="P503" s="755"/>
      <c r="Q503" s="753"/>
      <c r="R503" s="790"/>
      <c r="S503" s="788"/>
      <c r="T503" s="755"/>
      <c r="U503" s="753"/>
      <c r="V503" s="790"/>
      <c r="W503" s="788"/>
      <c r="X503" s="755"/>
      <c r="Y503" s="753"/>
      <c r="Z503" s="799"/>
      <c r="AA503" s="819"/>
      <c r="AB503" s="801"/>
      <c r="AC503" s="753"/>
      <c r="AD503" s="790"/>
      <c r="AE503" s="788"/>
      <c r="AF503" s="29"/>
      <c r="AH503" s="190"/>
      <c r="AI503" s="44" t="str">
        <f t="shared" si="11"/>
        <v/>
      </c>
    </row>
    <row r="504" spans="1:35" ht="11.25" customHeight="1" x14ac:dyDescent="0.2">
      <c r="B504" s="102"/>
      <c r="C504" s="131"/>
      <c r="D504" s="78" t="str">
        <f>AG503&amp;".2"</f>
        <v>.2</v>
      </c>
      <c r="E504" s="753"/>
      <c r="F504" s="788"/>
      <c r="G504" s="788"/>
      <c r="H504" s="788"/>
      <c r="I504" s="753"/>
      <c r="J504" s="754"/>
      <c r="K504" s="789"/>
      <c r="L504" s="755"/>
      <c r="M504" s="753"/>
      <c r="N504" s="754"/>
      <c r="O504" s="788"/>
      <c r="P504" s="755"/>
      <c r="Q504" s="753"/>
      <c r="R504" s="790"/>
      <c r="S504" s="788"/>
      <c r="T504" s="755"/>
      <c r="U504" s="753"/>
      <c r="V504" s="790"/>
      <c r="W504" s="788"/>
      <c r="X504" s="755"/>
      <c r="Y504" s="753"/>
      <c r="Z504" s="799"/>
      <c r="AA504" s="819"/>
      <c r="AB504" s="801"/>
      <c r="AC504" s="753"/>
      <c r="AD504" s="790"/>
      <c r="AE504" s="788"/>
      <c r="AF504" s="29"/>
      <c r="AH504" s="190"/>
      <c r="AI504" s="44" t="str">
        <f t="shared" si="11"/>
        <v/>
      </c>
    </row>
    <row r="505" spans="1:35" ht="11.25" customHeight="1" x14ac:dyDescent="0.2">
      <c r="B505" s="102"/>
      <c r="C505" s="131"/>
      <c r="D505" s="78" t="str">
        <f>AG503&amp;".3"</f>
        <v>.3</v>
      </c>
      <c r="E505" s="753"/>
      <c r="F505" s="788"/>
      <c r="G505" s="788"/>
      <c r="H505" s="788"/>
      <c r="I505" s="753"/>
      <c r="J505" s="754"/>
      <c r="K505" s="789"/>
      <c r="L505" s="755"/>
      <c r="M505" s="753"/>
      <c r="N505" s="754"/>
      <c r="O505" s="788"/>
      <c r="P505" s="755"/>
      <c r="Q505" s="753"/>
      <c r="R505" s="790"/>
      <c r="S505" s="788"/>
      <c r="T505" s="755"/>
      <c r="U505" s="753"/>
      <c r="V505" s="790"/>
      <c r="W505" s="788"/>
      <c r="X505" s="755"/>
      <c r="Y505" s="753"/>
      <c r="Z505" s="799"/>
      <c r="AA505" s="819"/>
      <c r="AB505" s="801"/>
      <c r="AC505" s="753"/>
      <c r="AD505" s="790"/>
      <c r="AE505" s="788"/>
      <c r="AF505" s="29"/>
      <c r="AH505" s="190"/>
      <c r="AI505" s="44" t="str">
        <f t="shared" si="11"/>
        <v/>
      </c>
    </row>
    <row r="506" spans="1:35" ht="11.25" customHeight="1" x14ac:dyDescent="0.2">
      <c r="B506" s="102"/>
      <c r="C506" s="131"/>
      <c r="D506" s="78" t="str">
        <f>AG503&amp;".4"</f>
        <v>.4</v>
      </c>
      <c r="E506" s="753"/>
      <c r="F506" s="788"/>
      <c r="G506" s="788"/>
      <c r="H506" s="788"/>
      <c r="I506" s="753"/>
      <c r="J506" s="754"/>
      <c r="K506" s="789"/>
      <c r="L506" s="755"/>
      <c r="M506" s="753"/>
      <c r="N506" s="754"/>
      <c r="O506" s="788"/>
      <c r="P506" s="755"/>
      <c r="Q506" s="753"/>
      <c r="R506" s="790"/>
      <c r="S506" s="788"/>
      <c r="T506" s="755"/>
      <c r="U506" s="753"/>
      <c r="V506" s="790"/>
      <c r="W506" s="788"/>
      <c r="X506" s="755"/>
      <c r="Y506" s="753"/>
      <c r="Z506" s="799"/>
      <c r="AA506" s="819"/>
      <c r="AB506" s="801"/>
      <c r="AC506" s="753"/>
      <c r="AD506" s="790"/>
      <c r="AE506" s="788"/>
      <c r="AF506" s="29"/>
      <c r="AH506" s="190"/>
      <c r="AI506" s="44" t="str">
        <f t="shared" si="11"/>
        <v/>
      </c>
    </row>
    <row r="507" spans="1:35" ht="11.25" customHeight="1" x14ac:dyDescent="0.2">
      <c r="B507" s="102"/>
      <c r="C507" s="131"/>
      <c r="D507" s="78" t="str">
        <f>AG503&amp;".5"</f>
        <v>.5</v>
      </c>
      <c r="E507" s="753"/>
      <c r="F507" s="788"/>
      <c r="G507" s="788"/>
      <c r="H507" s="788"/>
      <c r="I507" s="753"/>
      <c r="J507" s="754"/>
      <c r="K507" s="789"/>
      <c r="L507" s="755"/>
      <c r="M507" s="753"/>
      <c r="N507" s="754"/>
      <c r="O507" s="788"/>
      <c r="P507" s="755"/>
      <c r="Q507" s="753"/>
      <c r="R507" s="790"/>
      <c r="S507" s="788"/>
      <c r="T507" s="755"/>
      <c r="U507" s="753"/>
      <c r="V507" s="790"/>
      <c r="W507" s="788"/>
      <c r="X507" s="755"/>
      <c r="Y507" s="753"/>
      <c r="Z507" s="799"/>
      <c r="AA507" s="819"/>
      <c r="AB507" s="801"/>
      <c r="AC507" s="753"/>
      <c r="AD507" s="790"/>
      <c r="AE507" s="788"/>
      <c r="AF507" s="29"/>
      <c r="AH507" s="190"/>
      <c r="AI507" s="44" t="str">
        <f t="shared" si="11"/>
        <v/>
      </c>
    </row>
    <row r="508" spans="1:35" ht="11.25" customHeight="1" x14ac:dyDescent="0.2">
      <c r="B508" s="102"/>
      <c r="C508" s="131"/>
      <c r="D508" s="78" t="str">
        <f>AG503&amp;".6"</f>
        <v>.6</v>
      </c>
      <c r="E508" s="753"/>
      <c r="F508" s="788"/>
      <c r="G508" s="788"/>
      <c r="H508" s="788"/>
      <c r="I508" s="753"/>
      <c r="J508" s="754"/>
      <c r="K508" s="789"/>
      <c r="L508" s="755"/>
      <c r="M508" s="753"/>
      <c r="N508" s="754"/>
      <c r="O508" s="788"/>
      <c r="P508" s="755"/>
      <c r="Q508" s="753"/>
      <c r="R508" s="790"/>
      <c r="S508" s="788"/>
      <c r="T508" s="755"/>
      <c r="U508" s="753"/>
      <c r="V508" s="790"/>
      <c r="W508" s="788"/>
      <c r="X508" s="755"/>
      <c r="Y508" s="753"/>
      <c r="Z508" s="799"/>
      <c r="AA508" s="819"/>
      <c r="AB508" s="801"/>
      <c r="AC508" s="753"/>
      <c r="AD508" s="790"/>
      <c r="AE508" s="788"/>
      <c r="AF508" s="29"/>
      <c r="AH508" s="190"/>
      <c r="AI508" s="44" t="str">
        <f t="shared" si="11"/>
        <v/>
      </c>
    </row>
    <row r="509" spans="1:35" ht="12.6" customHeight="1" x14ac:dyDescent="0.2">
      <c r="A509" s="368">
        <v>1</v>
      </c>
      <c r="B509" s="101" t="str">
        <f>IF(AG509&lt;&gt;"",AH509,"")</f>
        <v>Th.Cảnh</v>
      </c>
      <c r="C509" s="1042" t="s">
        <v>0</v>
      </c>
      <c r="D509" s="79" t="str">
        <f>AG509&amp;".1"</f>
        <v>X01.1</v>
      </c>
      <c r="E509" s="761"/>
      <c r="F509" s="771"/>
      <c r="G509" s="815"/>
      <c r="H509" s="760"/>
      <c r="I509" s="838"/>
      <c r="J509" s="760"/>
      <c r="K509" s="802"/>
      <c r="L509" s="774"/>
      <c r="M509" s="761"/>
      <c r="N509" s="760"/>
      <c r="O509" s="815"/>
      <c r="P509" s="774"/>
      <c r="Q509" s="761"/>
      <c r="R509" s="762"/>
      <c r="S509" s="771"/>
      <c r="T509" s="774"/>
      <c r="U509" s="761"/>
      <c r="V509" s="760"/>
      <c r="W509" s="771"/>
      <c r="X509" s="774"/>
      <c r="Y509" s="838"/>
      <c r="Z509" s="760"/>
      <c r="AA509" s="771"/>
      <c r="AB509" s="774"/>
      <c r="AC509" s="761"/>
      <c r="AD509" s="762"/>
      <c r="AE509" s="771"/>
      <c r="AF509" s="19"/>
      <c r="AG509" s="189" t="s">
        <v>225</v>
      </c>
      <c r="AH509" s="190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">
      <c r="A510" s="367"/>
      <c r="B510" s="104">
        <f>SUM(F509:F514,J509:J514,N509:N514,R509:R514,V509:V514,Z509:Z514,AD509:AD514)</f>
        <v>0</v>
      </c>
      <c r="C510" s="1043"/>
      <c r="D510" s="78" t="str">
        <f>AG509&amp;".2"</f>
        <v>X01.2</v>
      </c>
      <c r="E510" s="791"/>
      <c r="F510" s="764"/>
      <c r="G510" s="792"/>
      <c r="H510" s="793"/>
      <c r="I510" s="756"/>
      <c r="J510" s="764"/>
      <c r="K510" s="794"/>
      <c r="L510" s="793"/>
      <c r="M510" s="756"/>
      <c r="N510" s="764"/>
      <c r="O510" s="792"/>
      <c r="P510" s="793"/>
      <c r="Q510" s="756"/>
      <c r="R510" s="763"/>
      <c r="S510" s="792"/>
      <c r="T510" s="793"/>
      <c r="U510" s="756"/>
      <c r="V510" s="763"/>
      <c r="W510" s="792"/>
      <c r="X510" s="793"/>
      <c r="Y510" s="756"/>
      <c r="Z510" s="763"/>
      <c r="AA510" s="792"/>
      <c r="AB510" s="793"/>
      <c r="AC510" s="756"/>
      <c r="AD510" s="763"/>
      <c r="AE510" s="792"/>
      <c r="AF510" s="23"/>
      <c r="AH510" s="190" t="str">
        <f>IF(AG510&lt;&gt;"",VLOOKUP(AG510,MAGV!$B$6:$G$172,2,0),"")</f>
        <v/>
      </c>
      <c r="AI510" s="44" t="str">
        <f t="shared" si="11"/>
        <v/>
      </c>
    </row>
    <row r="511" spans="1:35" ht="12.6" customHeight="1" x14ac:dyDescent="0.2">
      <c r="A511" s="367"/>
      <c r="B511" s="102"/>
      <c r="C511" s="1044" t="s">
        <v>1</v>
      </c>
      <c r="D511" s="78" t="str">
        <f>AG509&amp;".3"</f>
        <v>X01.3</v>
      </c>
      <c r="E511" s="765"/>
      <c r="F511" s="773"/>
      <c r="G511" s="773"/>
      <c r="H511" s="795"/>
      <c r="I511" s="812"/>
      <c r="J511" s="767"/>
      <c r="K511" s="795"/>
      <c r="L511" s="775"/>
      <c r="M511" s="812"/>
      <c r="N511" s="766"/>
      <c r="O511" s="773"/>
      <c r="P511" s="775"/>
      <c r="Q511" s="765"/>
      <c r="R511" s="767"/>
      <c r="S511" s="773"/>
      <c r="T511" s="775"/>
      <c r="U511" s="765"/>
      <c r="V511" s="766"/>
      <c r="W511" s="773"/>
      <c r="X511" s="775"/>
      <c r="Y511" s="765"/>
      <c r="Z511" s="766"/>
      <c r="AA511" s="773"/>
      <c r="AB511" s="775"/>
      <c r="AC511" s="765"/>
      <c r="AD511" s="767"/>
      <c r="AE511" s="773"/>
      <c r="AF511" s="29"/>
      <c r="AH511" s="190" t="str">
        <f>IF(AG511&lt;&gt;"",VLOOKUP(AG511,MAGV!$B$6:$G$172,2,0),"")</f>
        <v/>
      </c>
      <c r="AI511" s="44" t="str">
        <f t="shared" si="11"/>
        <v/>
      </c>
    </row>
    <row r="512" spans="1:35" ht="12.6" customHeight="1" x14ac:dyDescent="0.2">
      <c r="A512" s="367"/>
      <c r="B512" s="102"/>
      <c r="C512" s="1045"/>
      <c r="D512" s="78" t="str">
        <f>AG509&amp;".4"</f>
        <v>X01.4</v>
      </c>
      <c r="E512" s="756"/>
      <c r="F512" s="770"/>
      <c r="G512" s="792"/>
      <c r="H512" s="796"/>
      <c r="I512" s="756"/>
      <c r="J512" s="764"/>
      <c r="K512" s="794"/>
      <c r="L512" s="793"/>
      <c r="M512" s="756"/>
      <c r="N512" s="764"/>
      <c r="O512" s="792"/>
      <c r="P512" s="793"/>
      <c r="Q512" s="756"/>
      <c r="R512" s="763"/>
      <c r="S512" s="792"/>
      <c r="T512" s="793"/>
      <c r="U512" s="756"/>
      <c r="V512" s="763"/>
      <c r="W512" s="792"/>
      <c r="X512" s="793"/>
      <c r="Y512" s="756"/>
      <c r="Z512" s="772"/>
      <c r="AA512" s="797"/>
      <c r="AB512" s="798"/>
      <c r="AC512" s="756"/>
      <c r="AD512" s="763"/>
      <c r="AE512" s="792"/>
      <c r="AF512" s="29"/>
      <c r="AH512" s="190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">
      <c r="A513" s="367"/>
      <c r="B513" s="102"/>
      <c r="C513" s="1046" t="s">
        <v>547</v>
      </c>
      <c r="D513" s="78" t="str">
        <f>AG509&amp;".5"</f>
        <v>X01.5</v>
      </c>
      <c r="E513" s="753"/>
      <c r="F513" s="788"/>
      <c r="G513" s="788"/>
      <c r="H513" s="789"/>
      <c r="I513" s="753"/>
      <c r="J513" s="754"/>
      <c r="K513" s="806"/>
      <c r="L513" s="755"/>
      <c r="M513" s="753"/>
      <c r="N513" s="754"/>
      <c r="O513" s="788"/>
      <c r="P513" s="755"/>
      <c r="Q513" s="753"/>
      <c r="R513" s="790"/>
      <c r="S513" s="788"/>
      <c r="T513" s="755"/>
      <c r="U513" s="753"/>
      <c r="V513" s="790"/>
      <c r="W513" s="788"/>
      <c r="X513" s="755"/>
      <c r="Y513" s="753"/>
      <c r="Z513" s="799"/>
      <c r="AA513" s="800"/>
      <c r="AB513" s="801"/>
      <c r="AC513" s="753"/>
      <c r="AD513" s="790"/>
      <c r="AE513" s="788"/>
      <c r="AF513" s="29"/>
      <c r="AH513" s="190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">
      <c r="A514" s="367"/>
      <c r="B514" s="102"/>
      <c r="C514" s="1046"/>
      <c r="D514" s="78" t="str">
        <f>AG509&amp;".6"</f>
        <v>X01.6</v>
      </c>
      <c r="E514" s="753"/>
      <c r="F514" s="788"/>
      <c r="G514" s="805"/>
      <c r="H514" s="789"/>
      <c r="I514" s="753"/>
      <c r="J514" s="754"/>
      <c r="K514" s="789"/>
      <c r="L514" s="755"/>
      <c r="M514" s="753"/>
      <c r="N514" s="754"/>
      <c r="O514" s="788"/>
      <c r="P514" s="755"/>
      <c r="Q514" s="753"/>
      <c r="R514" s="790"/>
      <c r="S514" s="788"/>
      <c r="T514" s="755"/>
      <c r="U514" s="753"/>
      <c r="V514" s="790"/>
      <c r="W514" s="788"/>
      <c r="X514" s="755"/>
      <c r="Y514" s="753"/>
      <c r="Z514" s="799"/>
      <c r="AA514" s="800"/>
      <c r="AB514" s="801"/>
      <c r="AC514" s="753"/>
      <c r="AD514" s="790"/>
      <c r="AE514" s="788"/>
      <c r="AF514" s="29"/>
      <c r="AH514" s="190" t="str">
        <f>IF(AG514&lt;&gt;"",VLOOKUP(AG514,MAGV!$B$6:$G$172,2,0),"")</f>
        <v/>
      </c>
      <c r="AI514" s="44" t="str">
        <f t="shared" si="11"/>
        <v/>
      </c>
    </row>
    <row r="515" spans="1:35" ht="12.6" customHeight="1" x14ac:dyDescent="0.2">
      <c r="A515" s="368">
        <v>2</v>
      </c>
      <c r="B515" s="101" t="str">
        <f>IF(AG515&lt;&gt;"",AH515,"")</f>
        <v>Th.Cao</v>
      </c>
      <c r="C515" s="1042" t="s">
        <v>0</v>
      </c>
      <c r="D515" s="79" t="str">
        <f>AG515&amp;".1"</f>
        <v>X02.1</v>
      </c>
      <c r="E515" s="761"/>
      <c r="F515" s="771"/>
      <c r="G515" s="771"/>
      <c r="H515" s="760"/>
      <c r="I515" s="761"/>
      <c r="J515" s="760"/>
      <c r="K515" s="802"/>
      <c r="L515" s="774"/>
      <c r="M515" s="761"/>
      <c r="N515" s="760"/>
      <c r="O515" s="771"/>
      <c r="P515" s="774"/>
      <c r="Q515" s="761"/>
      <c r="R515" s="762"/>
      <c r="S515" s="771"/>
      <c r="T515" s="774"/>
      <c r="U515" s="761"/>
      <c r="V515" s="760"/>
      <c r="W515" s="771"/>
      <c r="X515" s="774"/>
      <c r="Y515" s="838" t="s">
        <v>7000</v>
      </c>
      <c r="Z515" s="760">
        <v>4</v>
      </c>
      <c r="AA515" s="771"/>
      <c r="AB515" s="774"/>
      <c r="AC515" s="761"/>
      <c r="AD515" s="762"/>
      <c r="AE515" s="771"/>
      <c r="AF515" s="19"/>
      <c r="AG515" s="189" t="s">
        <v>229</v>
      </c>
      <c r="AH515" s="190" t="str">
        <f>IF(AG515&lt;&gt;"",VLOOKUP(AG515,MAGV!$B$6:$G$172,2,0),"")</f>
        <v>Th.Cao</v>
      </c>
      <c r="AI515" s="44">
        <f t="shared" si="11"/>
        <v>18</v>
      </c>
    </row>
    <row r="516" spans="1:35" ht="12" customHeight="1" x14ac:dyDescent="0.2">
      <c r="A516" s="367"/>
      <c r="B516" s="104">
        <f>SUM(F515:F520,J515:J520,N515:N520,R515:R520,V515:V520,Z515:Z520,AD515:AD520)</f>
        <v>18</v>
      </c>
      <c r="C516" s="1043"/>
      <c r="D516" s="78" t="str">
        <f>AG515&amp;".2"</f>
        <v>X02.2</v>
      </c>
      <c r="E516" s="791"/>
      <c r="F516" s="764"/>
      <c r="G516" s="792"/>
      <c r="H516" s="793"/>
      <c r="I516" s="756"/>
      <c r="J516" s="764"/>
      <c r="K516" s="794"/>
      <c r="L516" s="793"/>
      <c r="M516" s="756"/>
      <c r="N516" s="764"/>
      <c r="O516" s="792"/>
      <c r="P516" s="793"/>
      <c r="Q516" s="756"/>
      <c r="R516" s="763"/>
      <c r="S516" s="792"/>
      <c r="T516" s="793"/>
      <c r="U516" s="756"/>
      <c r="V516" s="763"/>
      <c r="W516" s="792"/>
      <c r="X516" s="793"/>
      <c r="Y516" s="756"/>
      <c r="Z516" s="763"/>
      <c r="AA516" s="792" t="s">
        <v>9960</v>
      </c>
      <c r="AB516" s="793"/>
      <c r="AC516" s="756"/>
      <c r="AD516" s="763"/>
      <c r="AE516" s="792"/>
      <c r="AF516" s="23"/>
      <c r="AH516" s="190" t="str">
        <f>IF(AG516&lt;&gt;"",VLOOKUP(AG516,MAGV!$B$6:$G$172,2,0),"")</f>
        <v/>
      </c>
      <c r="AI516" s="44" t="str">
        <f t="shared" si="11"/>
        <v/>
      </c>
    </row>
    <row r="517" spans="1:35" ht="12.6" customHeight="1" x14ac:dyDescent="0.2">
      <c r="A517" s="367"/>
      <c r="B517" s="102"/>
      <c r="C517" s="1044" t="s">
        <v>1</v>
      </c>
      <c r="D517" s="78" t="str">
        <f>AG515&amp;".3"</f>
        <v>X02.3</v>
      </c>
      <c r="E517" s="765"/>
      <c r="F517" s="773"/>
      <c r="G517" s="773"/>
      <c r="H517" s="795"/>
      <c r="I517" s="765"/>
      <c r="J517" s="767"/>
      <c r="K517" s="795"/>
      <c r="L517" s="775"/>
      <c r="M517" s="765"/>
      <c r="N517" s="766"/>
      <c r="O517" s="773"/>
      <c r="P517" s="775"/>
      <c r="Q517" s="765"/>
      <c r="R517" s="767"/>
      <c r="S517" s="773"/>
      <c r="T517" s="775"/>
      <c r="U517" s="812" t="s">
        <v>7000</v>
      </c>
      <c r="V517" s="766">
        <v>4</v>
      </c>
      <c r="W517" s="773"/>
      <c r="X517" s="775"/>
      <c r="Y517" s="765" t="s">
        <v>7000</v>
      </c>
      <c r="Z517" s="766">
        <v>4</v>
      </c>
      <c r="AA517" s="773"/>
      <c r="AB517" s="775"/>
      <c r="AC517" s="765"/>
      <c r="AD517" s="767"/>
      <c r="AE517" s="773"/>
      <c r="AF517" s="29"/>
      <c r="AH517" s="190" t="str">
        <f>IF(AG517&lt;&gt;"",VLOOKUP(AG517,MAGV!$B$6:$G$172,2,0),"")</f>
        <v/>
      </c>
      <c r="AI517" s="44" t="str">
        <f t="shared" si="11"/>
        <v/>
      </c>
    </row>
    <row r="518" spans="1:35" ht="12.6" customHeight="1" x14ac:dyDescent="0.2">
      <c r="A518" s="367"/>
      <c r="B518" s="102"/>
      <c r="C518" s="1045"/>
      <c r="D518" s="78" t="str">
        <f>AG515&amp;".4"</f>
        <v>X02.4</v>
      </c>
      <c r="E518" s="756"/>
      <c r="F518" s="770"/>
      <c r="G518" s="792"/>
      <c r="H518" s="796"/>
      <c r="I518" s="756"/>
      <c r="J518" s="764"/>
      <c r="K518" s="794"/>
      <c r="L518" s="793"/>
      <c r="M518" s="756"/>
      <c r="N518" s="764"/>
      <c r="O518" s="792"/>
      <c r="P518" s="793"/>
      <c r="Q518" s="756"/>
      <c r="R518" s="763"/>
      <c r="S518" s="792"/>
      <c r="T518" s="793"/>
      <c r="U518" s="756"/>
      <c r="V518" s="763"/>
      <c r="W518" s="792" t="s">
        <v>9960</v>
      </c>
      <c r="X518" s="793"/>
      <c r="Y518" s="756"/>
      <c r="Z518" s="772"/>
      <c r="AA518" s="797" t="s">
        <v>9960</v>
      </c>
      <c r="AB518" s="798"/>
      <c r="AC518" s="756"/>
      <c r="AD518" s="763"/>
      <c r="AE518" s="792"/>
      <c r="AF518" s="29"/>
      <c r="AH518" s="190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">
      <c r="A519" s="367"/>
      <c r="B519" s="102"/>
      <c r="C519" s="1046" t="s">
        <v>547</v>
      </c>
      <c r="D519" s="78" t="str">
        <f>AG515&amp;".5"</f>
        <v>X02.5</v>
      </c>
      <c r="E519" s="753"/>
      <c r="F519" s="788"/>
      <c r="G519" s="805"/>
      <c r="H519" s="789"/>
      <c r="I519" s="753" t="s">
        <v>7000</v>
      </c>
      <c r="J519" s="754">
        <v>2</v>
      </c>
      <c r="K519" s="789"/>
      <c r="L519" s="755"/>
      <c r="M519" s="753" t="s">
        <v>7000</v>
      </c>
      <c r="N519" s="754">
        <v>2</v>
      </c>
      <c r="O519" s="788"/>
      <c r="P519" s="755"/>
      <c r="Q519" s="753" t="s">
        <v>7000</v>
      </c>
      <c r="R519" s="790">
        <v>2</v>
      </c>
      <c r="S519" s="788"/>
      <c r="T519" s="755"/>
      <c r="U519" s="753"/>
      <c r="V519" s="790"/>
      <c r="W519" s="788"/>
      <c r="X519" s="755"/>
      <c r="Y519" s="753"/>
      <c r="Z519" s="799"/>
      <c r="AA519" s="800"/>
      <c r="AB519" s="801"/>
      <c r="AC519" s="753"/>
      <c r="AD519" s="790"/>
      <c r="AE519" s="788"/>
      <c r="AF519" s="29"/>
      <c r="AH519" s="190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">
      <c r="A520" s="367"/>
      <c r="B520" s="102"/>
      <c r="C520" s="1046"/>
      <c r="D520" s="78" t="str">
        <f>AG515&amp;".6"</f>
        <v>X02.6</v>
      </c>
      <c r="E520" s="753"/>
      <c r="F520" s="788"/>
      <c r="G520" s="788"/>
      <c r="H520" s="789"/>
      <c r="I520" s="753"/>
      <c r="J520" s="754"/>
      <c r="K520" s="806" t="s">
        <v>9960</v>
      </c>
      <c r="L520" s="755"/>
      <c r="M520" s="753"/>
      <c r="N520" s="754"/>
      <c r="O520" s="805" t="s">
        <v>9960</v>
      </c>
      <c r="P520" s="755"/>
      <c r="Q520" s="753"/>
      <c r="R520" s="790"/>
      <c r="S520" s="805" t="s">
        <v>9960</v>
      </c>
      <c r="T520" s="755"/>
      <c r="U520" s="753"/>
      <c r="V520" s="790"/>
      <c r="W520" s="788"/>
      <c r="X520" s="755"/>
      <c r="Y520" s="753"/>
      <c r="Z520" s="799"/>
      <c r="AA520" s="800"/>
      <c r="AB520" s="801"/>
      <c r="AC520" s="753"/>
      <c r="AD520" s="790"/>
      <c r="AE520" s="788"/>
      <c r="AF520" s="29"/>
      <c r="AH520" s="190" t="str">
        <f>IF(AG520&lt;&gt;"",VLOOKUP(AG520,MAGV!$B$6:$G$172,2,0),"")</f>
        <v/>
      </c>
      <c r="AI520" s="44" t="str">
        <f t="shared" si="12"/>
        <v/>
      </c>
    </row>
    <row r="521" spans="1:35" ht="12.6" customHeight="1" x14ac:dyDescent="0.2">
      <c r="A521" s="368">
        <v>3</v>
      </c>
      <c r="B521" s="101" t="str">
        <f>IF(AG521&lt;&gt;"",AH521,"")</f>
        <v>Th.Chiến</v>
      </c>
      <c r="C521" s="1042" t="s">
        <v>0</v>
      </c>
      <c r="D521" s="79" t="str">
        <f>AG521&amp;".1"</f>
        <v>X03.1</v>
      </c>
      <c r="E521" s="761"/>
      <c r="F521" s="771"/>
      <c r="G521" s="771"/>
      <c r="H521" s="760"/>
      <c r="I521" s="838"/>
      <c r="J521" s="760"/>
      <c r="K521" s="802"/>
      <c r="L521" s="774"/>
      <c r="M521" s="761"/>
      <c r="N521" s="760"/>
      <c r="O521" s="815"/>
      <c r="P521" s="774"/>
      <c r="Q521" s="838"/>
      <c r="R521" s="762"/>
      <c r="S521" s="771"/>
      <c r="T521" s="774"/>
      <c r="U521" s="761"/>
      <c r="V521" s="760"/>
      <c r="W521" s="771"/>
      <c r="X521" s="774"/>
      <c r="Y521" s="761" t="s">
        <v>6549</v>
      </c>
      <c r="Z521" s="760">
        <v>4</v>
      </c>
      <c r="AA521" s="771"/>
      <c r="AB521" s="774"/>
      <c r="AC521" s="838"/>
      <c r="AD521" s="762"/>
      <c r="AE521" s="771"/>
      <c r="AF521" s="19"/>
      <c r="AG521" s="189" t="s">
        <v>232</v>
      </c>
      <c r="AH521" s="190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">
      <c r="A522" s="367"/>
      <c r="B522" s="104">
        <f>SUM(F521:F526,J521:J526,N521:N526,R521:R526,V521:V526,Z521:Z526,AD521:AD526)</f>
        <v>12</v>
      </c>
      <c r="C522" s="1043"/>
      <c r="D522" s="78" t="str">
        <f>AG521&amp;".2"</f>
        <v>X03.2</v>
      </c>
      <c r="E522" s="791"/>
      <c r="F522" s="764"/>
      <c r="G522" s="792"/>
      <c r="H522" s="793"/>
      <c r="I522" s="756"/>
      <c r="J522" s="764"/>
      <c r="K522" s="794"/>
      <c r="L522" s="793"/>
      <c r="M522" s="756"/>
      <c r="N522" s="764"/>
      <c r="O522" s="792"/>
      <c r="P522" s="793"/>
      <c r="Q522" s="756"/>
      <c r="R522" s="763"/>
      <c r="S522" s="792"/>
      <c r="T522" s="793"/>
      <c r="U522" s="756"/>
      <c r="V522" s="763"/>
      <c r="W522" s="792"/>
      <c r="X522" s="793"/>
      <c r="Y522" s="756"/>
      <c r="Z522" s="763"/>
      <c r="AA522" s="792" t="s">
        <v>8405</v>
      </c>
      <c r="AB522" s="793"/>
      <c r="AC522" s="756"/>
      <c r="AD522" s="763"/>
      <c r="AE522" s="792"/>
      <c r="AF522" s="23"/>
      <c r="AH522" s="190" t="str">
        <f>IF(AG522&lt;&gt;"",VLOOKUP(AG522,MAGV!$B$6:$G$172,2,0),"")</f>
        <v/>
      </c>
      <c r="AI522" s="44" t="str">
        <f t="shared" si="12"/>
        <v/>
      </c>
    </row>
    <row r="523" spans="1:35" ht="12.6" customHeight="1" x14ac:dyDescent="0.2">
      <c r="A523" s="367"/>
      <c r="B523" s="102"/>
      <c r="C523" s="1044" t="s">
        <v>1</v>
      </c>
      <c r="D523" s="78" t="str">
        <f>AG521&amp;".3"</f>
        <v>X03.3</v>
      </c>
      <c r="E523" s="812"/>
      <c r="F523" s="773"/>
      <c r="G523" s="773"/>
      <c r="H523" s="795"/>
      <c r="I523" s="812"/>
      <c r="J523" s="767"/>
      <c r="K523" s="803"/>
      <c r="L523" s="775"/>
      <c r="M523" s="765"/>
      <c r="N523" s="766"/>
      <c r="O523" s="773"/>
      <c r="P523" s="775"/>
      <c r="Q523" s="812"/>
      <c r="R523" s="767"/>
      <c r="S523" s="773"/>
      <c r="T523" s="775"/>
      <c r="U523" s="812" t="s">
        <v>6549</v>
      </c>
      <c r="V523" s="766">
        <v>4</v>
      </c>
      <c r="W523" s="773"/>
      <c r="X523" s="775"/>
      <c r="Y523" s="812" t="s">
        <v>6549</v>
      </c>
      <c r="Z523" s="766">
        <v>4</v>
      </c>
      <c r="AA523" s="773"/>
      <c r="AB523" s="775"/>
      <c r="AC523" s="812"/>
      <c r="AD523" s="767"/>
      <c r="AE523" s="773"/>
      <c r="AF523" s="29"/>
      <c r="AH523" s="190" t="str">
        <f>IF(AG523&lt;&gt;"",VLOOKUP(AG523,MAGV!$B$6:$G$172,2,0),"")</f>
        <v/>
      </c>
      <c r="AI523" s="44" t="str">
        <f t="shared" si="12"/>
        <v/>
      </c>
    </row>
    <row r="524" spans="1:35" ht="12.6" customHeight="1" x14ac:dyDescent="0.2">
      <c r="A524" s="367"/>
      <c r="B524" s="102"/>
      <c r="C524" s="1045"/>
      <c r="D524" s="78" t="str">
        <f>AG521&amp;".4"</f>
        <v>X03.4</v>
      </c>
      <c r="E524" s="756"/>
      <c r="F524" s="770"/>
      <c r="G524" s="792"/>
      <c r="H524" s="796"/>
      <c r="I524" s="756"/>
      <c r="J524" s="764"/>
      <c r="K524" s="794"/>
      <c r="L524" s="793"/>
      <c r="M524" s="756"/>
      <c r="N524" s="764"/>
      <c r="O524" s="792"/>
      <c r="P524" s="793"/>
      <c r="Q524" s="756"/>
      <c r="R524" s="763"/>
      <c r="S524" s="792"/>
      <c r="T524" s="793"/>
      <c r="U524" s="756"/>
      <c r="V524" s="763"/>
      <c r="W524" s="792" t="s">
        <v>8405</v>
      </c>
      <c r="X524" s="793"/>
      <c r="Y524" s="756"/>
      <c r="Z524" s="772"/>
      <c r="AA524" s="797" t="s">
        <v>8405</v>
      </c>
      <c r="AB524" s="798"/>
      <c r="AC524" s="756"/>
      <c r="AD524" s="763"/>
      <c r="AE524" s="792"/>
      <c r="AF524" s="29"/>
      <c r="AH524" s="190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">
      <c r="A525" s="367"/>
      <c r="B525" s="102"/>
      <c r="C525" s="1046" t="s">
        <v>547</v>
      </c>
      <c r="D525" s="78" t="str">
        <f>AG521&amp;".5"</f>
        <v>X03.5</v>
      </c>
      <c r="E525" s="753"/>
      <c r="F525" s="788"/>
      <c r="G525" s="788"/>
      <c r="H525" s="789"/>
      <c r="I525" s="753"/>
      <c r="J525" s="754"/>
      <c r="K525" s="789"/>
      <c r="L525" s="755"/>
      <c r="M525" s="753"/>
      <c r="N525" s="754"/>
      <c r="O525" s="788"/>
      <c r="P525" s="755"/>
      <c r="Q525" s="753"/>
      <c r="R525" s="790"/>
      <c r="S525" s="788"/>
      <c r="T525" s="755"/>
      <c r="U525" s="753"/>
      <c r="V525" s="790"/>
      <c r="W525" s="788"/>
      <c r="X525" s="755"/>
      <c r="Y525" s="753"/>
      <c r="Z525" s="799"/>
      <c r="AA525" s="800"/>
      <c r="AB525" s="801"/>
      <c r="AC525" s="753"/>
      <c r="AD525" s="790"/>
      <c r="AE525" s="788"/>
      <c r="AF525" s="29"/>
      <c r="AH525" s="190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">
      <c r="A526" s="367"/>
      <c r="B526" s="102"/>
      <c r="C526" s="1046"/>
      <c r="D526" s="78" t="str">
        <f>AG521&amp;".6"</f>
        <v>X03.6</v>
      </c>
      <c r="E526" s="753"/>
      <c r="F526" s="788"/>
      <c r="G526" s="805"/>
      <c r="H526" s="789"/>
      <c r="I526" s="753"/>
      <c r="J526" s="754"/>
      <c r="K526" s="806"/>
      <c r="L526" s="755"/>
      <c r="M526" s="753"/>
      <c r="N526" s="754"/>
      <c r="O526" s="805"/>
      <c r="P526" s="755"/>
      <c r="Q526" s="753"/>
      <c r="R526" s="790"/>
      <c r="S526" s="805"/>
      <c r="T526" s="755"/>
      <c r="U526" s="753"/>
      <c r="V526" s="790"/>
      <c r="W526" s="805"/>
      <c r="X526" s="755"/>
      <c r="Y526" s="753"/>
      <c r="Z526" s="799"/>
      <c r="AA526" s="800"/>
      <c r="AB526" s="801"/>
      <c r="AC526" s="753"/>
      <c r="AD526" s="790"/>
      <c r="AE526" s="788"/>
      <c r="AF526" s="29"/>
      <c r="AH526" s="190" t="str">
        <f>IF(AG526&lt;&gt;"",VLOOKUP(AG526,MAGV!$B$6:$G$172,2,0),"")</f>
        <v/>
      </c>
      <c r="AI526" s="44" t="str">
        <f t="shared" si="12"/>
        <v/>
      </c>
    </row>
    <row r="527" spans="1:35" ht="12.6" customHeight="1" x14ac:dyDescent="0.2">
      <c r="A527" s="368">
        <v>4</v>
      </c>
      <c r="B527" s="101" t="str">
        <f>IF(AG527&lt;&gt;"",AH527,"")</f>
        <v>Th.Cường</v>
      </c>
      <c r="C527" s="1042" t="s">
        <v>0</v>
      </c>
      <c r="D527" s="79" t="str">
        <f>AG527&amp;".1"</f>
        <v>X04.1</v>
      </c>
      <c r="E527" s="761"/>
      <c r="F527" s="771"/>
      <c r="G527" s="771"/>
      <c r="H527" s="760"/>
      <c r="I527" s="761"/>
      <c r="J527" s="760"/>
      <c r="K527" s="802"/>
      <c r="L527" s="774"/>
      <c r="M527" s="761"/>
      <c r="N527" s="760"/>
      <c r="O527" s="771"/>
      <c r="P527" s="774"/>
      <c r="Q527" s="761"/>
      <c r="R527" s="762"/>
      <c r="S527" s="771"/>
      <c r="T527" s="774"/>
      <c r="U527" s="761"/>
      <c r="V527" s="760"/>
      <c r="W527" s="771"/>
      <c r="X527" s="774"/>
      <c r="Y527" s="761"/>
      <c r="Z527" s="760"/>
      <c r="AA527" s="771"/>
      <c r="AB527" s="774"/>
      <c r="AC527" s="761"/>
      <c r="AD527" s="762"/>
      <c r="AE527" s="771"/>
      <c r="AF527" s="19"/>
      <c r="AG527" s="189" t="s">
        <v>234</v>
      </c>
      <c r="AH527" s="190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">
      <c r="A528" s="367"/>
      <c r="B528" s="104">
        <f>SUM(F527:F532,J527:J532,N527:N532,R527:R532,V527:V532,Z527:Z532,AD527:AD532)</f>
        <v>0</v>
      </c>
      <c r="C528" s="1043"/>
      <c r="D528" s="78" t="str">
        <f>AG527&amp;".2"</f>
        <v>X04.2</v>
      </c>
      <c r="E528" s="791"/>
      <c r="F528" s="764"/>
      <c r="G528" s="792"/>
      <c r="H528" s="793"/>
      <c r="I528" s="756"/>
      <c r="J528" s="764"/>
      <c r="K528" s="794"/>
      <c r="L528" s="793"/>
      <c r="M528" s="756"/>
      <c r="N528" s="764"/>
      <c r="O528" s="792"/>
      <c r="P528" s="793"/>
      <c r="Q528" s="756"/>
      <c r="R528" s="763"/>
      <c r="S528" s="792"/>
      <c r="T528" s="793"/>
      <c r="U528" s="756"/>
      <c r="V528" s="763"/>
      <c r="W528" s="792"/>
      <c r="X528" s="793"/>
      <c r="Y528" s="756"/>
      <c r="Z528" s="763"/>
      <c r="AA528" s="792"/>
      <c r="AB528" s="793"/>
      <c r="AC528" s="756"/>
      <c r="AD528" s="763"/>
      <c r="AE528" s="792"/>
      <c r="AF528" s="23"/>
      <c r="AH528" s="190" t="str">
        <f>IF(AG528&lt;&gt;"",VLOOKUP(AG528,MAGV!$B$6:$G$172,2,0),"")</f>
        <v/>
      </c>
      <c r="AI528" s="44" t="str">
        <f t="shared" si="12"/>
        <v/>
      </c>
    </row>
    <row r="529" spans="1:35" ht="12.6" customHeight="1" x14ac:dyDescent="0.2">
      <c r="A529" s="367"/>
      <c r="B529" s="102"/>
      <c r="C529" s="1044" t="s">
        <v>1</v>
      </c>
      <c r="D529" s="78" t="str">
        <f>AG527&amp;".3"</f>
        <v>X04.3</v>
      </c>
      <c r="E529" s="765"/>
      <c r="F529" s="773"/>
      <c r="G529" s="773"/>
      <c r="H529" s="795"/>
      <c r="I529" s="765"/>
      <c r="J529" s="767"/>
      <c r="K529" s="795"/>
      <c r="L529" s="775"/>
      <c r="M529" s="765"/>
      <c r="N529" s="766"/>
      <c r="O529" s="773"/>
      <c r="P529" s="775"/>
      <c r="Q529" s="812"/>
      <c r="R529" s="767"/>
      <c r="S529" s="773"/>
      <c r="T529" s="775"/>
      <c r="U529" s="765"/>
      <c r="V529" s="766"/>
      <c r="W529" s="773"/>
      <c r="X529" s="775"/>
      <c r="Y529" s="765"/>
      <c r="Z529" s="766"/>
      <c r="AA529" s="773"/>
      <c r="AB529" s="775"/>
      <c r="AC529" s="765"/>
      <c r="AD529" s="767"/>
      <c r="AE529" s="773"/>
      <c r="AF529" s="29"/>
      <c r="AH529" s="190" t="str">
        <f>IF(AG529&lt;&gt;"",VLOOKUP(AG529,MAGV!$B$6:$G$172,2,0),"")</f>
        <v/>
      </c>
      <c r="AI529" s="44" t="str">
        <f t="shared" si="12"/>
        <v/>
      </c>
    </row>
    <row r="530" spans="1:35" ht="12.6" customHeight="1" x14ac:dyDescent="0.2">
      <c r="A530" s="367"/>
      <c r="B530" s="102"/>
      <c r="C530" s="1045"/>
      <c r="D530" s="78" t="str">
        <f>AG527&amp;".4"</f>
        <v>X04.4</v>
      </c>
      <c r="E530" s="756"/>
      <c r="F530" s="770"/>
      <c r="G530" s="792"/>
      <c r="H530" s="796"/>
      <c r="I530" s="756"/>
      <c r="J530" s="764"/>
      <c r="K530" s="794"/>
      <c r="L530" s="793"/>
      <c r="M530" s="756"/>
      <c r="N530" s="764"/>
      <c r="O530" s="792"/>
      <c r="P530" s="793"/>
      <c r="Q530" s="756"/>
      <c r="R530" s="763"/>
      <c r="S530" s="792"/>
      <c r="T530" s="793"/>
      <c r="U530" s="756"/>
      <c r="V530" s="763"/>
      <c r="W530" s="792"/>
      <c r="X530" s="793"/>
      <c r="Y530" s="756"/>
      <c r="Z530" s="772"/>
      <c r="AA530" s="797"/>
      <c r="AB530" s="798"/>
      <c r="AC530" s="756"/>
      <c r="AD530" s="763"/>
      <c r="AE530" s="792"/>
      <c r="AF530" s="29"/>
      <c r="AH530" s="190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">
      <c r="A531" s="367"/>
      <c r="B531" s="102"/>
      <c r="C531" s="1046" t="s">
        <v>547</v>
      </c>
      <c r="D531" s="78" t="str">
        <f>AG527&amp;".5"</f>
        <v>X04.5</v>
      </c>
      <c r="E531" s="753"/>
      <c r="F531" s="788"/>
      <c r="G531" s="805"/>
      <c r="H531" s="789"/>
      <c r="I531" s="753"/>
      <c r="J531" s="754"/>
      <c r="K531" s="789"/>
      <c r="L531" s="755"/>
      <c r="M531" s="753"/>
      <c r="N531" s="754"/>
      <c r="O531" s="788"/>
      <c r="P531" s="755"/>
      <c r="Q531" s="753"/>
      <c r="R531" s="790"/>
      <c r="S531" s="788"/>
      <c r="T531" s="755"/>
      <c r="U531" s="753"/>
      <c r="V531" s="790"/>
      <c r="W531" s="788"/>
      <c r="X531" s="755"/>
      <c r="Y531" s="753"/>
      <c r="Z531" s="799"/>
      <c r="AA531" s="800"/>
      <c r="AB531" s="801"/>
      <c r="AC531" s="753"/>
      <c r="AD531" s="790"/>
      <c r="AE531" s="788"/>
      <c r="AF531" s="29"/>
      <c r="AH531" s="190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">
      <c r="A532" s="367"/>
      <c r="B532" s="102"/>
      <c r="C532" s="1046"/>
      <c r="D532" s="78" t="str">
        <f>AG527&amp;".6"</f>
        <v>X04.6</v>
      </c>
      <c r="E532" s="753"/>
      <c r="F532" s="788"/>
      <c r="G532" s="788"/>
      <c r="H532" s="789"/>
      <c r="I532" s="753"/>
      <c r="J532" s="754"/>
      <c r="K532" s="789"/>
      <c r="L532" s="755"/>
      <c r="M532" s="753"/>
      <c r="N532" s="754"/>
      <c r="O532" s="788"/>
      <c r="P532" s="755"/>
      <c r="Q532" s="753"/>
      <c r="R532" s="790"/>
      <c r="S532" s="788"/>
      <c r="T532" s="755"/>
      <c r="U532" s="753"/>
      <c r="V532" s="790"/>
      <c r="W532" s="788"/>
      <c r="X532" s="755"/>
      <c r="Y532" s="753"/>
      <c r="Z532" s="799"/>
      <c r="AA532" s="800"/>
      <c r="AB532" s="801"/>
      <c r="AC532" s="753"/>
      <c r="AD532" s="790"/>
      <c r="AE532" s="788"/>
      <c r="AF532" s="29"/>
      <c r="AH532" s="190" t="str">
        <f>IF(AG532&lt;&gt;"",VLOOKUP(AG532,MAGV!$B$6:$G$172,2,0),"")</f>
        <v/>
      </c>
      <c r="AI532" s="44" t="str">
        <f t="shared" si="12"/>
        <v/>
      </c>
    </row>
    <row r="533" spans="1:35" ht="12.6" customHeight="1" x14ac:dyDescent="0.2">
      <c r="A533" s="368">
        <v>5</v>
      </c>
      <c r="B533" s="101" t="str">
        <f>IF(AG533&lt;&gt;"",AH533,"")</f>
        <v>Th.Đức</v>
      </c>
      <c r="C533" s="1042" t="s">
        <v>0</v>
      </c>
      <c r="D533" s="79" t="str">
        <f>AG533&amp;".1"</f>
        <v>X05.1</v>
      </c>
      <c r="E533" s="761"/>
      <c r="F533" s="771"/>
      <c r="G533" s="771"/>
      <c r="H533" s="760"/>
      <c r="I533" s="761"/>
      <c r="J533" s="760"/>
      <c r="K533" s="802"/>
      <c r="L533" s="774"/>
      <c r="M533" s="761"/>
      <c r="N533" s="760"/>
      <c r="O533" s="771"/>
      <c r="P533" s="774"/>
      <c r="Q533" s="838"/>
      <c r="R533" s="762"/>
      <c r="S533" s="771"/>
      <c r="T533" s="774"/>
      <c r="U533" s="761"/>
      <c r="V533" s="760"/>
      <c r="W533" s="771"/>
      <c r="X533" s="774"/>
      <c r="Y533" s="838" t="s">
        <v>6549</v>
      </c>
      <c r="Z533" s="760">
        <v>4</v>
      </c>
      <c r="AA533" s="771"/>
      <c r="AB533" s="774"/>
      <c r="AC533" s="761"/>
      <c r="AD533" s="762"/>
      <c r="AE533" s="771"/>
      <c r="AF533" s="19"/>
      <c r="AG533" s="189" t="s">
        <v>237</v>
      </c>
      <c r="AH533" s="190" t="str">
        <f>IF(AG533&lt;&gt;"",VLOOKUP(AG533,MAGV!$B$6:$G$172,2,0),"")</f>
        <v>Th.Đức</v>
      </c>
      <c r="AI533" s="44">
        <f t="shared" si="12"/>
        <v>12</v>
      </c>
    </row>
    <row r="534" spans="1:35" ht="12" customHeight="1" x14ac:dyDescent="0.2">
      <c r="A534" s="367"/>
      <c r="B534" s="104">
        <f>SUM(F533:F538,J533:J538,N533:N538,R533:R538,V533:V538,Z533:Z538,AD533:AD538)</f>
        <v>12</v>
      </c>
      <c r="C534" s="1043"/>
      <c r="D534" s="78" t="str">
        <f>AG533&amp;".2"</f>
        <v>X05.2</v>
      </c>
      <c r="E534" s="791"/>
      <c r="F534" s="764"/>
      <c r="G534" s="792"/>
      <c r="H534" s="793"/>
      <c r="I534" s="756"/>
      <c r="J534" s="764"/>
      <c r="K534" s="794"/>
      <c r="L534" s="793"/>
      <c r="M534" s="756"/>
      <c r="N534" s="764"/>
      <c r="O534" s="792"/>
      <c r="P534" s="793"/>
      <c r="Q534" s="756"/>
      <c r="R534" s="763"/>
      <c r="S534" s="792"/>
      <c r="T534" s="793"/>
      <c r="U534" s="756"/>
      <c r="V534" s="763"/>
      <c r="W534" s="792"/>
      <c r="X534" s="793"/>
      <c r="Y534" s="756"/>
      <c r="Z534" s="763"/>
      <c r="AA534" s="792" t="s">
        <v>8457</v>
      </c>
      <c r="AB534" s="793"/>
      <c r="AC534" s="756"/>
      <c r="AD534" s="763"/>
      <c r="AE534" s="792"/>
      <c r="AF534" s="23"/>
      <c r="AH534" s="190" t="str">
        <f>IF(AG534&lt;&gt;"",VLOOKUP(AG534,MAGV!$B$6:$G$172,2,0),"")</f>
        <v/>
      </c>
      <c r="AI534" s="44" t="str">
        <f t="shared" si="12"/>
        <v/>
      </c>
    </row>
    <row r="535" spans="1:35" ht="12.6" customHeight="1" x14ac:dyDescent="0.2">
      <c r="A535" s="367"/>
      <c r="B535" s="102"/>
      <c r="C535" s="1044" t="s">
        <v>1</v>
      </c>
      <c r="D535" s="78" t="str">
        <f>AG533&amp;".3"</f>
        <v>X05.3</v>
      </c>
      <c r="E535" s="765"/>
      <c r="F535" s="773"/>
      <c r="G535" s="773"/>
      <c r="H535" s="795"/>
      <c r="I535" s="765"/>
      <c r="J535" s="767"/>
      <c r="K535" s="803"/>
      <c r="L535" s="775"/>
      <c r="M535" s="765"/>
      <c r="N535" s="766"/>
      <c r="O535" s="804"/>
      <c r="P535" s="775"/>
      <c r="Q535" s="765"/>
      <c r="R535" s="767"/>
      <c r="S535" s="773"/>
      <c r="T535" s="775"/>
      <c r="U535" s="765" t="s">
        <v>6549</v>
      </c>
      <c r="V535" s="766">
        <v>4</v>
      </c>
      <c r="W535" s="773"/>
      <c r="X535" s="775"/>
      <c r="Y535" s="812" t="s">
        <v>6549</v>
      </c>
      <c r="Z535" s="766">
        <v>4</v>
      </c>
      <c r="AA535" s="773"/>
      <c r="AB535" s="775"/>
      <c r="AC535" s="765"/>
      <c r="AD535" s="767"/>
      <c r="AE535" s="773"/>
      <c r="AF535" s="29"/>
      <c r="AH535" s="190" t="str">
        <f>IF(AG535&lt;&gt;"",VLOOKUP(AG535,MAGV!$B$6:$G$172,2,0),"")</f>
        <v/>
      </c>
      <c r="AI535" s="44" t="str">
        <f t="shared" si="12"/>
        <v/>
      </c>
    </row>
    <row r="536" spans="1:35" ht="12.6" customHeight="1" x14ac:dyDescent="0.2">
      <c r="A536" s="367"/>
      <c r="B536" s="102"/>
      <c r="C536" s="1045"/>
      <c r="D536" s="78" t="str">
        <f>AG533&amp;".4"</f>
        <v>X05.4</v>
      </c>
      <c r="E536" s="756"/>
      <c r="F536" s="770"/>
      <c r="G536" s="792"/>
      <c r="H536" s="796"/>
      <c r="I536" s="756"/>
      <c r="J536" s="764"/>
      <c r="K536" s="794"/>
      <c r="L536" s="793"/>
      <c r="M536" s="756"/>
      <c r="N536" s="764"/>
      <c r="O536" s="792"/>
      <c r="P536" s="793"/>
      <c r="Q536" s="756"/>
      <c r="R536" s="763"/>
      <c r="S536" s="792"/>
      <c r="T536" s="793"/>
      <c r="U536" s="756"/>
      <c r="V536" s="763"/>
      <c r="W536" s="792" t="s">
        <v>8457</v>
      </c>
      <c r="X536" s="793"/>
      <c r="Y536" s="756"/>
      <c r="Z536" s="772"/>
      <c r="AA536" s="797" t="s">
        <v>8457</v>
      </c>
      <c r="AB536" s="798"/>
      <c r="AC536" s="756"/>
      <c r="AD536" s="763"/>
      <c r="AE536" s="792"/>
      <c r="AF536" s="29"/>
      <c r="AH536" s="190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">
      <c r="A537" s="367"/>
      <c r="B537" s="102"/>
      <c r="C537" s="1046" t="s">
        <v>547</v>
      </c>
      <c r="D537" s="78" t="str">
        <f>AG533&amp;".5"</f>
        <v>X05.5</v>
      </c>
      <c r="E537" s="753"/>
      <c r="F537" s="788"/>
      <c r="G537" s="788"/>
      <c r="H537" s="789"/>
      <c r="I537" s="753"/>
      <c r="J537" s="754"/>
      <c r="K537" s="789"/>
      <c r="L537" s="755"/>
      <c r="M537" s="753"/>
      <c r="N537" s="754"/>
      <c r="O537" s="788"/>
      <c r="P537" s="755"/>
      <c r="Q537" s="753"/>
      <c r="R537" s="790"/>
      <c r="S537" s="788"/>
      <c r="T537" s="755"/>
      <c r="U537" s="753"/>
      <c r="V537" s="790"/>
      <c r="W537" s="788"/>
      <c r="X537" s="755"/>
      <c r="Y537" s="753"/>
      <c r="Z537" s="799"/>
      <c r="AA537" s="800"/>
      <c r="AB537" s="801"/>
      <c r="AC537" s="753"/>
      <c r="AD537" s="790"/>
      <c r="AE537" s="788"/>
      <c r="AF537" s="29"/>
      <c r="AH537" s="190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">
      <c r="A538" s="367"/>
      <c r="B538" s="102"/>
      <c r="C538" s="1046"/>
      <c r="D538" s="78" t="str">
        <f>AG533&amp;".6"</f>
        <v>X05.6</v>
      </c>
      <c r="E538" s="753"/>
      <c r="F538" s="788"/>
      <c r="G538" s="805"/>
      <c r="H538" s="789"/>
      <c r="I538" s="753"/>
      <c r="J538" s="754"/>
      <c r="K538" s="806"/>
      <c r="L538" s="755"/>
      <c r="M538" s="753"/>
      <c r="N538" s="754"/>
      <c r="O538" s="805"/>
      <c r="P538" s="755"/>
      <c r="Q538" s="753"/>
      <c r="R538" s="790"/>
      <c r="S538" s="805"/>
      <c r="T538" s="755"/>
      <c r="U538" s="753"/>
      <c r="V538" s="790"/>
      <c r="W538" s="805"/>
      <c r="X538" s="755"/>
      <c r="Y538" s="753"/>
      <c r="Z538" s="799"/>
      <c r="AA538" s="816"/>
      <c r="AB538" s="801"/>
      <c r="AC538" s="753"/>
      <c r="AD538" s="790"/>
      <c r="AE538" s="805"/>
      <c r="AF538" s="29"/>
      <c r="AH538" s="190" t="str">
        <f>IF(AG538&lt;&gt;"",VLOOKUP(AG538,MAGV!$B$6:$G$172,2,0),"")</f>
        <v/>
      </c>
      <c r="AI538" s="44" t="str">
        <f t="shared" si="12"/>
        <v/>
      </c>
    </row>
    <row r="539" spans="1:35" ht="12.6" customHeight="1" x14ac:dyDescent="0.2">
      <c r="A539" s="368">
        <v>8</v>
      </c>
      <c r="B539" s="101" t="str">
        <f>IF(AG539&lt;&gt;"",AH539,"")</f>
        <v>Th.Huấn</v>
      </c>
      <c r="C539" s="1042" t="s">
        <v>0</v>
      </c>
      <c r="D539" s="79" t="str">
        <f>AG539&amp;".1"</f>
        <v>X09.1</v>
      </c>
      <c r="E539" s="761"/>
      <c r="F539" s="771"/>
      <c r="G539" s="771"/>
      <c r="H539" s="760"/>
      <c r="I539" s="761"/>
      <c r="J539" s="760"/>
      <c r="K539" s="814"/>
      <c r="L539" s="774"/>
      <c r="M539" s="761"/>
      <c r="N539" s="760"/>
      <c r="O539" s="771"/>
      <c r="P539" s="774"/>
      <c r="Q539" s="761"/>
      <c r="R539" s="762"/>
      <c r="S539" s="771"/>
      <c r="T539" s="774"/>
      <c r="U539" s="761"/>
      <c r="V539" s="760"/>
      <c r="W539" s="771"/>
      <c r="X539" s="774"/>
      <c r="Y539" s="761" t="s">
        <v>7129</v>
      </c>
      <c r="Z539" s="760">
        <v>4</v>
      </c>
      <c r="AA539" s="771"/>
      <c r="AB539" s="774"/>
      <c r="AC539" s="761"/>
      <c r="AD539" s="762"/>
      <c r="AE539" s="771"/>
      <c r="AF539" s="19"/>
      <c r="AG539" s="189" t="s">
        <v>246</v>
      </c>
      <c r="AH539" s="190" t="str">
        <f>IF(AG539&lt;&gt;"",VLOOKUP(AG539,MAGV!$B$6:$G$172,2,0),"")</f>
        <v>Th.Huấn</v>
      </c>
      <c r="AI539" s="44">
        <f t="shared" si="12"/>
        <v>14</v>
      </c>
    </row>
    <row r="540" spans="1:35" ht="12" customHeight="1" x14ac:dyDescent="0.2">
      <c r="A540" s="367"/>
      <c r="B540" s="104">
        <f>SUM(F539:F544,J539:J544,N539:N544,R539:R544,V539:V544,Z539:Z544,AD539:AD544)</f>
        <v>14</v>
      </c>
      <c r="C540" s="1043"/>
      <c r="D540" s="78" t="str">
        <f>AG539&amp;".2"</f>
        <v>X09.2</v>
      </c>
      <c r="E540" s="791"/>
      <c r="F540" s="764"/>
      <c r="G540" s="792"/>
      <c r="H540" s="793"/>
      <c r="I540" s="756"/>
      <c r="J540" s="764"/>
      <c r="K540" s="794"/>
      <c r="L540" s="793"/>
      <c r="M540" s="756"/>
      <c r="N540" s="764"/>
      <c r="O540" s="792"/>
      <c r="P540" s="793"/>
      <c r="Q540" s="756"/>
      <c r="R540" s="763"/>
      <c r="S540" s="792"/>
      <c r="T540" s="793"/>
      <c r="U540" s="756"/>
      <c r="V540" s="763"/>
      <c r="W540" s="792"/>
      <c r="X540" s="793"/>
      <c r="Y540" s="756"/>
      <c r="Z540" s="763"/>
      <c r="AA540" s="792" t="s">
        <v>8348</v>
      </c>
      <c r="AB540" s="793"/>
      <c r="AC540" s="756"/>
      <c r="AD540" s="763"/>
      <c r="AE540" s="792"/>
      <c r="AF540" s="23"/>
      <c r="AH540" s="190" t="str">
        <f>IF(AG540&lt;&gt;"",VLOOKUP(AG540,MAGV!$B$6:$G$172,2,0),"")</f>
        <v/>
      </c>
      <c r="AI540" s="44" t="str">
        <f t="shared" si="12"/>
        <v/>
      </c>
    </row>
    <row r="541" spans="1:35" ht="12.6" customHeight="1" x14ac:dyDescent="0.2">
      <c r="A541" s="367"/>
      <c r="B541" s="102"/>
      <c r="C541" s="1044" t="s">
        <v>1</v>
      </c>
      <c r="D541" s="78" t="str">
        <f>AG539&amp;".3"</f>
        <v>X09.3</v>
      </c>
      <c r="E541" s="765"/>
      <c r="F541" s="773"/>
      <c r="G541" s="773"/>
      <c r="H541" s="795"/>
      <c r="I541" s="765"/>
      <c r="J541" s="767"/>
      <c r="K541" s="795"/>
      <c r="L541" s="775"/>
      <c r="M541" s="765"/>
      <c r="N541" s="766"/>
      <c r="O541" s="773"/>
      <c r="P541" s="775"/>
      <c r="Q541" s="812"/>
      <c r="R541" s="767"/>
      <c r="S541" s="773"/>
      <c r="T541" s="775"/>
      <c r="U541" s="765"/>
      <c r="V541" s="766"/>
      <c r="W541" s="773"/>
      <c r="X541" s="775"/>
      <c r="Y541" s="812" t="s">
        <v>7129</v>
      </c>
      <c r="Z541" s="766">
        <v>4</v>
      </c>
      <c r="AA541" s="773"/>
      <c r="AB541" s="775"/>
      <c r="AC541" s="812"/>
      <c r="AD541" s="767"/>
      <c r="AE541" s="773"/>
      <c r="AF541" s="29"/>
      <c r="AH541" s="190" t="str">
        <f>IF(AG541&lt;&gt;"",VLOOKUP(AG541,MAGV!$B$6:$G$172,2,0),"")</f>
        <v/>
      </c>
      <c r="AI541" s="44" t="str">
        <f t="shared" si="12"/>
        <v/>
      </c>
    </row>
    <row r="542" spans="1:35" ht="12.6" customHeight="1" x14ac:dyDescent="0.2">
      <c r="A542" s="367"/>
      <c r="B542" s="102"/>
      <c r="C542" s="1045"/>
      <c r="D542" s="78" t="str">
        <f>AG539&amp;".4"</f>
        <v>X09.4</v>
      </c>
      <c r="E542" s="756"/>
      <c r="F542" s="770"/>
      <c r="G542" s="792"/>
      <c r="H542" s="796"/>
      <c r="I542" s="756"/>
      <c r="J542" s="764"/>
      <c r="K542" s="794"/>
      <c r="L542" s="793"/>
      <c r="M542" s="756"/>
      <c r="N542" s="764"/>
      <c r="O542" s="792"/>
      <c r="P542" s="793"/>
      <c r="Q542" s="756"/>
      <c r="R542" s="763"/>
      <c r="S542" s="792"/>
      <c r="T542" s="793"/>
      <c r="U542" s="756"/>
      <c r="V542" s="763"/>
      <c r="W542" s="792"/>
      <c r="X542" s="793"/>
      <c r="Y542" s="756"/>
      <c r="Z542" s="772"/>
      <c r="AA542" s="797" t="s">
        <v>8348</v>
      </c>
      <c r="AB542" s="798"/>
      <c r="AC542" s="756"/>
      <c r="AD542" s="763"/>
      <c r="AE542" s="792"/>
      <c r="AF542" s="29"/>
      <c r="AH542" s="190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">
      <c r="A543" s="367"/>
      <c r="B543" s="102"/>
      <c r="C543" s="1046" t="s">
        <v>547</v>
      </c>
      <c r="D543" s="78" t="str">
        <f>AG539&amp;".5"</f>
        <v>X09.5</v>
      </c>
      <c r="E543" s="753" t="s">
        <v>6551</v>
      </c>
      <c r="F543" s="788">
        <v>2</v>
      </c>
      <c r="G543" s="805"/>
      <c r="H543" s="789"/>
      <c r="I543" s="753" t="s">
        <v>6551</v>
      </c>
      <c r="J543" s="754">
        <v>2</v>
      </c>
      <c r="K543" s="789"/>
      <c r="L543" s="755"/>
      <c r="M543" s="753" t="s">
        <v>6551</v>
      </c>
      <c r="N543" s="754">
        <v>2</v>
      </c>
      <c r="O543" s="788"/>
      <c r="P543" s="755"/>
      <c r="Q543" s="753"/>
      <c r="R543" s="790"/>
      <c r="S543" s="788"/>
      <c r="T543" s="755"/>
      <c r="U543" s="753"/>
      <c r="V543" s="790"/>
      <c r="W543" s="788"/>
      <c r="X543" s="755"/>
      <c r="Y543" s="753"/>
      <c r="Z543" s="799"/>
      <c r="AA543" s="800"/>
      <c r="AB543" s="801"/>
      <c r="AC543" s="753"/>
      <c r="AD543" s="790"/>
      <c r="AE543" s="788"/>
      <c r="AF543" s="29"/>
      <c r="AH543" s="190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">
      <c r="A544" s="367"/>
      <c r="B544" s="102"/>
      <c r="C544" s="1046"/>
      <c r="D544" s="78" t="str">
        <f>AG539&amp;".6"</f>
        <v>X09.6</v>
      </c>
      <c r="E544" s="753"/>
      <c r="F544" s="788"/>
      <c r="G544" s="805" t="s">
        <v>8348</v>
      </c>
      <c r="H544" s="789"/>
      <c r="I544" s="753"/>
      <c r="J544" s="754"/>
      <c r="K544" s="806" t="s">
        <v>8348</v>
      </c>
      <c r="L544" s="755"/>
      <c r="M544" s="753"/>
      <c r="N544" s="754"/>
      <c r="O544" s="805" t="s">
        <v>8348</v>
      </c>
      <c r="P544" s="755"/>
      <c r="Q544" s="753"/>
      <c r="R544" s="790"/>
      <c r="S544" s="805"/>
      <c r="T544" s="755"/>
      <c r="U544" s="753"/>
      <c r="V544" s="790"/>
      <c r="W544" s="788"/>
      <c r="X544" s="755"/>
      <c r="Y544" s="753"/>
      <c r="Z544" s="799"/>
      <c r="AA544" s="800"/>
      <c r="AB544" s="801"/>
      <c r="AC544" s="753"/>
      <c r="AD544" s="790"/>
      <c r="AE544" s="788"/>
      <c r="AF544" s="29"/>
      <c r="AH544" s="190" t="str">
        <f>IF(AG544&lt;&gt;"",VLOOKUP(AG544,MAGV!$B$6:$G$172,2,0),"")</f>
        <v/>
      </c>
      <c r="AI544" s="44" t="str">
        <f t="shared" si="12"/>
        <v/>
      </c>
    </row>
    <row r="545" spans="1:35" ht="12.6" customHeight="1" x14ac:dyDescent="0.2">
      <c r="A545" s="368">
        <v>9</v>
      </c>
      <c r="B545" s="101" t="str">
        <f>IF(AG545&lt;&gt;"",AH545,"")</f>
        <v>C.Huyền</v>
      </c>
      <c r="C545" s="1042" t="s">
        <v>0</v>
      </c>
      <c r="D545" s="79" t="str">
        <f>AG545&amp;".1"</f>
        <v>X11.1</v>
      </c>
      <c r="E545" s="761"/>
      <c r="F545" s="771"/>
      <c r="G545" s="771"/>
      <c r="H545" s="760"/>
      <c r="I545" s="761"/>
      <c r="J545" s="760"/>
      <c r="K545" s="802"/>
      <c r="L545" s="774"/>
      <c r="M545" s="761"/>
      <c r="N545" s="760"/>
      <c r="O545" s="815"/>
      <c r="P545" s="774"/>
      <c r="Q545" s="761"/>
      <c r="R545" s="762"/>
      <c r="S545" s="771"/>
      <c r="T545" s="774"/>
      <c r="U545" s="761"/>
      <c r="V545" s="760"/>
      <c r="W545" s="771"/>
      <c r="X545" s="774"/>
      <c r="Y545" s="761"/>
      <c r="Z545" s="760"/>
      <c r="AA545" s="771"/>
      <c r="AB545" s="774"/>
      <c r="AC545" s="761"/>
      <c r="AD545" s="762"/>
      <c r="AE545" s="771"/>
      <c r="AF545" s="19"/>
      <c r="AG545" s="189" t="s">
        <v>252</v>
      </c>
      <c r="AH545" s="190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">
      <c r="A546" s="367"/>
      <c r="B546" s="104">
        <f>SUM(F545:F550,J545:J550,N545:N550,R545:R550,V545:V550,Z545:Z550,AD545:AD550)</f>
        <v>0</v>
      </c>
      <c r="C546" s="1043"/>
      <c r="D546" s="78" t="str">
        <f>AG545&amp;".2"</f>
        <v>X11.2</v>
      </c>
      <c r="E546" s="791"/>
      <c r="F546" s="764"/>
      <c r="G546" s="792"/>
      <c r="H546" s="793"/>
      <c r="I546" s="756"/>
      <c r="J546" s="764"/>
      <c r="K546" s="794"/>
      <c r="L546" s="793"/>
      <c r="M546" s="756"/>
      <c r="N546" s="764"/>
      <c r="O546" s="792"/>
      <c r="P546" s="793"/>
      <c r="Q546" s="756"/>
      <c r="R546" s="763"/>
      <c r="S546" s="792"/>
      <c r="T546" s="793"/>
      <c r="U546" s="756"/>
      <c r="V546" s="763"/>
      <c r="W546" s="792"/>
      <c r="X546" s="793"/>
      <c r="Y546" s="756"/>
      <c r="Z546" s="763"/>
      <c r="AA546" s="792"/>
      <c r="AB546" s="793"/>
      <c r="AC546" s="756"/>
      <c r="AD546" s="763"/>
      <c r="AE546" s="792"/>
      <c r="AF546" s="23"/>
      <c r="AH546" s="190" t="str">
        <f>IF(AG546&lt;&gt;"",VLOOKUP(AG546,MAGV!$B$6:$G$172,2,0),"")</f>
        <v/>
      </c>
      <c r="AI546" s="44" t="str">
        <f t="shared" si="12"/>
        <v/>
      </c>
    </row>
    <row r="547" spans="1:35" ht="12.6" customHeight="1" x14ac:dyDescent="0.2">
      <c r="A547" s="367"/>
      <c r="B547" s="102"/>
      <c r="C547" s="1044" t="s">
        <v>1</v>
      </c>
      <c r="D547" s="78" t="str">
        <f>AG545&amp;".3"</f>
        <v>X11.3</v>
      </c>
      <c r="E547" s="765"/>
      <c r="F547" s="773"/>
      <c r="G547" s="773"/>
      <c r="H547" s="795"/>
      <c r="I547" s="765"/>
      <c r="J547" s="767"/>
      <c r="K547" s="803"/>
      <c r="L547" s="775"/>
      <c r="M547" s="765"/>
      <c r="N547" s="766"/>
      <c r="O547" s="773"/>
      <c r="P547" s="775"/>
      <c r="Q547" s="765"/>
      <c r="R547" s="767"/>
      <c r="S547" s="773"/>
      <c r="T547" s="775"/>
      <c r="U547" s="765"/>
      <c r="V547" s="766"/>
      <c r="W547" s="773"/>
      <c r="X547" s="775"/>
      <c r="Y547" s="765"/>
      <c r="Z547" s="766"/>
      <c r="AA547" s="773"/>
      <c r="AB547" s="775"/>
      <c r="AC547" s="765"/>
      <c r="AD547" s="767"/>
      <c r="AE547" s="773"/>
      <c r="AF547" s="29"/>
      <c r="AH547" s="190" t="str">
        <f>IF(AG547&lt;&gt;"",VLOOKUP(AG547,MAGV!$B$6:$G$172,2,0),"")</f>
        <v/>
      </c>
      <c r="AI547" s="44" t="str">
        <f t="shared" si="12"/>
        <v/>
      </c>
    </row>
    <row r="548" spans="1:35" ht="12.6" customHeight="1" x14ac:dyDescent="0.2">
      <c r="A548" s="367"/>
      <c r="B548" s="102"/>
      <c r="C548" s="1045"/>
      <c r="D548" s="78" t="str">
        <f>AG545&amp;".4"</f>
        <v>X11.4</v>
      </c>
      <c r="E548" s="756"/>
      <c r="F548" s="770"/>
      <c r="G548" s="792"/>
      <c r="H548" s="796"/>
      <c r="I548" s="756"/>
      <c r="J548" s="764"/>
      <c r="K548" s="794"/>
      <c r="L548" s="793"/>
      <c r="M548" s="756"/>
      <c r="N548" s="764"/>
      <c r="O548" s="792"/>
      <c r="P548" s="793"/>
      <c r="Q548" s="756"/>
      <c r="R548" s="763"/>
      <c r="S548" s="792"/>
      <c r="T548" s="793"/>
      <c r="U548" s="756"/>
      <c r="V548" s="763"/>
      <c r="W548" s="792"/>
      <c r="X548" s="793"/>
      <c r="Y548" s="756"/>
      <c r="Z548" s="772"/>
      <c r="AA548" s="797"/>
      <c r="AB548" s="798"/>
      <c r="AC548" s="756"/>
      <c r="AD548" s="763"/>
      <c r="AE548" s="792"/>
      <c r="AF548" s="29"/>
      <c r="AH548" s="190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">
      <c r="A549" s="367"/>
      <c r="B549" s="102"/>
      <c r="C549" s="1046" t="s">
        <v>547</v>
      </c>
      <c r="D549" s="78" t="str">
        <f>AG545&amp;".5"</f>
        <v>X11.5</v>
      </c>
      <c r="E549" s="753"/>
      <c r="F549" s="788"/>
      <c r="G549" s="788"/>
      <c r="H549" s="789"/>
      <c r="I549" s="807"/>
      <c r="J549" s="754"/>
      <c r="K549" s="806"/>
      <c r="L549" s="755"/>
      <c r="M549" s="753"/>
      <c r="N549" s="754"/>
      <c r="O549" s="788"/>
      <c r="P549" s="755"/>
      <c r="Q549" s="807"/>
      <c r="R549" s="790"/>
      <c r="S549" s="788"/>
      <c r="T549" s="755"/>
      <c r="U549" s="753"/>
      <c r="V549" s="790"/>
      <c r="W549" s="788"/>
      <c r="X549" s="755"/>
      <c r="Y549" s="753"/>
      <c r="Z549" s="799"/>
      <c r="AA549" s="800"/>
      <c r="AB549" s="801"/>
      <c r="AC549" s="753"/>
      <c r="AD549" s="790"/>
      <c r="AE549" s="788"/>
      <c r="AF549" s="29"/>
      <c r="AH549" s="190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">
      <c r="A550" s="367"/>
      <c r="B550" s="102"/>
      <c r="C550" s="1046"/>
      <c r="D550" s="78" t="str">
        <f>AG545&amp;".6"</f>
        <v>X11.6</v>
      </c>
      <c r="E550" s="753"/>
      <c r="F550" s="788"/>
      <c r="G550" s="805"/>
      <c r="H550" s="789"/>
      <c r="I550" s="753"/>
      <c r="J550" s="754"/>
      <c r="K550" s="806"/>
      <c r="L550" s="755"/>
      <c r="M550" s="753"/>
      <c r="N550" s="754"/>
      <c r="O550" s="805"/>
      <c r="P550" s="755"/>
      <c r="Q550" s="753"/>
      <c r="R550" s="790"/>
      <c r="S550" s="805"/>
      <c r="T550" s="755"/>
      <c r="U550" s="753"/>
      <c r="V550" s="790"/>
      <c r="W550" s="788"/>
      <c r="X550" s="755"/>
      <c r="Y550" s="753"/>
      <c r="Z550" s="799"/>
      <c r="AA550" s="800"/>
      <c r="AB550" s="801"/>
      <c r="AC550" s="753"/>
      <c r="AD550" s="790"/>
      <c r="AE550" s="788"/>
      <c r="AF550" s="29"/>
      <c r="AH550" s="190" t="str">
        <f>IF(AG550&lt;&gt;"",VLOOKUP(AG550,MAGV!$B$6:$G$172,2,0),"")</f>
        <v/>
      </c>
      <c r="AI550" s="44" t="str">
        <f t="shared" si="12"/>
        <v/>
      </c>
    </row>
    <row r="551" spans="1:35" ht="12.6" customHeight="1" x14ac:dyDescent="0.2">
      <c r="A551" s="368">
        <v>13</v>
      </c>
      <c r="B551" s="101" t="str">
        <f>IF(AG551&lt;&gt;"",AH551,"")</f>
        <v>Th. Linh</v>
      </c>
      <c r="C551" s="1042" t="s">
        <v>0</v>
      </c>
      <c r="D551" s="79" t="str">
        <f>AG551&amp;".1"</f>
        <v>X13.1</v>
      </c>
      <c r="E551" s="761" t="s">
        <v>7144</v>
      </c>
      <c r="F551" s="771">
        <v>3</v>
      </c>
      <c r="G551" s="771" t="s">
        <v>573</v>
      </c>
      <c r="H551" s="760"/>
      <c r="I551" s="761" t="s">
        <v>7144</v>
      </c>
      <c r="J551" s="760">
        <v>4</v>
      </c>
      <c r="K551" s="802" t="s">
        <v>573</v>
      </c>
      <c r="L551" s="774"/>
      <c r="M551" s="761" t="s">
        <v>7144</v>
      </c>
      <c r="N551" s="760">
        <v>3</v>
      </c>
      <c r="O551" s="815" t="s">
        <v>573</v>
      </c>
      <c r="P551" s="774"/>
      <c r="Q551" s="761" t="s">
        <v>7284</v>
      </c>
      <c r="R551" s="762">
        <v>4</v>
      </c>
      <c r="S551" s="771" t="s">
        <v>570</v>
      </c>
      <c r="T551" s="774"/>
      <c r="U551" s="761" t="s">
        <v>7284</v>
      </c>
      <c r="V551" s="760">
        <v>4</v>
      </c>
      <c r="W551" s="771" t="s">
        <v>570</v>
      </c>
      <c r="X551" s="774"/>
      <c r="Y551" s="761" t="s">
        <v>6549</v>
      </c>
      <c r="Z551" s="760">
        <v>4</v>
      </c>
      <c r="AA551" s="771"/>
      <c r="AB551" s="774"/>
      <c r="AC551" s="761"/>
      <c r="AD551" s="762"/>
      <c r="AE551" s="771"/>
      <c r="AF551" s="19"/>
      <c r="AG551" s="189" t="s">
        <v>257</v>
      </c>
      <c r="AH551" s="190" t="str">
        <f>IF(AG551&lt;&gt;"",VLOOKUP(AG551,MAGV!$B$6:$G$172,2,0),"")</f>
        <v>Th. Linh</v>
      </c>
      <c r="AI551" s="44">
        <f t="shared" si="12"/>
        <v>46</v>
      </c>
    </row>
    <row r="552" spans="1:35" ht="12" customHeight="1" x14ac:dyDescent="0.2">
      <c r="A552" s="367"/>
      <c r="B552" s="104">
        <f>SUM(F551:F556,J551:J556,N551:N556,R551:R556,V551:V556,Z551:Z556,AD551:AD556)</f>
        <v>46</v>
      </c>
      <c r="C552" s="1043"/>
      <c r="D552" s="78" t="str">
        <f>AG551&amp;".2"</f>
        <v>X13.2</v>
      </c>
      <c r="E552" s="791"/>
      <c r="F552" s="764"/>
      <c r="G552" s="792" t="s">
        <v>8302</v>
      </c>
      <c r="H552" s="793"/>
      <c r="I552" s="756"/>
      <c r="J552" s="764"/>
      <c r="K552" s="794" t="s">
        <v>8302</v>
      </c>
      <c r="L552" s="793"/>
      <c r="M552" s="756"/>
      <c r="N552" s="764"/>
      <c r="O552" s="792" t="s">
        <v>8302</v>
      </c>
      <c r="P552" s="793"/>
      <c r="Q552" s="756"/>
      <c r="R552" s="763"/>
      <c r="S552" s="792" t="s">
        <v>8302</v>
      </c>
      <c r="T552" s="793"/>
      <c r="U552" s="756"/>
      <c r="V552" s="763"/>
      <c r="W552" s="792" t="s">
        <v>8302</v>
      </c>
      <c r="X552" s="793"/>
      <c r="Y552" s="756"/>
      <c r="Z552" s="763"/>
      <c r="AA552" s="792" t="s">
        <v>8456</v>
      </c>
      <c r="AB552" s="793"/>
      <c r="AC552" s="756"/>
      <c r="AD552" s="763"/>
      <c r="AE552" s="792"/>
      <c r="AF552" s="23"/>
      <c r="AH552" s="190" t="str">
        <f>IF(AG552&lt;&gt;"",VLOOKUP(AG552,MAGV!$B$6:$G$172,2,0),"")</f>
        <v/>
      </c>
      <c r="AI552" s="44" t="str">
        <f t="shared" si="12"/>
        <v/>
      </c>
    </row>
    <row r="553" spans="1:35" ht="12.6" customHeight="1" x14ac:dyDescent="0.2">
      <c r="A553" s="367"/>
      <c r="B553" s="102"/>
      <c r="C553" s="1044" t="s">
        <v>1</v>
      </c>
      <c r="D553" s="78" t="str">
        <f>AG551&amp;".3"</f>
        <v>X13.3</v>
      </c>
      <c r="E553" s="765" t="s">
        <v>7144</v>
      </c>
      <c r="F553" s="773">
        <v>4</v>
      </c>
      <c r="G553" s="804" t="s">
        <v>573</v>
      </c>
      <c r="H553" s="795"/>
      <c r="I553" s="812" t="s">
        <v>7144</v>
      </c>
      <c r="J553" s="767">
        <v>4</v>
      </c>
      <c r="K553" s="803" t="s">
        <v>573</v>
      </c>
      <c r="L553" s="775"/>
      <c r="M553" s="765" t="s">
        <v>7284</v>
      </c>
      <c r="N553" s="766">
        <v>4</v>
      </c>
      <c r="O553" s="773" t="s">
        <v>570</v>
      </c>
      <c r="P553" s="775"/>
      <c r="Q553" s="765" t="s">
        <v>7284</v>
      </c>
      <c r="R553" s="767">
        <v>4</v>
      </c>
      <c r="S553" s="773" t="s">
        <v>570</v>
      </c>
      <c r="T553" s="775"/>
      <c r="U553" s="812" t="s">
        <v>6549</v>
      </c>
      <c r="V553" s="766">
        <v>4</v>
      </c>
      <c r="W553" s="773"/>
      <c r="X553" s="775"/>
      <c r="Y553" s="812" t="s">
        <v>6549</v>
      </c>
      <c r="Z553" s="766">
        <v>4</v>
      </c>
      <c r="AA553" s="773"/>
      <c r="AB553" s="775"/>
      <c r="AC553" s="765"/>
      <c r="AD553" s="767"/>
      <c r="AE553" s="773"/>
      <c r="AF553" s="29"/>
      <c r="AH553" s="190" t="str">
        <f>IF(AG553&lt;&gt;"",VLOOKUP(AG553,MAGV!$B$6:$G$172,2,0),"")</f>
        <v/>
      </c>
      <c r="AI553" s="44" t="str">
        <f t="shared" si="12"/>
        <v/>
      </c>
    </row>
    <row r="554" spans="1:35" ht="12.6" customHeight="1" x14ac:dyDescent="0.2">
      <c r="A554" s="367"/>
      <c r="B554" s="102"/>
      <c r="C554" s="1045"/>
      <c r="D554" s="78" t="str">
        <f>AG551&amp;".4"</f>
        <v>X13.4</v>
      </c>
      <c r="E554" s="756"/>
      <c r="F554" s="770"/>
      <c r="G554" s="792" t="s">
        <v>8302</v>
      </c>
      <c r="H554" s="796"/>
      <c r="I554" s="756"/>
      <c r="J554" s="764"/>
      <c r="K554" s="794" t="s">
        <v>8302</v>
      </c>
      <c r="L554" s="793"/>
      <c r="M554" s="756"/>
      <c r="N554" s="764"/>
      <c r="O554" s="792" t="s">
        <v>8302</v>
      </c>
      <c r="P554" s="793"/>
      <c r="Q554" s="756"/>
      <c r="R554" s="763"/>
      <c r="S554" s="792" t="s">
        <v>8302</v>
      </c>
      <c r="T554" s="793"/>
      <c r="U554" s="756"/>
      <c r="V554" s="763"/>
      <c r="W554" s="792" t="s">
        <v>8456</v>
      </c>
      <c r="X554" s="793"/>
      <c r="Y554" s="756"/>
      <c r="Z554" s="772"/>
      <c r="AA554" s="797" t="s">
        <v>8456</v>
      </c>
      <c r="AB554" s="798"/>
      <c r="AC554" s="756"/>
      <c r="AD554" s="763"/>
      <c r="AE554" s="792"/>
      <c r="AF554" s="29"/>
      <c r="AH554" s="190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">
      <c r="A555" s="367"/>
      <c r="B555" s="102"/>
      <c r="C555" s="1046" t="s">
        <v>547</v>
      </c>
      <c r="D555" s="78" t="str">
        <f>AG551&amp;".5"</f>
        <v>X13.5</v>
      </c>
      <c r="E555" s="753"/>
      <c r="F555" s="788"/>
      <c r="G555" s="788"/>
      <c r="H555" s="789"/>
      <c r="I555" s="753"/>
      <c r="J555" s="754"/>
      <c r="K555" s="789"/>
      <c r="L555" s="755"/>
      <c r="M555" s="753"/>
      <c r="N555" s="754"/>
      <c r="O555" s="788"/>
      <c r="P555" s="755"/>
      <c r="Q555" s="753"/>
      <c r="R555" s="790"/>
      <c r="S555" s="788"/>
      <c r="T555" s="755"/>
      <c r="U555" s="753"/>
      <c r="V555" s="790"/>
      <c r="W555" s="788"/>
      <c r="X555" s="755"/>
      <c r="Y555" s="753"/>
      <c r="Z555" s="799"/>
      <c r="AA555" s="800"/>
      <c r="AB555" s="801"/>
      <c r="AC555" s="753"/>
      <c r="AD555" s="790"/>
      <c r="AE555" s="788"/>
      <c r="AF555" s="29"/>
      <c r="AH555" s="190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">
      <c r="A556" s="367"/>
      <c r="B556" s="102"/>
      <c r="C556" s="1046"/>
      <c r="D556" s="78" t="str">
        <f>AG551&amp;".6"</f>
        <v>X13.6</v>
      </c>
      <c r="E556" s="753"/>
      <c r="F556" s="788"/>
      <c r="G556" s="788"/>
      <c r="H556" s="789"/>
      <c r="I556" s="753"/>
      <c r="J556" s="754"/>
      <c r="K556" s="789"/>
      <c r="L556" s="755"/>
      <c r="M556" s="753"/>
      <c r="N556" s="754"/>
      <c r="O556" s="805"/>
      <c r="P556" s="755"/>
      <c r="Q556" s="753"/>
      <c r="R556" s="790"/>
      <c r="S556" s="788"/>
      <c r="T556" s="755"/>
      <c r="U556" s="753"/>
      <c r="V556" s="790"/>
      <c r="W556" s="788"/>
      <c r="X556" s="755"/>
      <c r="Y556" s="753"/>
      <c r="Z556" s="799"/>
      <c r="AA556" s="800"/>
      <c r="AB556" s="801"/>
      <c r="AC556" s="753"/>
      <c r="AD556" s="790"/>
      <c r="AE556" s="788"/>
      <c r="AF556" s="29"/>
      <c r="AH556" s="190" t="str">
        <f>IF(AG556&lt;&gt;"",VLOOKUP(AG556,MAGV!$B$6:$G$172,2,0),"")</f>
        <v/>
      </c>
      <c r="AI556" s="44" t="str">
        <f t="shared" si="12"/>
        <v/>
      </c>
    </row>
    <row r="557" spans="1:35" ht="12.6" customHeight="1" x14ac:dyDescent="0.2">
      <c r="A557" s="368">
        <v>15</v>
      </c>
      <c r="B557" s="101" t="str">
        <f>IF(AG557&lt;&gt;"",AH557,"")</f>
        <v>Th.Mạnh</v>
      </c>
      <c r="C557" s="1042" t="s">
        <v>0</v>
      </c>
      <c r="D557" s="79" t="str">
        <f>AG557&amp;".1"</f>
        <v>X16.1</v>
      </c>
      <c r="E557" s="761" t="s">
        <v>6540</v>
      </c>
      <c r="F557" s="771">
        <v>5</v>
      </c>
      <c r="G557" s="771"/>
      <c r="H557" s="760"/>
      <c r="I557" s="761" t="s">
        <v>6540</v>
      </c>
      <c r="J557" s="760">
        <v>5</v>
      </c>
      <c r="K557" s="802"/>
      <c r="L557" s="774"/>
      <c r="M557" s="761" t="s">
        <v>7129</v>
      </c>
      <c r="N557" s="760">
        <v>4</v>
      </c>
      <c r="O557" s="815"/>
      <c r="P557" s="774"/>
      <c r="Q557" s="761" t="s">
        <v>7129</v>
      </c>
      <c r="R557" s="762">
        <v>4</v>
      </c>
      <c r="S557" s="771"/>
      <c r="T557" s="774"/>
      <c r="U557" s="761" t="s">
        <v>7129</v>
      </c>
      <c r="V557" s="760">
        <v>4</v>
      </c>
      <c r="W557" s="771"/>
      <c r="X557" s="774"/>
      <c r="Y557" s="838" t="s">
        <v>7129</v>
      </c>
      <c r="Z557" s="760">
        <v>4</v>
      </c>
      <c r="AA557" s="771"/>
      <c r="AB557" s="774"/>
      <c r="AC557" s="761"/>
      <c r="AD557" s="762"/>
      <c r="AE557" s="771"/>
      <c r="AF557" s="19"/>
      <c r="AG557" s="189" t="s">
        <v>259</v>
      </c>
      <c r="AH557" s="190" t="str">
        <f>IF(AG557&lt;&gt;"",VLOOKUP(AG557,MAGV!$B$6:$G$172,2,0),"")</f>
        <v>Th.Mạnh</v>
      </c>
      <c r="AI557" s="44">
        <f t="shared" si="12"/>
        <v>50</v>
      </c>
    </row>
    <row r="558" spans="1:35" ht="12" customHeight="1" x14ac:dyDescent="0.2">
      <c r="A558" s="367"/>
      <c r="B558" s="104">
        <f>SUM(F557:F562,J557:J562,N557:N562,R557:R562,V557:V562,Z557:Z562,AD557:AD562)</f>
        <v>50</v>
      </c>
      <c r="C558" s="1043"/>
      <c r="D558" s="78" t="str">
        <f>AG557&amp;".2"</f>
        <v>X16.2</v>
      </c>
      <c r="E558" s="791"/>
      <c r="F558" s="764"/>
      <c r="G558" s="792" t="s">
        <v>9890</v>
      </c>
      <c r="H558" s="793"/>
      <c r="I558" s="756"/>
      <c r="J558" s="764"/>
      <c r="K558" s="794" t="s">
        <v>9890</v>
      </c>
      <c r="L558" s="793"/>
      <c r="M558" s="756"/>
      <c r="N558" s="764"/>
      <c r="O558" s="792" t="s">
        <v>9890</v>
      </c>
      <c r="P558" s="793"/>
      <c r="Q558" s="756"/>
      <c r="R558" s="763"/>
      <c r="S558" s="792" t="s">
        <v>9890</v>
      </c>
      <c r="T558" s="793"/>
      <c r="U558" s="756"/>
      <c r="V558" s="763"/>
      <c r="W558" s="792" t="s">
        <v>9890</v>
      </c>
      <c r="X558" s="793"/>
      <c r="Y558" s="756"/>
      <c r="Z558" s="763"/>
      <c r="AA558" s="792" t="s">
        <v>9890</v>
      </c>
      <c r="AB558" s="793"/>
      <c r="AC558" s="756"/>
      <c r="AD558" s="763"/>
      <c r="AE558" s="792"/>
      <c r="AF558" s="23"/>
      <c r="AH558" s="190" t="str">
        <f>IF(AG558&lt;&gt;"",VLOOKUP(AG558,MAGV!$B$6:$G$172,2,0),"")</f>
        <v/>
      </c>
      <c r="AI558" s="44" t="str">
        <f t="shared" si="12"/>
        <v/>
      </c>
    </row>
    <row r="559" spans="1:35" ht="12.6" customHeight="1" x14ac:dyDescent="0.2">
      <c r="A559" s="367"/>
      <c r="B559" s="102"/>
      <c r="C559" s="1044" t="s">
        <v>1</v>
      </c>
      <c r="D559" s="78" t="str">
        <f>AG557&amp;".3"</f>
        <v>X16.3</v>
      </c>
      <c r="E559" s="765" t="s">
        <v>7129</v>
      </c>
      <c r="F559" s="773">
        <v>4</v>
      </c>
      <c r="G559" s="773"/>
      <c r="H559" s="795"/>
      <c r="I559" s="765" t="s">
        <v>7129</v>
      </c>
      <c r="J559" s="767">
        <v>4</v>
      </c>
      <c r="K559" s="803"/>
      <c r="L559" s="775"/>
      <c r="M559" s="765" t="s">
        <v>7129</v>
      </c>
      <c r="N559" s="766">
        <v>4</v>
      </c>
      <c r="O559" s="773"/>
      <c r="P559" s="775"/>
      <c r="Q559" s="765" t="s">
        <v>7129</v>
      </c>
      <c r="R559" s="767">
        <v>4</v>
      </c>
      <c r="S559" s="773"/>
      <c r="T559" s="775"/>
      <c r="U559" s="765" t="s">
        <v>7129</v>
      </c>
      <c r="V559" s="766">
        <v>4</v>
      </c>
      <c r="W559" s="773"/>
      <c r="X559" s="775"/>
      <c r="Y559" s="765" t="s">
        <v>7129</v>
      </c>
      <c r="Z559" s="766">
        <v>4</v>
      </c>
      <c r="AA559" s="773"/>
      <c r="AB559" s="775"/>
      <c r="AC559" s="765"/>
      <c r="AD559" s="767"/>
      <c r="AE559" s="773"/>
      <c r="AF559" s="29"/>
      <c r="AH559" s="190" t="str">
        <f>IF(AG559&lt;&gt;"",VLOOKUP(AG559,MAGV!$B$6:$G$172,2,0),"")</f>
        <v/>
      </c>
      <c r="AI559" s="44" t="str">
        <f t="shared" si="12"/>
        <v/>
      </c>
    </row>
    <row r="560" spans="1:35" ht="12.6" customHeight="1" x14ac:dyDescent="0.2">
      <c r="A560" s="367"/>
      <c r="B560" s="102"/>
      <c r="C560" s="1045"/>
      <c r="D560" s="78" t="str">
        <f>AG557&amp;".4"</f>
        <v>X16.4</v>
      </c>
      <c r="E560" s="756"/>
      <c r="F560" s="770"/>
      <c r="G560" s="792" t="s">
        <v>8333</v>
      </c>
      <c r="H560" s="796"/>
      <c r="I560" s="756"/>
      <c r="J560" s="764"/>
      <c r="K560" s="794" t="s">
        <v>8333</v>
      </c>
      <c r="L560" s="793"/>
      <c r="M560" s="756"/>
      <c r="N560" s="764"/>
      <c r="O560" s="792" t="s">
        <v>8333</v>
      </c>
      <c r="P560" s="793"/>
      <c r="Q560" s="756"/>
      <c r="R560" s="763"/>
      <c r="S560" s="792" t="s">
        <v>8333</v>
      </c>
      <c r="T560" s="793"/>
      <c r="U560" s="756"/>
      <c r="V560" s="763"/>
      <c r="W560" s="792" t="s">
        <v>8333</v>
      </c>
      <c r="X560" s="793"/>
      <c r="Y560" s="756"/>
      <c r="Z560" s="772"/>
      <c r="AA560" s="797" t="s">
        <v>9890</v>
      </c>
      <c r="AB560" s="798"/>
      <c r="AC560" s="756"/>
      <c r="AD560" s="763"/>
      <c r="AE560" s="792"/>
      <c r="AF560" s="29"/>
      <c r="AH560" s="190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">
      <c r="A561" s="367"/>
      <c r="B561" s="102"/>
      <c r="C561" s="1046" t="s">
        <v>547</v>
      </c>
      <c r="D561" s="78" t="str">
        <f>AG557&amp;".5"</f>
        <v>X16.5</v>
      </c>
      <c r="E561" s="753"/>
      <c r="F561" s="788"/>
      <c r="G561" s="788"/>
      <c r="H561" s="789"/>
      <c r="I561" s="753"/>
      <c r="J561" s="754"/>
      <c r="K561" s="789"/>
      <c r="L561" s="755"/>
      <c r="M561" s="753"/>
      <c r="N561" s="754"/>
      <c r="O561" s="788"/>
      <c r="P561" s="755"/>
      <c r="Q561" s="753"/>
      <c r="R561" s="790"/>
      <c r="S561" s="788"/>
      <c r="T561" s="755"/>
      <c r="U561" s="753"/>
      <c r="V561" s="790"/>
      <c r="W561" s="788"/>
      <c r="X561" s="755"/>
      <c r="Y561" s="753"/>
      <c r="Z561" s="799"/>
      <c r="AA561" s="800"/>
      <c r="AB561" s="801"/>
      <c r="AC561" s="753"/>
      <c r="AD561" s="790"/>
      <c r="AE561" s="788"/>
      <c r="AF561" s="29"/>
      <c r="AH561" s="190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">
      <c r="A562" s="369"/>
      <c r="B562" s="103"/>
      <c r="C562" s="1047"/>
      <c r="D562" s="78" t="str">
        <f>AG557&amp;".6"</f>
        <v>X16.6</v>
      </c>
      <c r="E562" s="759"/>
      <c r="F562" s="768"/>
      <c r="G562" s="768"/>
      <c r="H562" s="808"/>
      <c r="I562" s="759"/>
      <c r="J562" s="758"/>
      <c r="K562" s="809"/>
      <c r="L562" s="777"/>
      <c r="M562" s="759"/>
      <c r="N562" s="758"/>
      <c r="O562" s="776"/>
      <c r="P562" s="777"/>
      <c r="Q562" s="759"/>
      <c r="R562" s="757"/>
      <c r="S562" s="776"/>
      <c r="T562" s="777"/>
      <c r="U562" s="759"/>
      <c r="V562" s="757"/>
      <c r="W562" s="768"/>
      <c r="X562" s="777"/>
      <c r="Y562" s="759"/>
      <c r="Z562" s="769"/>
      <c r="AA562" s="810"/>
      <c r="AB562" s="811"/>
      <c r="AC562" s="759"/>
      <c r="AD562" s="757"/>
      <c r="AE562" s="768"/>
      <c r="AF562" s="29"/>
      <c r="AH562" s="190" t="str">
        <f>IF(AG562&lt;&gt;"",VLOOKUP(AG562,MAGV!$B$6:$G$172,2,0),"")</f>
        <v/>
      </c>
      <c r="AI562" s="44" t="str">
        <f t="shared" si="12"/>
        <v/>
      </c>
    </row>
    <row r="563" spans="1:35" ht="12.6" customHeight="1" x14ac:dyDescent="0.2">
      <c r="A563" s="368">
        <v>17</v>
      </c>
      <c r="B563" s="101" t="str">
        <f>IF(AG563&lt;&gt;"",AH563,"")</f>
        <v>C.Ngà</v>
      </c>
      <c r="C563" s="1042" t="s">
        <v>0</v>
      </c>
      <c r="D563" s="79" t="str">
        <f>AG563&amp;".1"</f>
        <v>X17.1</v>
      </c>
      <c r="E563" s="761"/>
      <c r="F563" s="771"/>
      <c r="G563" s="771"/>
      <c r="H563" s="760"/>
      <c r="I563" s="761"/>
      <c r="J563" s="760"/>
      <c r="K563" s="802"/>
      <c r="L563" s="774"/>
      <c r="M563" s="761"/>
      <c r="N563" s="760"/>
      <c r="O563" s="771"/>
      <c r="P563" s="774"/>
      <c r="Q563" s="761"/>
      <c r="R563" s="762"/>
      <c r="S563" s="771"/>
      <c r="T563" s="774"/>
      <c r="U563" s="761"/>
      <c r="V563" s="760"/>
      <c r="W563" s="771"/>
      <c r="X563" s="774"/>
      <c r="Y563" s="761"/>
      <c r="Z563" s="760"/>
      <c r="AA563" s="771"/>
      <c r="AB563" s="774"/>
      <c r="AC563" s="761"/>
      <c r="AD563" s="762"/>
      <c r="AE563" s="771"/>
      <c r="AF563" s="19"/>
      <c r="AG563" s="189" t="s">
        <v>263</v>
      </c>
      <c r="AH563" s="190" t="str">
        <f>IF(AG563&lt;&gt;"",VLOOKUP(AG563,MAGV!$B$6:$G$172,2,0),"")</f>
        <v>C.Ngà</v>
      </c>
      <c r="AI563" s="44">
        <f t="shared" si="12"/>
        <v>0</v>
      </c>
    </row>
    <row r="564" spans="1:35" ht="12" customHeight="1" x14ac:dyDescent="0.2">
      <c r="A564" s="367"/>
      <c r="B564" s="104">
        <f>SUM(F563:F568,J563:J568,N563:N568,R563:R568,V563:V568,Z563:Z568,AD563:AD568)</f>
        <v>0</v>
      </c>
      <c r="C564" s="1043"/>
      <c r="D564" s="78" t="str">
        <f>AG563&amp;".2"</f>
        <v>X17.2</v>
      </c>
      <c r="E564" s="791"/>
      <c r="F564" s="764"/>
      <c r="G564" s="792"/>
      <c r="H564" s="793"/>
      <c r="I564" s="756"/>
      <c r="J564" s="764"/>
      <c r="K564" s="794"/>
      <c r="L564" s="793"/>
      <c r="M564" s="756"/>
      <c r="N564" s="764"/>
      <c r="O564" s="792"/>
      <c r="P564" s="793"/>
      <c r="Q564" s="756"/>
      <c r="R564" s="763"/>
      <c r="S564" s="792"/>
      <c r="T564" s="793"/>
      <c r="U564" s="756"/>
      <c r="V564" s="763"/>
      <c r="W564" s="792"/>
      <c r="X564" s="793"/>
      <c r="Y564" s="756"/>
      <c r="Z564" s="763"/>
      <c r="AA564" s="792"/>
      <c r="AB564" s="793"/>
      <c r="AC564" s="756"/>
      <c r="AD564" s="763"/>
      <c r="AE564" s="792"/>
      <c r="AF564" s="23"/>
      <c r="AH564" s="190" t="str">
        <f>IF(AG564&lt;&gt;"",VLOOKUP(AG564,MAGV!$B$6:$G$172,2,0),"")</f>
        <v/>
      </c>
      <c r="AI564" s="44" t="str">
        <f t="shared" si="12"/>
        <v/>
      </c>
    </row>
    <row r="565" spans="1:35" ht="12.6" customHeight="1" x14ac:dyDescent="0.2">
      <c r="A565" s="367"/>
      <c r="B565" s="102"/>
      <c r="C565" s="1044" t="s">
        <v>1</v>
      </c>
      <c r="D565" s="78" t="str">
        <f>AG563&amp;".3"</f>
        <v>X17.3</v>
      </c>
      <c r="E565" s="812"/>
      <c r="F565" s="773"/>
      <c r="G565" s="773"/>
      <c r="H565" s="795"/>
      <c r="I565" s="812"/>
      <c r="J565" s="767"/>
      <c r="K565" s="795"/>
      <c r="L565" s="775"/>
      <c r="M565" s="765"/>
      <c r="N565" s="766"/>
      <c r="O565" s="773"/>
      <c r="P565" s="775"/>
      <c r="Q565" s="765"/>
      <c r="R565" s="767"/>
      <c r="S565" s="773"/>
      <c r="T565" s="775"/>
      <c r="U565" s="765"/>
      <c r="V565" s="766"/>
      <c r="W565" s="773"/>
      <c r="X565" s="775"/>
      <c r="Y565" s="812"/>
      <c r="Z565" s="766"/>
      <c r="AA565" s="773"/>
      <c r="AB565" s="775"/>
      <c r="AC565" s="765"/>
      <c r="AD565" s="767"/>
      <c r="AE565" s="773"/>
      <c r="AF565" s="29"/>
      <c r="AH565" s="190" t="str">
        <f>IF(AG565&lt;&gt;"",VLOOKUP(AG565,MAGV!$B$6:$G$172,2,0),"")</f>
        <v/>
      </c>
      <c r="AI565" s="44" t="str">
        <f t="shared" si="12"/>
        <v/>
      </c>
    </row>
    <row r="566" spans="1:35" ht="12.6" customHeight="1" x14ac:dyDescent="0.2">
      <c r="A566" s="367"/>
      <c r="B566" s="102"/>
      <c r="C566" s="1045"/>
      <c r="D566" s="78" t="str">
        <f>AG563&amp;".4"</f>
        <v>X17.4</v>
      </c>
      <c r="E566" s="756"/>
      <c r="F566" s="770"/>
      <c r="G566" s="792"/>
      <c r="H566" s="796"/>
      <c r="I566" s="756"/>
      <c r="J566" s="764"/>
      <c r="K566" s="794"/>
      <c r="L566" s="793"/>
      <c r="M566" s="756"/>
      <c r="N566" s="764"/>
      <c r="O566" s="792"/>
      <c r="P566" s="793"/>
      <c r="Q566" s="756"/>
      <c r="R566" s="763"/>
      <c r="S566" s="792"/>
      <c r="T566" s="793"/>
      <c r="U566" s="756"/>
      <c r="V566" s="763"/>
      <c r="W566" s="792"/>
      <c r="X566" s="793"/>
      <c r="Y566" s="756"/>
      <c r="Z566" s="772"/>
      <c r="AA566" s="797"/>
      <c r="AB566" s="798"/>
      <c r="AC566" s="756"/>
      <c r="AD566" s="763"/>
      <c r="AE566" s="792"/>
      <c r="AF566" s="29"/>
      <c r="AH566" s="190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">
      <c r="A567" s="367"/>
      <c r="B567" s="102"/>
      <c r="C567" s="1046" t="s">
        <v>547</v>
      </c>
      <c r="D567" s="78" t="str">
        <f>AG563&amp;".5"</f>
        <v>X17.5</v>
      </c>
      <c r="E567" s="753"/>
      <c r="F567" s="788"/>
      <c r="G567" s="805"/>
      <c r="H567" s="789"/>
      <c r="I567" s="753"/>
      <c r="J567" s="754"/>
      <c r="K567" s="789"/>
      <c r="L567" s="755"/>
      <c r="M567" s="753"/>
      <c r="N567" s="754"/>
      <c r="O567" s="788"/>
      <c r="P567" s="755"/>
      <c r="Q567" s="753"/>
      <c r="R567" s="790"/>
      <c r="S567" s="788"/>
      <c r="T567" s="755"/>
      <c r="U567" s="753"/>
      <c r="V567" s="790"/>
      <c r="W567" s="788"/>
      <c r="X567" s="755"/>
      <c r="Y567" s="807"/>
      <c r="Z567" s="799"/>
      <c r="AA567" s="800"/>
      <c r="AB567" s="801"/>
      <c r="AC567" s="753"/>
      <c r="AD567" s="790"/>
      <c r="AE567" s="788"/>
      <c r="AF567" s="29"/>
      <c r="AH567" s="190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">
      <c r="A568" s="367"/>
      <c r="B568" s="102"/>
      <c r="C568" s="1046"/>
      <c r="D568" s="78" t="str">
        <f>AG563&amp;".6"</f>
        <v>X17.6</v>
      </c>
      <c r="E568" s="753"/>
      <c r="F568" s="788"/>
      <c r="G568" s="805"/>
      <c r="H568" s="789"/>
      <c r="I568" s="753"/>
      <c r="J568" s="754"/>
      <c r="K568" s="806"/>
      <c r="L568" s="755"/>
      <c r="M568" s="753"/>
      <c r="N568" s="754"/>
      <c r="O568" s="805"/>
      <c r="P568" s="755"/>
      <c r="Q568" s="753"/>
      <c r="R568" s="790"/>
      <c r="S568" s="805"/>
      <c r="T568" s="755"/>
      <c r="U568" s="753"/>
      <c r="V568" s="790"/>
      <c r="W568" s="805"/>
      <c r="X568" s="755"/>
      <c r="Y568" s="753"/>
      <c r="Z568" s="799"/>
      <c r="AA568" s="816"/>
      <c r="AB568" s="801"/>
      <c r="AC568" s="753"/>
      <c r="AD568" s="790"/>
      <c r="AE568" s="788"/>
      <c r="AF568" s="29"/>
      <c r="AH568" s="190" t="str">
        <f>IF(AG568&lt;&gt;"",VLOOKUP(AG568,MAGV!$B$6:$G$172,2,0),"")</f>
        <v/>
      </c>
      <c r="AI568" s="44" t="str">
        <f t="shared" si="12"/>
        <v/>
      </c>
    </row>
    <row r="569" spans="1:35" ht="12.6" customHeight="1" x14ac:dyDescent="0.2">
      <c r="A569" s="368">
        <v>18</v>
      </c>
      <c r="B569" s="101" t="str">
        <f>IF(AG569&lt;&gt;"",AH569,"")</f>
        <v>Th.V.Thành</v>
      </c>
      <c r="C569" s="1042" t="s">
        <v>0</v>
      </c>
      <c r="D569" s="79" t="str">
        <f>AG569&amp;".1"</f>
        <v>X21.1</v>
      </c>
      <c r="E569" s="761"/>
      <c r="F569" s="771"/>
      <c r="G569" s="771"/>
      <c r="H569" s="760"/>
      <c r="I569" s="838"/>
      <c r="J569" s="760"/>
      <c r="K569" s="802"/>
      <c r="L569" s="774"/>
      <c r="M569" s="761"/>
      <c r="N569" s="760"/>
      <c r="O569" s="815"/>
      <c r="P569" s="774"/>
      <c r="Q569" s="761"/>
      <c r="R569" s="762"/>
      <c r="S569" s="771"/>
      <c r="T569" s="774"/>
      <c r="U569" s="761"/>
      <c r="V569" s="760"/>
      <c r="W569" s="771"/>
      <c r="X569" s="774"/>
      <c r="Y569" s="838"/>
      <c r="Z569" s="760"/>
      <c r="AA569" s="771"/>
      <c r="AB569" s="774"/>
      <c r="AC569" s="838"/>
      <c r="AD569" s="762"/>
      <c r="AE569" s="771"/>
      <c r="AF569" s="19"/>
      <c r="AG569" s="189" t="s">
        <v>267</v>
      </c>
      <c r="AH569" s="190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">
      <c r="A570" s="367"/>
      <c r="B570" s="104">
        <f>SUM(F569:F574,J569:J574,N569:N574,R569:R574,V569:V574,Z569:Z574,AD569:AD574)</f>
        <v>0</v>
      </c>
      <c r="C570" s="1043"/>
      <c r="D570" s="78" t="str">
        <f>AG569&amp;".2"</f>
        <v>X21.2</v>
      </c>
      <c r="E570" s="791"/>
      <c r="F570" s="764"/>
      <c r="G570" s="792"/>
      <c r="H570" s="793"/>
      <c r="I570" s="756"/>
      <c r="J570" s="764"/>
      <c r="K570" s="794"/>
      <c r="L570" s="793"/>
      <c r="M570" s="756"/>
      <c r="N570" s="764"/>
      <c r="O570" s="792"/>
      <c r="P570" s="793"/>
      <c r="Q570" s="756"/>
      <c r="R570" s="763"/>
      <c r="S570" s="792"/>
      <c r="T570" s="793"/>
      <c r="U570" s="756"/>
      <c r="V570" s="763"/>
      <c r="W570" s="792"/>
      <c r="X570" s="793"/>
      <c r="Y570" s="756"/>
      <c r="Z570" s="763"/>
      <c r="AA570" s="792"/>
      <c r="AB570" s="793"/>
      <c r="AC570" s="756"/>
      <c r="AD570" s="763"/>
      <c r="AE570" s="792"/>
      <c r="AF570" s="23"/>
      <c r="AH570" s="190" t="str">
        <f>IF(AG570&lt;&gt;"",VLOOKUP(AG570,MAGV!$B$6:$G$172,2,0),"")</f>
        <v/>
      </c>
      <c r="AI570" s="44" t="str">
        <f t="shared" si="12"/>
        <v/>
      </c>
    </row>
    <row r="571" spans="1:35" ht="12.6" customHeight="1" x14ac:dyDescent="0.2">
      <c r="A571" s="367"/>
      <c r="B571" s="102"/>
      <c r="C571" s="1044" t="s">
        <v>1</v>
      </c>
      <c r="D571" s="78" t="str">
        <f>AG569&amp;".3"</f>
        <v>X21.3</v>
      </c>
      <c r="E571" s="765"/>
      <c r="F571" s="773"/>
      <c r="G571" s="773"/>
      <c r="H571" s="795"/>
      <c r="I571" s="812"/>
      <c r="J571" s="767"/>
      <c r="K571" s="803"/>
      <c r="L571" s="775"/>
      <c r="M571" s="765"/>
      <c r="N571" s="766"/>
      <c r="O571" s="773"/>
      <c r="P571" s="775"/>
      <c r="Q571" s="765"/>
      <c r="R571" s="767"/>
      <c r="S571" s="773"/>
      <c r="T571" s="775"/>
      <c r="U571" s="812"/>
      <c r="V571" s="766"/>
      <c r="W571" s="773"/>
      <c r="X571" s="775"/>
      <c r="Y571" s="812"/>
      <c r="Z571" s="766"/>
      <c r="AA571" s="773"/>
      <c r="AB571" s="775"/>
      <c r="AC571" s="765"/>
      <c r="AD571" s="767"/>
      <c r="AE571" s="773"/>
      <c r="AF571" s="29"/>
      <c r="AH571" s="190" t="str">
        <f>IF(AG571&lt;&gt;"",VLOOKUP(AG571,MAGV!$B$6:$G$172,2,0),"")</f>
        <v/>
      </c>
      <c r="AI571" s="44" t="str">
        <f t="shared" si="12"/>
        <v/>
      </c>
    </row>
    <row r="572" spans="1:35" ht="12.6" customHeight="1" x14ac:dyDescent="0.2">
      <c r="A572" s="367"/>
      <c r="B572" s="102"/>
      <c r="C572" s="1045"/>
      <c r="D572" s="78" t="str">
        <f>AG569&amp;".4"</f>
        <v>X21.4</v>
      </c>
      <c r="E572" s="756"/>
      <c r="F572" s="770"/>
      <c r="G572" s="792"/>
      <c r="H572" s="796"/>
      <c r="I572" s="756"/>
      <c r="J572" s="764"/>
      <c r="K572" s="794"/>
      <c r="L572" s="793"/>
      <c r="M572" s="756"/>
      <c r="N572" s="764"/>
      <c r="O572" s="792"/>
      <c r="P572" s="793"/>
      <c r="Q572" s="756"/>
      <c r="R572" s="763"/>
      <c r="S572" s="792"/>
      <c r="T572" s="793"/>
      <c r="U572" s="756"/>
      <c r="V572" s="763"/>
      <c r="W572" s="792"/>
      <c r="X572" s="793"/>
      <c r="Y572" s="756"/>
      <c r="Z572" s="772"/>
      <c r="AA572" s="797"/>
      <c r="AB572" s="798"/>
      <c r="AC572" s="756"/>
      <c r="AD572" s="763"/>
      <c r="AE572" s="792"/>
      <c r="AF572" s="29"/>
      <c r="AH572" s="190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">
      <c r="A573" s="367"/>
      <c r="B573" s="102"/>
      <c r="C573" s="1046" t="s">
        <v>547</v>
      </c>
      <c r="D573" s="78" t="str">
        <f>AG569&amp;".5"</f>
        <v>X21.5</v>
      </c>
      <c r="E573" s="753"/>
      <c r="F573" s="788"/>
      <c r="G573" s="788"/>
      <c r="H573" s="789"/>
      <c r="I573" s="753"/>
      <c r="J573" s="754"/>
      <c r="K573" s="789"/>
      <c r="L573" s="755"/>
      <c r="M573" s="753"/>
      <c r="N573" s="754"/>
      <c r="O573" s="788"/>
      <c r="P573" s="755"/>
      <c r="Q573" s="753"/>
      <c r="R573" s="790"/>
      <c r="S573" s="788"/>
      <c r="T573" s="755"/>
      <c r="U573" s="753"/>
      <c r="V573" s="790"/>
      <c r="W573" s="788"/>
      <c r="X573" s="755"/>
      <c r="Y573" s="753"/>
      <c r="Z573" s="799"/>
      <c r="AA573" s="800"/>
      <c r="AB573" s="801"/>
      <c r="AC573" s="753"/>
      <c r="AD573" s="790"/>
      <c r="AE573" s="788"/>
      <c r="AF573" s="29"/>
      <c r="AH573" s="190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">
      <c r="A574" s="367"/>
      <c r="B574" s="102"/>
      <c r="C574" s="1046"/>
      <c r="D574" s="78" t="str">
        <f>AG569&amp;".6"</f>
        <v>X21.6</v>
      </c>
      <c r="E574" s="753"/>
      <c r="F574" s="788"/>
      <c r="G574" s="788"/>
      <c r="H574" s="789"/>
      <c r="I574" s="753"/>
      <c r="J574" s="754"/>
      <c r="K574" s="789"/>
      <c r="L574" s="755"/>
      <c r="M574" s="753"/>
      <c r="N574" s="754"/>
      <c r="O574" s="805"/>
      <c r="P574" s="755"/>
      <c r="Q574" s="753"/>
      <c r="R574" s="790"/>
      <c r="S574" s="788"/>
      <c r="T574" s="755"/>
      <c r="U574" s="753"/>
      <c r="V574" s="790"/>
      <c r="W574" s="788"/>
      <c r="X574" s="755"/>
      <c r="Y574" s="753"/>
      <c r="Z574" s="799"/>
      <c r="AA574" s="800"/>
      <c r="AB574" s="801"/>
      <c r="AC574" s="753"/>
      <c r="AD574" s="790"/>
      <c r="AE574" s="788"/>
      <c r="AF574" s="29"/>
      <c r="AH574" s="190" t="str">
        <f>IF(AG574&lt;&gt;"",VLOOKUP(AG574,MAGV!$B$6:$G$172,2,0),"")</f>
        <v/>
      </c>
      <c r="AI574" s="44" t="str">
        <f t="shared" si="12"/>
        <v/>
      </c>
    </row>
    <row r="575" spans="1:35" ht="12.6" customHeight="1" x14ac:dyDescent="0.2">
      <c r="A575" s="368">
        <v>19</v>
      </c>
      <c r="B575" s="101" t="str">
        <f>IF(AG575&lt;&gt;"",AH575,"")</f>
        <v>Th.Thảo</v>
      </c>
      <c r="C575" s="1042" t="s">
        <v>0</v>
      </c>
      <c r="D575" s="79" t="str">
        <f>AG575&amp;".1"</f>
        <v>X22.1</v>
      </c>
      <c r="E575" s="761"/>
      <c r="F575" s="771"/>
      <c r="G575" s="771"/>
      <c r="H575" s="760"/>
      <c r="I575" s="761"/>
      <c r="J575" s="760"/>
      <c r="K575" s="802"/>
      <c r="L575" s="774"/>
      <c r="M575" s="761"/>
      <c r="N575" s="760"/>
      <c r="O575" s="771"/>
      <c r="P575" s="774"/>
      <c r="Q575" s="761"/>
      <c r="R575" s="762"/>
      <c r="S575" s="771"/>
      <c r="T575" s="774"/>
      <c r="U575" s="761"/>
      <c r="V575" s="760"/>
      <c r="W575" s="771"/>
      <c r="X575" s="774"/>
      <c r="Y575" s="761" t="s">
        <v>6545</v>
      </c>
      <c r="Z575" s="760">
        <v>4</v>
      </c>
      <c r="AA575" s="771"/>
      <c r="AB575" s="774"/>
      <c r="AC575" s="761"/>
      <c r="AD575" s="762"/>
      <c r="AE575" s="771"/>
      <c r="AF575" s="19"/>
      <c r="AG575" s="189" t="s">
        <v>269</v>
      </c>
      <c r="AH575" s="190" t="str">
        <f>IF(AG575&lt;&gt;"",VLOOKUP(AG575,MAGV!$B$6:$G$172,2,0),"")</f>
        <v>Th.Thảo</v>
      </c>
      <c r="AI575" s="44">
        <f t="shared" si="12"/>
        <v>16</v>
      </c>
    </row>
    <row r="576" spans="1:35" ht="12" customHeight="1" x14ac:dyDescent="0.2">
      <c r="A576" s="367"/>
      <c r="B576" s="104">
        <f>SUM(F575:F580,J575:J580,N575:N580,R575:R580,V575:V580,Z575:Z580,AD575:AD580)</f>
        <v>16</v>
      </c>
      <c r="C576" s="1043"/>
      <c r="D576" s="78" t="str">
        <f>AG575&amp;".2"</f>
        <v>X22.2</v>
      </c>
      <c r="E576" s="791"/>
      <c r="F576" s="764"/>
      <c r="G576" s="792"/>
      <c r="H576" s="793"/>
      <c r="I576" s="756"/>
      <c r="J576" s="764"/>
      <c r="K576" s="794"/>
      <c r="L576" s="793"/>
      <c r="M576" s="756"/>
      <c r="N576" s="764"/>
      <c r="O576" s="792"/>
      <c r="P576" s="793"/>
      <c r="Q576" s="756"/>
      <c r="R576" s="763"/>
      <c r="S576" s="792"/>
      <c r="T576" s="793"/>
      <c r="U576" s="756"/>
      <c r="V576" s="763"/>
      <c r="W576" s="792"/>
      <c r="X576" s="793"/>
      <c r="Y576" s="756"/>
      <c r="Z576" s="763"/>
      <c r="AA576" s="792" t="s">
        <v>8498</v>
      </c>
      <c r="AB576" s="793"/>
      <c r="AC576" s="756"/>
      <c r="AD576" s="763"/>
      <c r="AE576" s="792"/>
      <c r="AF576" s="23"/>
      <c r="AH576" s="190" t="str">
        <f>IF(AG576&lt;&gt;"",VLOOKUP(AG576,MAGV!$B$6:$G$172,2,0),"")</f>
        <v/>
      </c>
      <c r="AI576" s="44" t="str">
        <f t="shared" si="12"/>
        <v/>
      </c>
    </row>
    <row r="577" spans="1:35" ht="12.6" customHeight="1" x14ac:dyDescent="0.2">
      <c r="A577" s="367"/>
      <c r="B577" s="102"/>
      <c r="C577" s="1044" t="s">
        <v>1</v>
      </c>
      <c r="D577" s="78" t="str">
        <f>AG575&amp;".3"</f>
        <v>X22.3</v>
      </c>
      <c r="E577" s="765"/>
      <c r="F577" s="773"/>
      <c r="G577" s="773"/>
      <c r="H577" s="795"/>
      <c r="I577" s="765"/>
      <c r="J577" s="767"/>
      <c r="K577" s="795"/>
      <c r="L577" s="775"/>
      <c r="M577" s="765"/>
      <c r="N577" s="766"/>
      <c r="O577" s="773"/>
      <c r="P577" s="775"/>
      <c r="Q577" s="812" t="s">
        <v>6545</v>
      </c>
      <c r="R577" s="767">
        <v>4</v>
      </c>
      <c r="S577" s="773"/>
      <c r="T577" s="775"/>
      <c r="U577" s="765" t="s">
        <v>6545</v>
      </c>
      <c r="V577" s="766">
        <v>4</v>
      </c>
      <c r="W577" s="773"/>
      <c r="X577" s="775"/>
      <c r="Y577" s="765" t="s">
        <v>6545</v>
      </c>
      <c r="Z577" s="766">
        <v>4</v>
      </c>
      <c r="AA577" s="773"/>
      <c r="AB577" s="775"/>
      <c r="AC577" s="765"/>
      <c r="AD577" s="767"/>
      <c r="AE577" s="773"/>
      <c r="AF577" s="29"/>
      <c r="AH577" s="190" t="str">
        <f>IF(AG577&lt;&gt;"",VLOOKUP(AG577,MAGV!$B$6:$G$172,2,0),"")</f>
        <v/>
      </c>
      <c r="AI577" s="44" t="str">
        <f t="shared" si="12"/>
        <v/>
      </c>
    </row>
    <row r="578" spans="1:35" ht="12.6" customHeight="1" x14ac:dyDescent="0.2">
      <c r="A578" s="367"/>
      <c r="B578" s="102"/>
      <c r="C578" s="1045"/>
      <c r="D578" s="78" t="str">
        <f>AG575&amp;".4"</f>
        <v>X22.4</v>
      </c>
      <c r="E578" s="756"/>
      <c r="F578" s="770"/>
      <c r="G578" s="792"/>
      <c r="H578" s="796"/>
      <c r="I578" s="756"/>
      <c r="J578" s="764"/>
      <c r="K578" s="794"/>
      <c r="L578" s="793"/>
      <c r="M578" s="756"/>
      <c r="N578" s="764"/>
      <c r="O578" s="792"/>
      <c r="P578" s="793"/>
      <c r="Q578" s="756"/>
      <c r="R578" s="763"/>
      <c r="S578" s="792" t="s">
        <v>8498</v>
      </c>
      <c r="T578" s="793"/>
      <c r="U578" s="756"/>
      <c r="V578" s="763"/>
      <c r="W578" s="792" t="s">
        <v>8498</v>
      </c>
      <c r="X578" s="793"/>
      <c r="Y578" s="756"/>
      <c r="Z578" s="772"/>
      <c r="AA578" s="797" t="s">
        <v>8498</v>
      </c>
      <c r="AB578" s="798"/>
      <c r="AC578" s="756"/>
      <c r="AD578" s="763"/>
      <c r="AE578" s="792"/>
      <c r="AF578" s="29"/>
      <c r="AH578" s="190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">
      <c r="A579" s="367"/>
      <c r="B579" s="102"/>
      <c r="C579" s="1046" t="s">
        <v>547</v>
      </c>
      <c r="D579" s="78" t="str">
        <f>AG575&amp;".5"</f>
        <v>X22.5</v>
      </c>
      <c r="E579" s="753"/>
      <c r="F579" s="788"/>
      <c r="G579" s="805"/>
      <c r="H579" s="789"/>
      <c r="I579" s="753"/>
      <c r="J579" s="754"/>
      <c r="K579" s="789"/>
      <c r="L579" s="755"/>
      <c r="M579" s="753"/>
      <c r="N579" s="754"/>
      <c r="O579" s="788"/>
      <c r="P579" s="755"/>
      <c r="Q579" s="753"/>
      <c r="R579" s="790"/>
      <c r="S579" s="788"/>
      <c r="T579" s="755"/>
      <c r="U579" s="753"/>
      <c r="V579" s="790"/>
      <c r="W579" s="788"/>
      <c r="X579" s="755"/>
      <c r="Y579" s="753"/>
      <c r="Z579" s="799"/>
      <c r="AA579" s="800"/>
      <c r="AB579" s="801"/>
      <c r="AC579" s="753"/>
      <c r="AD579" s="790"/>
      <c r="AE579" s="788"/>
      <c r="AF579" s="29"/>
      <c r="AH579" s="190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">
      <c r="A580" s="367"/>
      <c r="B580" s="102"/>
      <c r="C580" s="1046"/>
      <c r="D580" s="78" t="str">
        <f>AG575&amp;".6"</f>
        <v>X22.6</v>
      </c>
      <c r="E580" s="753"/>
      <c r="F580" s="788"/>
      <c r="G580" s="805"/>
      <c r="H580" s="789"/>
      <c r="I580" s="753"/>
      <c r="J580" s="754"/>
      <c r="K580" s="806"/>
      <c r="L580" s="755"/>
      <c r="M580" s="753"/>
      <c r="N580" s="754"/>
      <c r="O580" s="805"/>
      <c r="P580" s="755"/>
      <c r="Q580" s="753"/>
      <c r="R580" s="790"/>
      <c r="S580" s="788"/>
      <c r="T580" s="755"/>
      <c r="U580" s="753"/>
      <c r="V580" s="790"/>
      <c r="W580" s="788"/>
      <c r="X580" s="755"/>
      <c r="Y580" s="753"/>
      <c r="Z580" s="799"/>
      <c r="AA580" s="816"/>
      <c r="AB580" s="801"/>
      <c r="AC580" s="753"/>
      <c r="AD580" s="790"/>
      <c r="AE580" s="788"/>
      <c r="AF580" s="29"/>
      <c r="AH580" s="190" t="str">
        <f>IF(AG580&lt;&gt;"",VLOOKUP(AG580,MAGV!$B$6:$G$172,2,0),"")</f>
        <v/>
      </c>
      <c r="AI580" s="44" t="str">
        <f t="shared" si="12"/>
        <v/>
      </c>
    </row>
    <row r="581" spans="1:35" ht="12.6" customHeight="1" x14ac:dyDescent="0.2">
      <c r="A581" s="368">
        <v>20</v>
      </c>
      <c r="B581" s="101" t="str">
        <f>IF(AG581&lt;&gt;"",AH581,"")</f>
        <v>C.Thu</v>
      </c>
      <c r="C581" s="1042" t="s">
        <v>0</v>
      </c>
      <c r="D581" s="79" t="str">
        <f>AG581&amp;".1"</f>
        <v>X23.1</v>
      </c>
      <c r="E581" s="761"/>
      <c r="F581" s="771"/>
      <c r="G581" s="771"/>
      <c r="H581" s="760"/>
      <c r="I581" s="761"/>
      <c r="J581" s="760"/>
      <c r="K581" s="802"/>
      <c r="L581" s="774"/>
      <c r="M581" s="761"/>
      <c r="N581" s="760"/>
      <c r="O581" s="815"/>
      <c r="P581" s="774"/>
      <c r="Q581" s="761"/>
      <c r="R581" s="762"/>
      <c r="S581" s="771"/>
      <c r="T581" s="774"/>
      <c r="U581" s="761"/>
      <c r="V581" s="760"/>
      <c r="W581" s="771"/>
      <c r="X581" s="774"/>
      <c r="Y581" s="838" t="s">
        <v>6559</v>
      </c>
      <c r="Z581" s="760">
        <v>4</v>
      </c>
      <c r="AA581" s="771"/>
      <c r="AB581" s="774"/>
      <c r="AC581" s="761"/>
      <c r="AD581" s="762"/>
      <c r="AE581" s="771"/>
      <c r="AF581" s="19"/>
      <c r="AG581" s="189" t="s">
        <v>270</v>
      </c>
      <c r="AH581" s="190" t="str">
        <f>IF(AG581&lt;&gt;"",VLOOKUP(AG581,MAGV!$B$6:$G$172,2,0),"")</f>
        <v>C.Thu</v>
      </c>
      <c r="AI581" s="44">
        <f t="shared" si="12"/>
        <v>12</v>
      </c>
    </row>
    <row r="582" spans="1:35" ht="12" customHeight="1" x14ac:dyDescent="0.2">
      <c r="A582" s="367"/>
      <c r="B582" s="104">
        <f>SUM(F581:F586,J581:J586,N581:N586,R581:R586,V581:V586,Z581:Z586,AD581:AD586)</f>
        <v>12</v>
      </c>
      <c r="C582" s="1043"/>
      <c r="D582" s="78" t="str">
        <f>AG581&amp;".2"</f>
        <v>X23.2</v>
      </c>
      <c r="E582" s="791"/>
      <c r="F582" s="764"/>
      <c r="G582" s="792"/>
      <c r="H582" s="793"/>
      <c r="I582" s="756"/>
      <c r="J582" s="764"/>
      <c r="K582" s="794"/>
      <c r="L582" s="793"/>
      <c r="M582" s="756"/>
      <c r="N582" s="764"/>
      <c r="O582" s="792"/>
      <c r="P582" s="793"/>
      <c r="Q582" s="756"/>
      <c r="R582" s="763"/>
      <c r="S582" s="792"/>
      <c r="T582" s="793"/>
      <c r="U582" s="756"/>
      <c r="V582" s="763"/>
      <c r="W582" s="792"/>
      <c r="X582" s="793"/>
      <c r="Y582" s="756"/>
      <c r="Z582" s="763"/>
      <c r="AA582" s="792" t="s">
        <v>9954</v>
      </c>
      <c r="AB582" s="793"/>
      <c r="AC582" s="756"/>
      <c r="AD582" s="763"/>
      <c r="AE582" s="792"/>
      <c r="AF582" s="23"/>
      <c r="AH582" s="190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" customHeight="1" x14ac:dyDescent="0.2">
      <c r="A583" s="367"/>
      <c r="B583" s="102"/>
      <c r="C583" s="1044" t="s">
        <v>1</v>
      </c>
      <c r="D583" s="78" t="str">
        <f>AG581&amp;".3"</f>
        <v>X23.3</v>
      </c>
      <c r="E583" s="812"/>
      <c r="F583" s="773"/>
      <c r="G583" s="773"/>
      <c r="H583" s="795"/>
      <c r="I583" s="765"/>
      <c r="J583" s="767"/>
      <c r="K583" s="803"/>
      <c r="L583" s="775"/>
      <c r="M583" s="765"/>
      <c r="N583" s="766"/>
      <c r="O583" s="773"/>
      <c r="P583" s="775"/>
      <c r="Q583" s="765"/>
      <c r="R583" s="767"/>
      <c r="S583" s="773"/>
      <c r="T583" s="775"/>
      <c r="U583" s="765" t="s">
        <v>6559</v>
      </c>
      <c r="V583" s="766">
        <v>4</v>
      </c>
      <c r="W583" s="773"/>
      <c r="X583" s="775"/>
      <c r="Y583" s="812" t="s">
        <v>6559</v>
      </c>
      <c r="Z583" s="766">
        <v>4</v>
      </c>
      <c r="AA583" s="773"/>
      <c r="AB583" s="775"/>
      <c r="AC583" s="812"/>
      <c r="AD583" s="767"/>
      <c r="AE583" s="773"/>
      <c r="AF583" s="29"/>
      <c r="AH583" s="190" t="str">
        <f>IF(AG583&lt;&gt;"",VLOOKUP(AG583,MAGV!$B$6:$G$172,2,0),"")</f>
        <v/>
      </c>
      <c r="AI583" s="44" t="str">
        <f t="shared" si="13"/>
        <v/>
      </c>
    </row>
    <row r="584" spans="1:35" ht="12.6" customHeight="1" x14ac:dyDescent="0.2">
      <c r="A584" s="367"/>
      <c r="B584" s="102"/>
      <c r="C584" s="1045"/>
      <c r="D584" s="78" t="str">
        <f>AG581&amp;".4"</f>
        <v>X23.4</v>
      </c>
      <c r="E584" s="756"/>
      <c r="F584" s="770"/>
      <c r="G584" s="792"/>
      <c r="H584" s="796"/>
      <c r="I584" s="756"/>
      <c r="J584" s="764"/>
      <c r="K584" s="794"/>
      <c r="L584" s="793"/>
      <c r="M584" s="756"/>
      <c r="N584" s="764"/>
      <c r="O584" s="792"/>
      <c r="P584" s="793"/>
      <c r="Q584" s="756"/>
      <c r="R584" s="763"/>
      <c r="S584" s="792"/>
      <c r="T584" s="793"/>
      <c r="U584" s="756"/>
      <c r="V584" s="763"/>
      <c r="W584" s="792" t="s">
        <v>9954</v>
      </c>
      <c r="X584" s="793"/>
      <c r="Y584" s="756"/>
      <c r="Z584" s="772"/>
      <c r="AA584" s="797" t="s">
        <v>9954</v>
      </c>
      <c r="AB584" s="798"/>
      <c r="AC584" s="756"/>
      <c r="AD584" s="763"/>
      <c r="AE584" s="792"/>
      <c r="AF584" s="29"/>
      <c r="AH584" s="190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">
      <c r="A585" s="367"/>
      <c r="B585" s="102"/>
      <c r="C585" s="1046" t="s">
        <v>547</v>
      </c>
      <c r="D585" s="78" t="str">
        <f>AG581&amp;".5"</f>
        <v>X23.5</v>
      </c>
      <c r="E585" s="753"/>
      <c r="F585" s="788"/>
      <c r="G585" s="788"/>
      <c r="H585" s="789"/>
      <c r="I585" s="807"/>
      <c r="J585" s="754"/>
      <c r="K585" s="789"/>
      <c r="L585" s="755"/>
      <c r="M585" s="753"/>
      <c r="N585" s="754"/>
      <c r="O585" s="788"/>
      <c r="P585" s="755"/>
      <c r="Q585" s="807"/>
      <c r="R585" s="790"/>
      <c r="S585" s="788"/>
      <c r="T585" s="755"/>
      <c r="U585" s="807"/>
      <c r="V585" s="790"/>
      <c r="W585" s="788"/>
      <c r="X585" s="755"/>
      <c r="Y585" s="753"/>
      <c r="Z585" s="799"/>
      <c r="AA585" s="800"/>
      <c r="AB585" s="801"/>
      <c r="AC585" s="753"/>
      <c r="AD585" s="790"/>
      <c r="AE585" s="788"/>
      <c r="AF585" s="29"/>
      <c r="AH585" s="190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">
      <c r="A586" s="367"/>
      <c r="B586" s="102"/>
      <c r="C586" s="1046"/>
      <c r="D586" s="78" t="str">
        <f>AG581&amp;".6"</f>
        <v>X23.6</v>
      </c>
      <c r="E586" s="753"/>
      <c r="F586" s="788"/>
      <c r="G586" s="805"/>
      <c r="H586" s="789"/>
      <c r="I586" s="753"/>
      <c r="J586" s="754"/>
      <c r="K586" s="806"/>
      <c r="L586" s="755"/>
      <c r="M586" s="753"/>
      <c r="N586" s="754"/>
      <c r="O586" s="805"/>
      <c r="P586" s="755"/>
      <c r="Q586" s="753"/>
      <c r="R586" s="790"/>
      <c r="S586" s="805"/>
      <c r="T586" s="755"/>
      <c r="U586" s="753"/>
      <c r="V586" s="790"/>
      <c r="W586" s="805"/>
      <c r="X586" s="755"/>
      <c r="Y586" s="753"/>
      <c r="Z586" s="799"/>
      <c r="AA586" s="816"/>
      <c r="AB586" s="801"/>
      <c r="AC586" s="753"/>
      <c r="AD586" s="790"/>
      <c r="AE586" s="805"/>
      <c r="AF586" s="29"/>
      <c r="AH586" s="190" t="str">
        <f>IF(AG586&lt;&gt;"",VLOOKUP(AG586,MAGV!$B$6:$G$172,2,0),"")</f>
        <v/>
      </c>
      <c r="AI586" s="44" t="str">
        <f t="shared" si="13"/>
        <v/>
      </c>
    </row>
    <row r="587" spans="1:35" ht="12.6" customHeight="1" x14ac:dyDescent="0.2">
      <c r="A587" s="368">
        <v>21</v>
      </c>
      <c r="B587" s="101" t="str">
        <f>IF(AG587&lt;&gt;"",AH587,"")</f>
        <v>Th.M.Toàn</v>
      </c>
      <c r="C587" s="1042" t="s">
        <v>0</v>
      </c>
      <c r="D587" s="79" t="str">
        <f>AG587&amp;".1"</f>
        <v>X25.1</v>
      </c>
      <c r="E587" s="761"/>
      <c r="F587" s="771"/>
      <c r="G587" s="771"/>
      <c r="H587" s="760"/>
      <c r="I587" s="838"/>
      <c r="J587" s="760"/>
      <c r="K587" s="802"/>
      <c r="L587" s="774"/>
      <c r="M587" s="761"/>
      <c r="N587" s="760"/>
      <c r="O587" s="771"/>
      <c r="P587" s="774"/>
      <c r="Q587" s="838"/>
      <c r="R587" s="762"/>
      <c r="S587" s="771"/>
      <c r="T587" s="774"/>
      <c r="U587" s="761"/>
      <c r="V587" s="760"/>
      <c r="W587" s="771"/>
      <c r="X587" s="774"/>
      <c r="Y587" s="838" t="s">
        <v>6531</v>
      </c>
      <c r="Z587" s="760">
        <v>5</v>
      </c>
      <c r="AA587" s="771"/>
      <c r="AB587" s="774"/>
      <c r="AC587" s="761"/>
      <c r="AD587" s="762"/>
      <c r="AE587" s="771"/>
      <c r="AF587" s="19"/>
      <c r="AG587" s="189" t="s">
        <v>273</v>
      </c>
      <c r="AH587" s="190" t="str">
        <f>IF(AG587&lt;&gt;"",VLOOKUP(AG587,MAGV!$B$6:$G$172,2,0),"")</f>
        <v>Th.M.Toàn</v>
      </c>
      <c r="AI587" s="44">
        <f t="shared" si="13"/>
        <v>35</v>
      </c>
    </row>
    <row r="588" spans="1:35" ht="12" customHeight="1" x14ac:dyDescent="0.2">
      <c r="A588" s="367"/>
      <c r="B588" s="104">
        <f>SUM(F587:F592,J587:J592,N587:N592,R587:R592,V587:V592,Z587:Z592,AD587:AD592)</f>
        <v>35</v>
      </c>
      <c r="C588" s="1043"/>
      <c r="D588" s="78" t="str">
        <f>AG587&amp;".2"</f>
        <v>X25.2</v>
      </c>
      <c r="E588" s="791"/>
      <c r="F588" s="764"/>
      <c r="G588" s="792"/>
      <c r="H588" s="793"/>
      <c r="I588" s="756"/>
      <c r="J588" s="764"/>
      <c r="K588" s="794"/>
      <c r="L588" s="793"/>
      <c r="M588" s="756"/>
      <c r="N588" s="764"/>
      <c r="O588" s="792"/>
      <c r="P588" s="793"/>
      <c r="Q588" s="756"/>
      <c r="R588" s="763"/>
      <c r="S588" s="792"/>
      <c r="T588" s="793"/>
      <c r="U588" s="756"/>
      <c r="V588" s="763"/>
      <c r="W588" s="792"/>
      <c r="X588" s="793"/>
      <c r="Y588" s="756"/>
      <c r="Z588" s="763"/>
      <c r="AA588" s="792" t="s">
        <v>10105</v>
      </c>
      <c r="AB588" s="793"/>
      <c r="AC588" s="756"/>
      <c r="AD588" s="763"/>
      <c r="AE588" s="792"/>
      <c r="AF588" s="23"/>
      <c r="AH588" s="190" t="str">
        <f>IF(AG588&lt;&gt;"",VLOOKUP(AG588,MAGV!$B$6:$G$172,2,0),"")</f>
        <v/>
      </c>
      <c r="AI588" s="44" t="str">
        <f t="shared" si="13"/>
        <v/>
      </c>
    </row>
    <row r="589" spans="1:35" ht="12.6" customHeight="1" x14ac:dyDescent="0.2">
      <c r="A589" s="367"/>
      <c r="B589" s="102"/>
      <c r="C589" s="1044" t="s">
        <v>1</v>
      </c>
      <c r="D589" s="78" t="str">
        <f>AG587&amp;".3"</f>
        <v>X25.3</v>
      </c>
      <c r="E589" s="812" t="s">
        <v>6531</v>
      </c>
      <c r="F589" s="773">
        <v>5</v>
      </c>
      <c r="G589" s="804"/>
      <c r="H589" s="795"/>
      <c r="I589" s="812" t="s">
        <v>6531</v>
      </c>
      <c r="J589" s="767">
        <v>5</v>
      </c>
      <c r="K589" s="795"/>
      <c r="L589" s="775"/>
      <c r="M589" s="765" t="s">
        <v>6531</v>
      </c>
      <c r="N589" s="766">
        <v>5</v>
      </c>
      <c r="O589" s="773"/>
      <c r="P589" s="775"/>
      <c r="Q589" s="812" t="s">
        <v>6531</v>
      </c>
      <c r="R589" s="767">
        <v>5</v>
      </c>
      <c r="S589" s="804"/>
      <c r="T589" s="775"/>
      <c r="U589" s="812" t="s">
        <v>6531</v>
      </c>
      <c r="V589" s="766">
        <v>5</v>
      </c>
      <c r="W589" s="773"/>
      <c r="X589" s="775"/>
      <c r="Y589" s="812" t="s">
        <v>6531</v>
      </c>
      <c r="Z589" s="766">
        <v>5</v>
      </c>
      <c r="AA589" s="773"/>
      <c r="AB589" s="775"/>
      <c r="AC589" s="765"/>
      <c r="AD589" s="767"/>
      <c r="AE589" s="773"/>
      <c r="AF589" s="29"/>
      <c r="AH589" s="190" t="str">
        <f>IF(AG589&lt;&gt;"",VLOOKUP(AG589,MAGV!$B$6:$G$172,2,0),"")</f>
        <v/>
      </c>
      <c r="AI589" s="44" t="str">
        <f t="shared" si="13"/>
        <v/>
      </c>
    </row>
    <row r="590" spans="1:35" ht="12.6" customHeight="1" x14ac:dyDescent="0.2">
      <c r="A590" s="367"/>
      <c r="B590" s="102"/>
      <c r="C590" s="1045"/>
      <c r="D590" s="78" t="str">
        <f>AG587&amp;".4"</f>
        <v>X25.4</v>
      </c>
      <c r="E590" s="756"/>
      <c r="F590" s="770"/>
      <c r="G590" s="792" t="s">
        <v>10105</v>
      </c>
      <c r="H590" s="796"/>
      <c r="I590" s="756"/>
      <c r="J590" s="764"/>
      <c r="K590" s="794" t="s">
        <v>10105</v>
      </c>
      <c r="L590" s="793"/>
      <c r="M590" s="756"/>
      <c r="N590" s="764"/>
      <c r="O590" s="792" t="s">
        <v>10105</v>
      </c>
      <c r="P590" s="793"/>
      <c r="Q590" s="756"/>
      <c r="R590" s="763"/>
      <c r="S590" s="792" t="s">
        <v>10105</v>
      </c>
      <c r="T590" s="793"/>
      <c r="U590" s="756"/>
      <c r="V590" s="763"/>
      <c r="W590" s="792" t="s">
        <v>10105</v>
      </c>
      <c r="X590" s="793"/>
      <c r="Y590" s="756"/>
      <c r="Z590" s="772"/>
      <c r="AA590" s="797" t="s">
        <v>10105</v>
      </c>
      <c r="AB590" s="798"/>
      <c r="AC590" s="756"/>
      <c r="AD590" s="763"/>
      <c r="AE590" s="792"/>
      <c r="AF590" s="29"/>
      <c r="AH590" s="190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">
      <c r="A591" s="367"/>
      <c r="B591" s="102"/>
      <c r="C591" s="1046" t="s">
        <v>547</v>
      </c>
      <c r="D591" s="78" t="str">
        <f>AG587&amp;".5"</f>
        <v>X25.5</v>
      </c>
      <c r="E591" s="753"/>
      <c r="F591" s="788"/>
      <c r="G591" s="805"/>
      <c r="H591" s="789"/>
      <c r="I591" s="753"/>
      <c r="J591" s="754"/>
      <c r="K591" s="789"/>
      <c r="L591" s="755"/>
      <c r="M591" s="753"/>
      <c r="N591" s="754"/>
      <c r="O591" s="788"/>
      <c r="P591" s="755"/>
      <c r="Q591" s="753"/>
      <c r="R591" s="790"/>
      <c r="S591" s="788"/>
      <c r="T591" s="755"/>
      <c r="U591" s="753"/>
      <c r="V591" s="790"/>
      <c r="W591" s="788"/>
      <c r="X591" s="755"/>
      <c r="Y591" s="753"/>
      <c r="Z591" s="799"/>
      <c r="AA591" s="800"/>
      <c r="AB591" s="801"/>
      <c r="AC591" s="753"/>
      <c r="AD591" s="790"/>
      <c r="AE591" s="788"/>
      <c r="AF591" s="29"/>
      <c r="AH591" s="190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">
      <c r="A592" s="367"/>
      <c r="B592" s="102"/>
      <c r="C592" s="1046"/>
      <c r="D592" s="78" t="str">
        <f>AG587&amp;".6"</f>
        <v>X25.6</v>
      </c>
      <c r="E592" s="753"/>
      <c r="F592" s="788"/>
      <c r="G592" s="805"/>
      <c r="H592" s="789"/>
      <c r="I592" s="753"/>
      <c r="J592" s="754"/>
      <c r="K592" s="806"/>
      <c r="L592" s="755"/>
      <c r="M592" s="753"/>
      <c r="N592" s="754"/>
      <c r="O592" s="805"/>
      <c r="P592" s="755"/>
      <c r="Q592" s="753"/>
      <c r="R592" s="790"/>
      <c r="S592" s="805"/>
      <c r="T592" s="755"/>
      <c r="U592" s="753"/>
      <c r="V592" s="790"/>
      <c r="W592" s="805"/>
      <c r="X592" s="755"/>
      <c r="Y592" s="753"/>
      <c r="Z592" s="799"/>
      <c r="AA592" s="816"/>
      <c r="AB592" s="801"/>
      <c r="AC592" s="753"/>
      <c r="AD592" s="790"/>
      <c r="AE592" s="805"/>
      <c r="AF592" s="29"/>
      <c r="AH592" s="190" t="str">
        <f>IF(AG592&lt;&gt;"",VLOOKUP(AG592,MAGV!$B$6:$G$172,2,0),"")</f>
        <v/>
      </c>
      <c r="AI592" s="44" t="str">
        <f t="shared" si="13"/>
        <v/>
      </c>
    </row>
    <row r="593" spans="1:35" ht="12.6" customHeight="1" x14ac:dyDescent="0.2">
      <c r="A593" s="368">
        <v>26</v>
      </c>
      <c r="B593" s="101" t="str">
        <f>IF(AG593&lt;&gt;"",AH593,"")</f>
        <v>Th.N.Tuấn</v>
      </c>
      <c r="C593" s="1042" t="s">
        <v>0</v>
      </c>
      <c r="D593" s="79" t="str">
        <f>AG593&amp;".1"</f>
        <v>X29.1</v>
      </c>
      <c r="E593" s="761"/>
      <c r="F593" s="771"/>
      <c r="G593" s="771"/>
      <c r="H593" s="760"/>
      <c r="I593" s="761"/>
      <c r="J593" s="760"/>
      <c r="K593" s="802"/>
      <c r="L593" s="774"/>
      <c r="M593" s="761"/>
      <c r="N593" s="760"/>
      <c r="O593" s="771"/>
      <c r="P593" s="774"/>
      <c r="Q593" s="761"/>
      <c r="R593" s="762"/>
      <c r="S593" s="815"/>
      <c r="T593" s="774"/>
      <c r="U593" s="761"/>
      <c r="V593" s="760"/>
      <c r="W593" s="771"/>
      <c r="X593" s="774"/>
      <c r="Y593" s="761" t="s">
        <v>6551</v>
      </c>
      <c r="Z593" s="760">
        <v>4</v>
      </c>
      <c r="AA593" s="771"/>
      <c r="AB593" s="774"/>
      <c r="AC593" s="761"/>
      <c r="AD593" s="762"/>
      <c r="AE593" s="771"/>
      <c r="AF593" s="19"/>
      <c r="AG593" s="189" t="s">
        <v>280</v>
      </c>
      <c r="AH593" s="190" t="str">
        <f>IF(AG593&lt;&gt;"",VLOOKUP(AG593,MAGV!$B$6:$G$172,2,0),"")</f>
        <v>Th.N.Tuấn</v>
      </c>
      <c r="AI593" s="44">
        <f t="shared" si="13"/>
        <v>16</v>
      </c>
    </row>
    <row r="594" spans="1:35" ht="12" customHeight="1" x14ac:dyDescent="0.2">
      <c r="A594" s="367"/>
      <c r="B594" s="104">
        <f>SUM(F593:F598,J593:J598,N593:N598,R593:R598,V593:V598,Z593:Z598,AD593:AD598)</f>
        <v>16</v>
      </c>
      <c r="C594" s="1043"/>
      <c r="D594" s="78" t="str">
        <f>AG593&amp;".2"</f>
        <v>X29.2</v>
      </c>
      <c r="E594" s="791"/>
      <c r="F594" s="764"/>
      <c r="G594" s="792"/>
      <c r="H594" s="793"/>
      <c r="I594" s="756"/>
      <c r="J594" s="764"/>
      <c r="K594" s="794"/>
      <c r="L594" s="793"/>
      <c r="M594" s="756"/>
      <c r="N594" s="764"/>
      <c r="O594" s="792"/>
      <c r="P594" s="793"/>
      <c r="Q594" s="756"/>
      <c r="R594" s="763"/>
      <c r="S594" s="792"/>
      <c r="T594" s="793"/>
      <c r="U594" s="756"/>
      <c r="V594" s="763"/>
      <c r="W594" s="792"/>
      <c r="X594" s="793"/>
      <c r="Y594" s="756"/>
      <c r="Z594" s="763"/>
      <c r="AA594" s="792" t="s">
        <v>8500</v>
      </c>
      <c r="AB594" s="793"/>
      <c r="AC594" s="756"/>
      <c r="AD594" s="763"/>
      <c r="AE594" s="792"/>
      <c r="AF594" s="23"/>
      <c r="AH594" s="190" t="str">
        <f>IF(AG594&lt;&gt;"",VLOOKUP(AG594,MAGV!$B$6:$G$172,2,0),"")</f>
        <v/>
      </c>
      <c r="AI594" s="44" t="str">
        <f t="shared" si="13"/>
        <v/>
      </c>
    </row>
    <row r="595" spans="1:35" ht="12.6" customHeight="1" x14ac:dyDescent="0.2">
      <c r="A595" s="367"/>
      <c r="B595" s="102"/>
      <c r="C595" s="1044" t="s">
        <v>1</v>
      </c>
      <c r="D595" s="78" t="str">
        <f>AG593&amp;".3"</f>
        <v>X29.3</v>
      </c>
      <c r="E595" s="812"/>
      <c r="F595" s="773"/>
      <c r="G595" s="773"/>
      <c r="H595" s="795"/>
      <c r="I595" s="765"/>
      <c r="J595" s="767"/>
      <c r="K595" s="795"/>
      <c r="L595" s="775"/>
      <c r="M595" s="765"/>
      <c r="N595" s="766"/>
      <c r="O595" s="773"/>
      <c r="P595" s="775"/>
      <c r="Q595" s="765" t="s">
        <v>6551</v>
      </c>
      <c r="R595" s="767">
        <v>4</v>
      </c>
      <c r="S595" s="804"/>
      <c r="T595" s="775"/>
      <c r="U595" s="812" t="s">
        <v>6551</v>
      </c>
      <c r="V595" s="766">
        <v>4</v>
      </c>
      <c r="W595" s="773"/>
      <c r="X595" s="775"/>
      <c r="Y595" s="765" t="s">
        <v>6551</v>
      </c>
      <c r="Z595" s="766">
        <v>4</v>
      </c>
      <c r="AA595" s="773"/>
      <c r="AB595" s="775"/>
      <c r="AC595" s="765"/>
      <c r="AD595" s="767"/>
      <c r="AE595" s="773"/>
      <c r="AF595" s="29"/>
      <c r="AH595" s="190" t="str">
        <f>IF(AG595&lt;&gt;"",VLOOKUP(AG595,MAGV!$B$6:$G$172,2,0),"")</f>
        <v/>
      </c>
      <c r="AI595" s="44" t="str">
        <f t="shared" si="13"/>
        <v/>
      </c>
    </row>
    <row r="596" spans="1:35" ht="12.6" customHeight="1" x14ac:dyDescent="0.2">
      <c r="A596" s="367"/>
      <c r="B596" s="102"/>
      <c r="C596" s="1045"/>
      <c r="D596" s="78" t="str">
        <f>AG593&amp;".4"</f>
        <v>X29.4</v>
      </c>
      <c r="E596" s="756"/>
      <c r="F596" s="770"/>
      <c r="G596" s="792"/>
      <c r="H596" s="796"/>
      <c r="I596" s="756"/>
      <c r="J596" s="764"/>
      <c r="K596" s="794"/>
      <c r="L596" s="793"/>
      <c r="M596" s="756"/>
      <c r="N596" s="764"/>
      <c r="O596" s="792"/>
      <c r="P596" s="793"/>
      <c r="Q596" s="756"/>
      <c r="R596" s="763"/>
      <c r="S596" s="792" t="s">
        <v>8500</v>
      </c>
      <c r="T596" s="793"/>
      <c r="U596" s="756"/>
      <c r="V596" s="763"/>
      <c r="W596" s="792" t="s">
        <v>8500</v>
      </c>
      <c r="X596" s="793"/>
      <c r="Y596" s="756"/>
      <c r="Z596" s="772"/>
      <c r="AA596" s="797" t="s">
        <v>8500</v>
      </c>
      <c r="AB596" s="798"/>
      <c r="AC596" s="756"/>
      <c r="AD596" s="763"/>
      <c r="AE596" s="792"/>
      <c r="AF596" s="29"/>
      <c r="AH596" s="190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">
      <c r="A597" s="367"/>
      <c r="B597" s="102"/>
      <c r="C597" s="1044" t="s">
        <v>547</v>
      </c>
      <c r="D597" s="78" t="str">
        <f>AG593&amp;".5"</f>
        <v>X29.5</v>
      </c>
      <c r="E597" s="753"/>
      <c r="F597" s="788"/>
      <c r="G597" s="788"/>
      <c r="H597" s="789"/>
      <c r="I597" s="753"/>
      <c r="J597" s="754"/>
      <c r="K597" s="789"/>
      <c r="L597" s="755"/>
      <c r="M597" s="753"/>
      <c r="N597" s="754"/>
      <c r="O597" s="788"/>
      <c r="P597" s="755"/>
      <c r="Q597" s="753"/>
      <c r="R597" s="790"/>
      <c r="S597" s="788"/>
      <c r="T597" s="755"/>
      <c r="U597" s="753"/>
      <c r="V597" s="790"/>
      <c r="W597" s="788"/>
      <c r="X597" s="755"/>
      <c r="Y597" s="753"/>
      <c r="Z597" s="799"/>
      <c r="AA597" s="800"/>
      <c r="AB597" s="801"/>
      <c r="AC597" s="753"/>
      <c r="AD597" s="790"/>
      <c r="AE597" s="788"/>
      <c r="AF597" s="29"/>
      <c r="AH597" s="190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">
      <c r="A598" s="369"/>
      <c r="B598" s="103"/>
      <c r="C598" s="1055"/>
      <c r="D598" s="78" t="str">
        <f>AG593&amp;".6"</f>
        <v>X29.6</v>
      </c>
      <c r="E598" s="759"/>
      <c r="F598" s="768"/>
      <c r="G598" s="768"/>
      <c r="H598" s="808"/>
      <c r="I598" s="759"/>
      <c r="J598" s="758"/>
      <c r="K598" s="808"/>
      <c r="L598" s="777"/>
      <c r="M598" s="759"/>
      <c r="N598" s="758"/>
      <c r="O598" s="768"/>
      <c r="P598" s="777"/>
      <c r="Q598" s="759"/>
      <c r="R598" s="757"/>
      <c r="S598" s="768"/>
      <c r="T598" s="777"/>
      <c r="U598" s="759"/>
      <c r="V598" s="757"/>
      <c r="W598" s="768"/>
      <c r="X598" s="777"/>
      <c r="Y598" s="759"/>
      <c r="Z598" s="769"/>
      <c r="AA598" s="810"/>
      <c r="AB598" s="811"/>
      <c r="AC598" s="759"/>
      <c r="AD598" s="757"/>
      <c r="AE598" s="768"/>
      <c r="AF598" s="29"/>
      <c r="AH598" s="190"/>
      <c r="AI598" s="44" t="str">
        <f t="shared" si="13"/>
        <v/>
      </c>
    </row>
    <row r="599" spans="1:35" ht="13.5" customHeight="1" x14ac:dyDescent="0.2">
      <c r="A599" s="367"/>
      <c r="B599" s="102"/>
      <c r="C599" s="131"/>
      <c r="D599" s="79" t="str">
        <f>AG599&amp;".1"</f>
        <v>.1</v>
      </c>
      <c r="E599" s="753"/>
      <c r="F599" s="788"/>
      <c r="G599" s="788"/>
      <c r="H599" s="788"/>
      <c r="I599" s="753"/>
      <c r="J599" s="754"/>
      <c r="K599" s="789"/>
      <c r="L599" s="755"/>
      <c r="M599" s="753"/>
      <c r="N599" s="754"/>
      <c r="O599" s="788"/>
      <c r="P599" s="755"/>
      <c r="Q599" s="753"/>
      <c r="R599" s="790"/>
      <c r="S599" s="788"/>
      <c r="T599" s="755"/>
      <c r="U599" s="753"/>
      <c r="V599" s="790"/>
      <c r="W599" s="788"/>
      <c r="X599" s="755"/>
      <c r="Y599" s="753"/>
      <c r="Z599" s="799"/>
      <c r="AA599" s="800"/>
      <c r="AB599" s="801"/>
      <c r="AC599" s="753"/>
      <c r="AD599" s="790"/>
      <c r="AE599" s="788"/>
      <c r="AF599" s="29"/>
      <c r="AH599" s="190"/>
      <c r="AI599" s="44" t="str">
        <f t="shared" si="13"/>
        <v/>
      </c>
    </row>
    <row r="600" spans="1:35" ht="13.5" customHeight="1" x14ac:dyDescent="0.2">
      <c r="A600" s="367"/>
      <c r="B600" s="102"/>
      <c r="C600" s="131"/>
      <c r="D600" s="78" t="str">
        <f>AG599&amp;".2"</f>
        <v>.2</v>
      </c>
      <c r="E600" s="753"/>
      <c r="F600" s="788"/>
      <c r="G600" s="788"/>
      <c r="H600" s="788"/>
      <c r="I600" s="753"/>
      <c r="J600" s="754"/>
      <c r="K600" s="789"/>
      <c r="L600" s="755"/>
      <c r="M600" s="753"/>
      <c r="N600" s="754"/>
      <c r="O600" s="788"/>
      <c r="P600" s="755"/>
      <c r="Q600" s="753"/>
      <c r="R600" s="790"/>
      <c r="S600" s="788"/>
      <c r="T600" s="755"/>
      <c r="U600" s="753"/>
      <c r="V600" s="790"/>
      <c r="W600" s="788"/>
      <c r="X600" s="755"/>
      <c r="Y600" s="753"/>
      <c r="Z600" s="799"/>
      <c r="AA600" s="800"/>
      <c r="AB600" s="801"/>
      <c r="AC600" s="753"/>
      <c r="AD600" s="790"/>
      <c r="AE600" s="788"/>
      <c r="AF600" s="29"/>
      <c r="AH600" s="190"/>
      <c r="AI600" s="44" t="str">
        <f t="shared" si="13"/>
        <v/>
      </c>
    </row>
    <row r="601" spans="1:35" ht="13.5" customHeight="1" x14ac:dyDescent="0.2">
      <c r="A601" s="367"/>
      <c r="B601" s="102"/>
      <c r="C601" s="131"/>
      <c r="D601" s="78" t="str">
        <f>AG599&amp;".3"</f>
        <v>.3</v>
      </c>
      <c r="E601" s="753"/>
      <c r="F601" s="788"/>
      <c r="G601" s="788"/>
      <c r="H601" s="788"/>
      <c r="I601" s="753"/>
      <c r="J601" s="754"/>
      <c r="K601" s="789"/>
      <c r="L601" s="755"/>
      <c r="M601" s="753"/>
      <c r="N601" s="754"/>
      <c r="O601" s="788"/>
      <c r="P601" s="755"/>
      <c r="Q601" s="753"/>
      <c r="R601" s="790"/>
      <c r="S601" s="788"/>
      <c r="T601" s="755"/>
      <c r="U601" s="753"/>
      <c r="V601" s="790"/>
      <c r="W601" s="788"/>
      <c r="X601" s="755"/>
      <c r="Y601" s="753"/>
      <c r="Z601" s="799"/>
      <c r="AA601" s="800"/>
      <c r="AB601" s="801"/>
      <c r="AC601" s="753"/>
      <c r="AD601" s="790"/>
      <c r="AE601" s="788"/>
      <c r="AF601" s="29"/>
      <c r="AH601" s="190"/>
      <c r="AI601" s="44" t="str">
        <f t="shared" si="13"/>
        <v/>
      </c>
    </row>
    <row r="602" spans="1:35" ht="13.5" customHeight="1" x14ac:dyDescent="0.2">
      <c r="A602" s="367"/>
      <c r="B602" s="102"/>
      <c r="C602" s="131"/>
      <c r="D602" s="78" t="str">
        <f>AG599&amp;".4"</f>
        <v>.4</v>
      </c>
      <c r="E602" s="753"/>
      <c r="F602" s="788"/>
      <c r="G602" s="788"/>
      <c r="H602" s="788"/>
      <c r="I602" s="753"/>
      <c r="J602" s="754"/>
      <c r="K602" s="789"/>
      <c r="L602" s="755"/>
      <c r="M602" s="753"/>
      <c r="N602" s="754"/>
      <c r="O602" s="788"/>
      <c r="P602" s="755"/>
      <c r="Q602" s="753"/>
      <c r="R602" s="790"/>
      <c r="S602" s="788"/>
      <c r="T602" s="755"/>
      <c r="U602" s="753"/>
      <c r="V602" s="790"/>
      <c r="W602" s="788"/>
      <c r="X602" s="755"/>
      <c r="Y602" s="753"/>
      <c r="Z602" s="799"/>
      <c r="AA602" s="800"/>
      <c r="AB602" s="801"/>
      <c r="AC602" s="753"/>
      <c r="AD602" s="790"/>
      <c r="AE602" s="788"/>
      <c r="AF602" s="29"/>
      <c r="AH602" s="190"/>
      <c r="AI602" s="44" t="str">
        <f t="shared" si="13"/>
        <v/>
      </c>
    </row>
    <row r="603" spans="1:35" ht="13.5" customHeight="1" x14ac:dyDescent="0.2">
      <c r="A603" s="367"/>
      <c r="B603" s="102"/>
      <c r="C603" s="131"/>
      <c r="D603" s="78" t="str">
        <f>AG599&amp;".5"</f>
        <v>.5</v>
      </c>
      <c r="E603" s="753"/>
      <c r="F603" s="788"/>
      <c r="G603" s="788"/>
      <c r="H603" s="788"/>
      <c r="I603" s="753"/>
      <c r="J603" s="754"/>
      <c r="K603" s="789"/>
      <c r="L603" s="755"/>
      <c r="M603" s="753"/>
      <c r="N603" s="754"/>
      <c r="O603" s="788"/>
      <c r="P603" s="755"/>
      <c r="Q603" s="753"/>
      <c r="R603" s="790"/>
      <c r="S603" s="788"/>
      <c r="T603" s="755"/>
      <c r="U603" s="753"/>
      <c r="V603" s="790"/>
      <c r="W603" s="788"/>
      <c r="X603" s="755"/>
      <c r="Y603" s="753"/>
      <c r="Z603" s="799"/>
      <c r="AA603" s="800"/>
      <c r="AB603" s="801"/>
      <c r="AC603" s="753"/>
      <c r="AD603" s="790"/>
      <c r="AE603" s="788"/>
      <c r="AF603" s="29"/>
      <c r="AH603" s="190"/>
      <c r="AI603" s="44" t="str">
        <f t="shared" si="13"/>
        <v/>
      </c>
    </row>
    <row r="604" spans="1:35" ht="3" customHeight="1" x14ac:dyDescent="0.2">
      <c r="A604" s="367"/>
      <c r="B604" s="102"/>
      <c r="C604" s="131"/>
      <c r="D604" s="78" t="str">
        <f>AG599&amp;".6"</f>
        <v>.6</v>
      </c>
      <c r="E604" s="753"/>
      <c r="F604" s="788"/>
      <c r="G604" s="788"/>
      <c r="H604" s="788"/>
      <c r="I604" s="753"/>
      <c r="J604" s="754"/>
      <c r="K604" s="789"/>
      <c r="L604" s="755"/>
      <c r="M604" s="753"/>
      <c r="N604" s="754"/>
      <c r="O604" s="788"/>
      <c r="P604" s="755"/>
      <c r="Q604" s="753"/>
      <c r="R604" s="790"/>
      <c r="S604" s="788"/>
      <c r="T604" s="755"/>
      <c r="U604" s="753"/>
      <c r="V604" s="790"/>
      <c r="W604" s="788"/>
      <c r="X604" s="755"/>
      <c r="Y604" s="753"/>
      <c r="Z604" s="799"/>
      <c r="AA604" s="800"/>
      <c r="AB604" s="801"/>
      <c r="AC604" s="753"/>
      <c r="AD604" s="790"/>
      <c r="AE604" s="788"/>
      <c r="AF604" s="29"/>
      <c r="AH604" s="190"/>
      <c r="AI604" s="44" t="str">
        <f t="shared" si="13"/>
        <v/>
      </c>
    </row>
    <row r="605" spans="1:35" ht="12.6" customHeight="1" x14ac:dyDescent="0.2">
      <c r="A605" s="368">
        <v>1</v>
      </c>
      <c r="B605" s="101" t="str">
        <f>IF(AG605&lt;&gt;"",AH605,"")</f>
        <v>C.K.Anh</v>
      </c>
      <c r="C605" s="1042" t="s">
        <v>0</v>
      </c>
      <c r="D605" s="79" t="str">
        <f>AG605&amp;".1"</f>
        <v>K01.1</v>
      </c>
      <c r="E605" s="761"/>
      <c r="F605" s="771"/>
      <c r="G605" s="771"/>
      <c r="H605" s="760"/>
      <c r="I605" s="761"/>
      <c r="J605" s="760"/>
      <c r="K605" s="802"/>
      <c r="L605" s="774"/>
      <c r="M605" s="761"/>
      <c r="N605" s="760"/>
      <c r="O605" s="771"/>
      <c r="P605" s="774"/>
      <c r="Q605" s="761"/>
      <c r="R605" s="762"/>
      <c r="S605" s="771"/>
      <c r="T605" s="774"/>
      <c r="U605" s="761"/>
      <c r="V605" s="760"/>
      <c r="W605" s="771"/>
      <c r="X605" s="774"/>
      <c r="Y605" s="761"/>
      <c r="Z605" s="760"/>
      <c r="AA605" s="771"/>
      <c r="AB605" s="774"/>
      <c r="AC605" s="761"/>
      <c r="AD605" s="762"/>
      <c r="AE605" s="771"/>
      <c r="AF605" s="19"/>
      <c r="AG605" s="189" t="s">
        <v>282</v>
      </c>
      <c r="AH605" s="190" t="str">
        <f>IF(AG605&lt;&gt;"",VLOOKUP(AG605,MAGV!$B$6:$G$172,2,0),"")</f>
        <v>C.K.Anh</v>
      </c>
      <c r="AI605" s="44">
        <f t="shared" si="13"/>
        <v>16</v>
      </c>
    </row>
    <row r="606" spans="1:35" ht="12" customHeight="1" x14ac:dyDescent="0.2">
      <c r="A606" s="367"/>
      <c r="B606" s="104">
        <f>SUM(F605:F610,J605:J610,N605:N610,R605:R610,V605:V610,Z605:Z610,AD605:AD610)</f>
        <v>16</v>
      </c>
      <c r="C606" s="1043"/>
      <c r="D606" s="78" t="str">
        <f>AG605&amp;".2"</f>
        <v>K01.2</v>
      </c>
      <c r="E606" s="791"/>
      <c r="F606" s="764"/>
      <c r="G606" s="792"/>
      <c r="H606" s="793"/>
      <c r="I606" s="756"/>
      <c r="J606" s="764"/>
      <c r="K606" s="794"/>
      <c r="L606" s="793"/>
      <c r="M606" s="756"/>
      <c r="N606" s="764"/>
      <c r="O606" s="792"/>
      <c r="P606" s="793"/>
      <c r="Q606" s="756"/>
      <c r="R606" s="763"/>
      <c r="S606" s="792"/>
      <c r="T606" s="793"/>
      <c r="U606" s="756"/>
      <c r="V606" s="763"/>
      <c r="W606" s="792"/>
      <c r="X606" s="793"/>
      <c r="Y606" s="756"/>
      <c r="Z606" s="763"/>
      <c r="AA606" s="792"/>
      <c r="AB606" s="793"/>
      <c r="AC606" s="756"/>
      <c r="AD606" s="763"/>
      <c r="AE606" s="825"/>
      <c r="AF606" s="23"/>
      <c r="AH606" s="190" t="str">
        <f>IF(AG606&lt;&gt;"",VLOOKUP(AG606,MAGV!$B$6:$G$172,2,0),"")</f>
        <v/>
      </c>
      <c r="AI606" s="44" t="str">
        <f t="shared" si="13"/>
        <v/>
      </c>
    </row>
    <row r="607" spans="1:35" ht="12.6" customHeight="1" x14ac:dyDescent="0.2">
      <c r="A607" s="367"/>
      <c r="B607" s="102"/>
      <c r="C607" s="1044" t="s">
        <v>1</v>
      </c>
      <c r="D607" s="78" t="str">
        <f>AG605&amp;".3"</f>
        <v>K01.3</v>
      </c>
      <c r="E607" s="765"/>
      <c r="F607" s="773"/>
      <c r="G607" s="773"/>
      <c r="H607" s="795"/>
      <c r="I607" s="765" t="s">
        <v>6578</v>
      </c>
      <c r="J607" s="767">
        <v>4</v>
      </c>
      <c r="K607" s="795"/>
      <c r="L607" s="775"/>
      <c r="M607" s="765" t="s">
        <v>6578</v>
      </c>
      <c r="N607" s="766">
        <v>4</v>
      </c>
      <c r="O607" s="773"/>
      <c r="P607" s="775"/>
      <c r="Q607" s="765" t="s">
        <v>6578</v>
      </c>
      <c r="R607" s="767">
        <v>4</v>
      </c>
      <c r="S607" s="773"/>
      <c r="T607" s="775"/>
      <c r="U607" s="765" t="s">
        <v>6578</v>
      </c>
      <c r="V607" s="766">
        <v>4</v>
      </c>
      <c r="W607" s="773"/>
      <c r="X607" s="775"/>
      <c r="Y607" s="765"/>
      <c r="Z607" s="766"/>
      <c r="AA607" s="773"/>
      <c r="AB607" s="775"/>
      <c r="AC607" s="765"/>
      <c r="AD607" s="767"/>
      <c r="AE607" s="773"/>
      <c r="AF607" s="29"/>
      <c r="AH607" s="190" t="str">
        <f>IF(AG607&lt;&gt;"",VLOOKUP(AG607,MAGV!$B$6:$G$172,2,0),"")</f>
        <v/>
      </c>
      <c r="AI607" s="44" t="str">
        <f t="shared" si="13"/>
        <v/>
      </c>
    </row>
    <row r="608" spans="1:35" ht="12.6" customHeight="1" x14ac:dyDescent="0.2">
      <c r="A608" s="367"/>
      <c r="B608" s="102"/>
      <c r="C608" s="1045"/>
      <c r="D608" s="78" t="str">
        <f>AG605&amp;".4"</f>
        <v>K01.4</v>
      </c>
      <c r="E608" s="756"/>
      <c r="F608" s="770"/>
      <c r="G608" s="825"/>
      <c r="H608" s="796"/>
      <c r="I608" s="756"/>
      <c r="J608" s="764"/>
      <c r="K608" s="794" t="s">
        <v>8296</v>
      </c>
      <c r="L608" s="793"/>
      <c r="M608" s="756"/>
      <c r="N608" s="764"/>
      <c r="O608" s="792" t="s">
        <v>8296</v>
      </c>
      <c r="P608" s="793"/>
      <c r="Q608" s="756"/>
      <c r="R608" s="763"/>
      <c r="S608" s="792" t="s">
        <v>8296</v>
      </c>
      <c r="T608" s="793"/>
      <c r="U608" s="756"/>
      <c r="V608" s="763"/>
      <c r="W608" s="792" t="s">
        <v>8296</v>
      </c>
      <c r="X608" s="793"/>
      <c r="Y608" s="756"/>
      <c r="Z608" s="772"/>
      <c r="AA608" s="797"/>
      <c r="AB608" s="798"/>
      <c r="AC608" s="756"/>
      <c r="AD608" s="763"/>
      <c r="AE608" s="825"/>
      <c r="AF608" s="29"/>
      <c r="AH608" s="190" t="str">
        <f>IF(AG608&lt;&gt;"",VLOOKUP(AG608,MAGV!$B$6:$G$172,2,0),"")</f>
        <v/>
      </c>
      <c r="AI608" s="44" t="str">
        <f t="shared" si="13"/>
        <v/>
      </c>
    </row>
    <row r="609" spans="1:35" ht="12.6" customHeight="1" x14ac:dyDescent="0.2">
      <c r="A609" s="367"/>
      <c r="B609" s="102"/>
      <c r="C609" s="1046" t="s">
        <v>547</v>
      </c>
      <c r="D609" s="78" t="str">
        <f>AG605&amp;".5"</f>
        <v>K01.5</v>
      </c>
      <c r="E609" s="753"/>
      <c r="F609" s="788"/>
      <c r="G609" s="788"/>
      <c r="H609" s="789"/>
      <c r="I609" s="753"/>
      <c r="J609" s="754"/>
      <c r="K609" s="789"/>
      <c r="L609" s="755"/>
      <c r="M609" s="753"/>
      <c r="N609" s="754"/>
      <c r="O609" s="788"/>
      <c r="P609" s="755"/>
      <c r="Q609" s="753"/>
      <c r="R609" s="790"/>
      <c r="S609" s="805"/>
      <c r="T609" s="755"/>
      <c r="U609" s="753"/>
      <c r="V609" s="790"/>
      <c r="W609" s="788"/>
      <c r="X609" s="755"/>
      <c r="Y609" s="753"/>
      <c r="Z609" s="799"/>
      <c r="AA609" s="800"/>
      <c r="AB609" s="801"/>
      <c r="AC609" s="753"/>
      <c r="AD609" s="790"/>
      <c r="AE609" s="788"/>
      <c r="AF609" s="29"/>
      <c r="AH609" s="190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">
      <c r="A610" s="367"/>
      <c r="B610" s="102"/>
      <c r="C610" s="1046"/>
      <c r="D610" s="78" t="str">
        <f>AG605&amp;".6"</f>
        <v>K01.6</v>
      </c>
      <c r="E610" s="753"/>
      <c r="F610" s="788"/>
      <c r="G610" s="817"/>
      <c r="H610" s="789"/>
      <c r="I610" s="753"/>
      <c r="J610" s="754"/>
      <c r="K610" s="806"/>
      <c r="L610" s="755"/>
      <c r="M610" s="753"/>
      <c r="N610" s="754"/>
      <c r="O610" s="805"/>
      <c r="P610" s="755"/>
      <c r="Q610" s="753"/>
      <c r="R610" s="790"/>
      <c r="S610" s="805"/>
      <c r="T610" s="755"/>
      <c r="U610" s="753"/>
      <c r="V610" s="790"/>
      <c r="W610" s="817"/>
      <c r="X610" s="755"/>
      <c r="Y610" s="753"/>
      <c r="Z610" s="799"/>
      <c r="AA610" s="816"/>
      <c r="AB610" s="801"/>
      <c r="AC610" s="753"/>
      <c r="AD610" s="790"/>
      <c r="AE610" s="805"/>
      <c r="AF610" s="29"/>
      <c r="AH610" s="190" t="str">
        <f>IF(AG610&lt;&gt;"",VLOOKUP(AG610,MAGV!$B$6:$G$172,2,0),"")</f>
        <v/>
      </c>
      <c r="AI610" s="44" t="str">
        <f t="shared" si="13"/>
        <v/>
      </c>
    </row>
    <row r="611" spans="1:35" ht="12.6" customHeight="1" x14ac:dyDescent="0.2">
      <c r="A611" s="368">
        <v>4</v>
      </c>
      <c r="B611" s="101" t="str">
        <f>IF(AG611&lt;&gt;"",AH611,"")</f>
        <v>C.Duyên</v>
      </c>
      <c r="C611" s="1050" t="s">
        <v>0</v>
      </c>
      <c r="D611" s="79" t="str">
        <f>AG611&amp;".1"</f>
        <v>K02.1</v>
      </c>
      <c r="E611" s="761"/>
      <c r="F611" s="771"/>
      <c r="G611" s="771"/>
      <c r="H611" s="760"/>
      <c r="I611" s="761"/>
      <c r="J611" s="760"/>
      <c r="K611" s="802"/>
      <c r="L611" s="774"/>
      <c r="M611" s="761"/>
      <c r="N611" s="760"/>
      <c r="O611" s="771"/>
      <c r="P611" s="774"/>
      <c r="Q611" s="761"/>
      <c r="R611" s="762"/>
      <c r="S611" s="771"/>
      <c r="T611" s="774"/>
      <c r="U611" s="761"/>
      <c r="V611" s="760"/>
      <c r="W611" s="771"/>
      <c r="X611" s="774"/>
      <c r="Y611" s="761" t="s">
        <v>10114</v>
      </c>
      <c r="Z611" s="760">
        <v>3</v>
      </c>
      <c r="AA611" s="771"/>
      <c r="AB611" s="774"/>
      <c r="AC611" s="761" t="s">
        <v>10114</v>
      </c>
      <c r="AD611" s="762">
        <v>3</v>
      </c>
      <c r="AE611" s="771"/>
      <c r="AF611" s="19"/>
      <c r="AG611" s="189" t="s">
        <v>287</v>
      </c>
      <c r="AH611" s="190" t="str">
        <f>IF(AG611&lt;&gt;"",VLOOKUP(AG611,MAGV!$B$6:$G$172,2,0),"")</f>
        <v>C.Duyên</v>
      </c>
      <c r="AI611" s="44">
        <f t="shared" si="13"/>
        <v>18</v>
      </c>
    </row>
    <row r="612" spans="1:35" ht="12" customHeight="1" x14ac:dyDescent="0.2">
      <c r="A612" s="367"/>
      <c r="B612" s="104">
        <f>SUM(F611:F616,J611:J616,N611:N616,R611:R616,V611:V616,Z611:Z616,AD611:AD616)</f>
        <v>18</v>
      </c>
      <c r="C612" s="1045"/>
      <c r="D612" s="78" t="str">
        <f>AG611&amp;".2"</f>
        <v>K02.2</v>
      </c>
      <c r="E612" s="791"/>
      <c r="F612" s="764"/>
      <c r="G612" s="792"/>
      <c r="H612" s="793"/>
      <c r="I612" s="756"/>
      <c r="J612" s="764"/>
      <c r="K612" s="794"/>
      <c r="L612" s="793"/>
      <c r="M612" s="756"/>
      <c r="N612" s="764"/>
      <c r="O612" s="792"/>
      <c r="P612" s="793"/>
      <c r="Q612" s="756"/>
      <c r="R612" s="763"/>
      <c r="S612" s="792"/>
      <c r="T612" s="793"/>
      <c r="U612" s="756"/>
      <c r="V612" s="763"/>
      <c r="W612" s="792"/>
      <c r="X612" s="793"/>
      <c r="Y612" s="756"/>
      <c r="Z612" s="763"/>
      <c r="AA612" s="825" t="s">
        <v>6572</v>
      </c>
      <c r="AB612" s="793"/>
      <c r="AC612" s="756"/>
      <c r="AD612" s="763"/>
      <c r="AE612" s="792" t="s">
        <v>6572</v>
      </c>
      <c r="AF612" s="23"/>
      <c r="AH612" s="190" t="str">
        <f>IF(AG612&lt;&gt;"",VLOOKUP(AG612,MAGV!$B$6:$G$172,2,0),"")</f>
        <v/>
      </c>
      <c r="AI612" s="44" t="str">
        <f t="shared" si="13"/>
        <v/>
      </c>
    </row>
    <row r="613" spans="1:35" ht="12.6" customHeight="1" x14ac:dyDescent="0.2">
      <c r="A613" s="367"/>
      <c r="B613" s="102"/>
      <c r="C613" s="1044" t="s">
        <v>1</v>
      </c>
      <c r="D613" s="78" t="str">
        <f>AG611&amp;".3"</f>
        <v>K02.3</v>
      </c>
      <c r="E613" s="765"/>
      <c r="F613" s="773"/>
      <c r="G613" s="773"/>
      <c r="H613" s="795"/>
      <c r="I613" s="765"/>
      <c r="J613" s="767"/>
      <c r="K613" s="795"/>
      <c r="L613" s="775"/>
      <c r="M613" s="765"/>
      <c r="N613" s="766"/>
      <c r="O613" s="773"/>
      <c r="P613" s="775"/>
      <c r="Q613" s="765"/>
      <c r="R613" s="767"/>
      <c r="S613" s="773"/>
      <c r="T613" s="775"/>
      <c r="U613" s="765"/>
      <c r="V613" s="766"/>
      <c r="W613" s="804"/>
      <c r="X613" s="775"/>
      <c r="Y613" s="765" t="s">
        <v>10114</v>
      </c>
      <c r="Z613" s="766">
        <v>3</v>
      </c>
      <c r="AA613" s="773"/>
      <c r="AB613" s="775"/>
      <c r="AC613" s="765" t="s">
        <v>10114</v>
      </c>
      <c r="AD613" s="767">
        <v>3</v>
      </c>
      <c r="AE613" s="773"/>
      <c r="AF613" s="29"/>
      <c r="AH613" s="190" t="str">
        <f>IF(AG613&lt;&gt;"",VLOOKUP(AG613,MAGV!$B$6:$G$172,2,0),"")</f>
        <v/>
      </c>
      <c r="AI613" s="44" t="str">
        <f t="shared" si="13"/>
        <v/>
      </c>
    </row>
    <row r="614" spans="1:35" ht="12.6" customHeight="1" x14ac:dyDescent="0.2">
      <c r="A614" s="367"/>
      <c r="B614" s="102"/>
      <c r="C614" s="1045"/>
      <c r="D614" s="78" t="str">
        <f>AG611&amp;".4"</f>
        <v>K02.4</v>
      </c>
      <c r="E614" s="756"/>
      <c r="F614" s="770"/>
      <c r="G614" s="825"/>
      <c r="H614" s="796"/>
      <c r="I614" s="756"/>
      <c r="J614" s="764"/>
      <c r="K614" s="841"/>
      <c r="L614" s="793"/>
      <c r="M614" s="756"/>
      <c r="N614" s="764"/>
      <c r="O614" s="792"/>
      <c r="P614" s="793"/>
      <c r="Q614" s="756"/>
      <c r="R614" s="763"/>
      <c r="S614" s="792"/>
      <c r="T614" s="793"/>
      <c r="U614" s="756"/>
      <c r="V614" s="763"/>
      <c r="W614" s="825"/>
      <c r="X614" s="793"/>
      <c r="Y614" s="756"/>
      <c r="Z614" s="772"/>
      <c r="AA614" s="830" t="s">
        <v>6572</v>
      </c>
      <c r="AB614" s="798"/>
      <c r="AC614" s="756"/>
      <c r="AD614" s="763"/>
      <c r="AE614" s="792" t="s">
        <v>6572</v>
      </c>
      <c r="AF614" s="29"/>
      <c r="AH614" s="190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">
      <c r="A615" s="367"/>
      <c r="B615" s="102"/>
      <c r="C615" s="1044" t="s">
        <v>547</v>
      </c>
      <c r="D615" s="78" t="str">
        <f>AG611&amp;".5"</f>
        <v>K02.5</v>
      </c>
      <c r="E615" s="753"/>
      <c r="F615" s="788"/>
      <c r="G615" s="788"/>
      <c r="H615" s="789"/>
      <c r="I615" s="753" t="s">
        <v>10114</v>
      </c>
      <c r="J615" s="754">
        <v>3</v>
      </c>
      <c r="K615" s="789"/>
      <c r="L615" s="755"/>
      <c r="M615" s="753"/>
      <c r="N615" s="754"/>
      <c r="O615" s="788"/>
      <c r="P615" s="755"/>
      <c r="Q615" s="753" t="s">
        <v>10114</v>
      </c>
      <c r="R615" s="790">
        <v>3</v>
      </c>
      <c r="S615" s="788"/>
      <c r="T615" s="755"/>
      <c r="U615" s="753"/>
      <c r="V615" s="790"/>
      <c r="W615" s="788"/>
      <c r="X615" s="755"/>
      <c r="Y615" s="753"/>
      <c r="Z615" s="799"/>
      <c r="AA615" s="800"/>
      <c r="AB615" s="801"/>
      <c r="AC615" s="753"/>
      <c r="AD615" s="790"/>
      <c r="AE615" s="788"/>
      <c r="AF615" s="29"/>
      <c r="AH615" s="190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">
      <c r="A616" s="367"/>
      <c r="B616" s="102"/>
      <c r="C616" s="1049"/>
      <c r="D616" s="78" t="str">
        <f>AG611&amp;".6"</f>
        <v>K02.6</v>
      </c>
      <c r="E616" s="753"/>
      <c r="F616" s="788"/>
      <c r="G616" s="805"/>
      <c r="H616" s="789"/>
      <c r="I616" s="753"/>
      <c r="J616" s="754"/>
      <c r="K616" s="806" t="s">
        <v>6572</v>
      </c>
      <c r="L616" s="755"/>
      <c r="M616" s="753"/>
      <c r="N616" s="754"/>
      <c r="O616" s="805"/>
      <c r="P616" s="755"/>
      <c r="Q616" s="753"/>
      <c r="R616" s="790"/>
      <c r="S616" s="805" t="s">
        <v>6572</v>
      </c>
      <c r="T616" s="755"/>
      <c r="U616" s="753"/>
      <c r="V616" s="790"/>
      <c r="W616" s="805"/>
      <c r="X616" s="755"/>
      <c r="Y616" s="753"/>
      <c r="Z616" s="799"/>
      <c r="AA616" s="816"/>
      <c r="AB616" s="801"/>
      <c r="AC616" s="753"/>
      <c r="AD616" s="790"/>
      <c r="AE616" s="805"/>
      <c r="AF616" s="29"/>
      <c r="AH616" s="190" t="str">
        <f>IF(AG616&lt;&gt;"",VLOOKUP(AG616,MAGV!$B$6:$G$172,2,0),"")</f>
        <v/>
      </c>
      <c r="AI616" s="44" t="str">
        <f t="shared" si="13"/>
        <v/>
      </c>
    </row>
    <row r="617" spans="1:35" ht="12.6" customHeight="1" x14ac:dyDescent="0.2">
      <c r="A617" s="368">
        <v>5</v>
      </c>
      <c r="B617" s="101" t="str">
        <f>IF(AG617&lt;&gt;"",AH617,"")</f>
        <v>C.Giang</v>
      </c>
      <c r="C617" s="1050" t="s">
        <v>0</v>
      </c>
      <c r="D617" s="79" t="str">
        <f>AG617&amp;".1"</f>
        <v>K04.1</v>
      </c>
      <c r="E617" s="761"/>
      <c r="F617" s="771"/>
      <c r="G617" s="771"/>
      <c r="H617" s="760"/>
      <c r="I617" s="761"/>
      <c r="J617" s="760"/>
      <c r="K617" s="802"/>
      <c r="L617" s="774"/>
      <c r="M617" s="761"/>
      <c r="N617" s="760"/>
      <c r="O617" s="771"/>
      <c r="P617" s="774"/>
      <c r="Q617" s="761"/>
      <c r="R617" s="762"/>
      <c r="S617" s="771"/>
      <c r="T617" s="774"/>
      <c r="U617" s="761"/>
      <c r="V617" s="760"/>
      <c r="W617" s="771"/>
      <c r="X617" s="774"/>
      <c r="Y617" s="761"/>
      <c r="Z617" s="760"/>
      <c r="AA617" s="771"/>
      <c r="AB617" s="774"/>
      <c r="AC617" s="761"/>
      <c r="AD617" s="762"/>
      <c r="AE617" s="771"/>
      <c r="AF617" s="19"/>
      <c r="AG617" s="189" t="s">
        <v>290</v>
      </c>
      <c r="AH617" s="190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">
      <c r="A618" s="367"/>
      <c r="B618" s="104">
        <f>SUM(F617:F622,J617:J622,N617:N622,R617:R622,V617:V622,Z617:Z622,AD617:AD622)</f>
        <v>0</v>
      </c>
      <c r="C618" s="1045"/>
      <c r="D618" s="78" t="str">
        <f>AG617&amp;".2"</f>
        <v>K04.2</v>
      </c>
      <c r="E618" s="791"/>
      <c r="F618" s="764"/>
      <c r="G618" s="792"/>
      <c r="H618" s="793"/>
      <c r="I618" s="756"/>
      <c r="J618" s="764"/>
      <c r="K618" s="794"/>
      <c r="L618" s="793"/>
      <c r="M618" s="756"/>
      <c r="N618" s="764"/>
      <c r="O618" s="792"/>
      <c r="P618" s="793"/>
      <c r="Q618" s="756"/>
      <c r="R618" s="763"/>
      <c r="S618" s="792"/>
      <c r="T618" s="793"/>
      <c r="U618" s="756"/>
      <c r="V618" s="763"/>
      <c r="W618" s="792"/>
      <c r="X618" s="793"/>
      <c r="Y618" s="756"/>
      <c r="Z618" s="763"/>
      <c r="AA618" s="792"/>
      <c r="AB618" s="793"/>
      <c r="AC618" s="756"/>
      <c r="AD618" s="763"/>
      <c r="AE618" s="792"/>
      <c r="AF618" s="23"/>
      <c r="AH618" s="190" t="str">
        <f>IF(AG618&lt;&gt;"",VLOOKUP(AG618,MAGV!$B$6:$G$172,2,0),"")</f>
        <v/>
      </c>
      <c r="AI618" s="44" t="str">
        <f t="shared" si="13"/>
        <v/>
      </c>
    </row>
    <row r="619" spans="1:35" ht="12.6" customHeight="1" x14ac:dyDescent="0.2">
      <c r="A619" s="367"/>
      <c r="B619" s="102"/>
      <c r="C619" s="1044" t="s">
        <v>1</v>
      </c>
      <c r="D619" s="78" t="str">
        <f>AG617&amp;".3"</f>
        <v>K04.3</v>
      </c>
      <c r="E619" s="765"/>
      <c r="F619" s="773"/>
      <c r="G619" s="773"/>
      <c r="H619" s="795"/>
      <c r="I619" s="765"/>
      <c r="J619" s="767"/>
      <c r="K619" s="795"/>
      <c r="L619" s="775"/>
      <c r="M619" s="765"/>
      <c r="N619" s="766"/>
      <c r="O619" s="804"/>
      <c r="P619" s="775"/>
      <c r="Q619" s="765"/>
      <c r="R619" s="767"/>
      <c r="S619" s="804"/>
      <c r="T619" s="775"/>
      <c r="U619" s="765"/>
      <c r="V619" s="766"/>
      <c r="W619" s="804"/>
      <c r="X619" s="775"/>
      <c r="Y619" s="765"/>
      <c r="Z619" s="766"/>
      <c r="AA619" s="773"/>
      <c r="AB619" s="775"/>
      <c r="AC619" s="765"/>
      <c r="AD619" s="767"/>
      <c r="AE619" s="773"/>
      <c r="AF619" s="29"/>
      <c r="AH619" s="190" t="str">
        <f>IF(AG619&lt;&gt;"",VLOOKUP(AG619,MAGV!$B$6:$G$172,2,0),"")</f>
        <v/>
      </c>
      <c r="AI619" s="44" t="str">
        <f t="shared" si="13"/>
        <v/>
      </c>
    </row>
    <row r="620" spans="1:35" ht="12.6" customHeight="1" x14ac:dyDescent="0.2">
      <c r="A620" s="367"/>
      <c r="B620" s="102"/>
      <c r="C620" s="1045"/>
      <c r="D620" s="78" t="str">
        <f>AG617&amp;".4"</f>
        <v>K04.4</v>
      </c>
      <c r="E620" s="756"/>
      <c r="F620" s="770"/>
      <c r="G620" s="792"/>
      <c r="H620" s="796"/>
      <c r="I620" s="756"/>
      <c r="J620" s="764"/>
      <c r="K620" s="794"/>
      <c r="L620" s="793"/>
      <c r="M620" s="756"/>
      <c r="N620" s="764"/>
      <c r="O620" s="792"/>
      <c r="P620" s="793"/>
      <c r="Q620" s="756"/>
      <c r="R620" s="763"/>
      <c r="S620" s="792"/>
      <c r="T620" s="793"/>
      <c r="U620" s="756"/>
      <c r="V620" s="763"/>
      <c r="W620" s="792"/>
      <c r="X620" s="793"/>
      <c r="Y620" s="756"/>
      <c r="Z620" s="772"/>
      <c r="AA620" s="797"/>
      <c r="AB620" s="798"/>
      <c r="AC620" s="756"/>
      <c r="AD620" s="763"/>
      <c r="AE620" s="792"/>
      <c r="AF620" s="29"/>
      <c r="AH620" s="190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">
      <c r="A621" s="367"/>
      <c r="B621" s="102"/>
      <c r="C621" s="1044" t="s">
        <v>547</v>
      </c>
      <c r="D621" s="78" t="str">
        <f>AG617&amp;".5"</f>
        <v>K04.5</v>
      </c>
      <c r="E621" s="753"/>
      <c r="F621" s="788"/>
      <c r="G621" s="788"/>
      <c r="H621" s="789"/>
      <c r="I621" s="753"/>
      <c r="J621" s="754"/>
      <c r="K621" s="789"/>
      <c r="L621" s="755"/>
      <c r="M621" s="753"/>
      <c r="N621" s="754"/>
      <c r="O621" s="788"/>
      <c r="P621" s="755"/>
      <c r="Q621" s="753"/>
      <c r="R621" s="790"/>
      <c r="S621" s="805"/>
      <c r="T621" s="755"/>
      <c r="U621" s="753"/>
      <c r="V621" s="790"/>
      <c r="W621" s="788"/>
      <c r="X621" s="755"/>
      <c r="Y621" s="753"/>
      <c r="Z621" s="799"/>
      <c r="AA621" s="800"/>
      <c r="AB621" s="801"/>
      <c r="AC621" s="753"/>
      <c r="AD621" s="790"/>
      <c r="AE621" s="788"/>
      <c r="AF621" s="29"/>
      <c r="AH621" s="190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">
      <c r="A622" s="367"/>
      <c r="B622" s="102"/>
      <c r="C622" s="1049"/>
      <c r="D622" s="78" t="str">
        <f>AG617&amp;".6"</f>
        <v>K04.6</v>
      </c>
      <c r="E622" s="753"/>
      <c r="F622" s="788"/>
      <c r="G622" s="805"/>
      <c r="H622" s="789"/>
      <c r="I622" s="753"/>
      <c r="J622" s="754"/>
      <c r="K622" s="806"/>
      <c r="L622" s="755"/>
      <c r="M622" s="753"/>
      <c r="N622" s="754"/>
      <c r="O622" s="805"/>
      <c r="P622" s="755"/>
      <c r="Q622" s="753"/>
      <c r="R622" s="790"/>
      <c r="S622" s="805"/>
      <c r="T622" s="755"/>
      <c r="U622" s="753"/>
      <c r="V622" s="790"/>
      <c r="W622" s="805"/>
      <c r="X622" s="755"/>
      <c r="Y622" s="753"/>
      <c r="Z622" s="799"/>
      <c r="AA622" s="816"/>
      <c r="AB622" s="801"/>
      <c r="AC622" s="753"/>
      <c r="AD622" s="790"/>
      <c r="AE622" s="805"/>
      <c r="AF622" s="29"/>
      <c r="AH622" s="190" t="str">
        <f>IF(AG622&lt;&gt;"",VLOOKUP(AG622,MAGV!$B$6:$G$172,2,0),"")</f>
        <v/>
      </c>
      <c r="AI622" s="44" t="str">
        <f t="shared" si="13"/>
        <v/>
      </c>
    </row>
    <row r="623" spans="1:35" ht="12.6" customHeight="1" x14ac:dyDescent="0.2">
      <c r="A623" s="368">
        <v>6</v>
      </c>
      <c r="B623" s="101" t="str">
        <f>IF(AG623&lt;&gt;"",AH623,"")</f>
        <v>Th.Hân</v>
      </c>
      <c r="C623" s="1050" t="s">
        <v>0</v>
      </c>
      <c r="D623" s="79" t="str">
        <f>AG623&amp;".1"</f>
        <v>K07.1</v>
      </c>
      <c r="E623" s="761"/>
      <c r="F623" s="771"/>
      <c r="G623" s="771"/>
      <c r="H623" s="760"/>
      <c r="I623" s="761"/>
      <c r="J623" s="760"/>
      <c r="K623" s="802"/>
      <c r="L623" s="774"/>
      <c r="M623" s="761"/>
      <c r="N623" s="760"/>
      <c r="O623" s="771"/>
      <c r="P623" s="774"/>
      <c r="Q623" s="761"/>
      <c r="R623" s="762"/>
      <c r="S623" s="771"/>
      <c r="T623" s="774"/>
      <c r="U623" s="761"/>
      <c r="V623" s="760"/>
      <c r="W623" s="771"/>
      <c r="X623" s="774"/>
      <c r="Y623" s="761"/>
      <c r="Z623" s="760"/>
      <c r="AA623" s="771"/>
      <c r="AB623" s="774"/>
      <c r="AC623" s="761"/>
      <c r="AD623" s="762"/>
      <c r="AE623" s="771"/>
      <c r="AF623" s="19"/>
      <c r="AG623" s="189" t="s">
        <v>292</v>
      </c>
      <c r="AH623" s="190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">
      <c r="A624" s="367"/>
      <c r="B624" s="104">
        <f>SUM(F623:F628,J623:J628,N623:N628,R623:R628,V623:V628,Z623:Z628,AD623:AD628)</f>
        <v>0</v>
      </c>
      <c r="C624" s="1045"/>
      <c r="D624" s="78" t="str">
        <f>AG623&amp;".2"</f>
        <v>K07.2</v>
      </c>
      <c r="E624" s="791"/>
      <c r="F624" s="764"/>
      <c r="G624" s="792"/>
      <c r="H624" s="793"/>
      <c r="I624" s="756"/>
      <c r="J624" s="764"/>
      <c r="K624" s="794"/>
      <c r="L624" s="793"/>
      <c r="M624" s="756"/>
      <c r="N624" s="764"/>
      <c r="O624" s="792"/>
      <c r="P624" s="793"/>
      <c r="Q624" s="756"/>
      <c r="R624" s="763"/>
      <c r="S624" s="792"/>
      <c r="T624" s="793"/>
      <c r="U624" s="756"/>
      <c r="V624" s="763"/>
      <c r="W624" s="792"/>
      <c r="X624" s="793"/>
      <c r="Y624" s="756"/>
      <c r="Z624" s="763"/>
      <c r="AA624" s="792"/>
      <c r="AB624" s="793"/>
      <c r="AC624" s="756"/>
      <c r="AD624" s="763"/>
      <c r="AE624" s="792"/>
      <c r="AF624" s="23"/>
      <c r="AH624" s="190" t="str">
        <f>IF(AG624&lt;&gt;"",VLOOKUP(AG624,MAGV!$B$6:$G$172,2,0),"")</f>
        <v/>
      </c>
      <c r="AI624" s="44" t="str">
        <f t="shared" si="13"/>
        <v/>
      </c>
    </row>
    <row r="625" spans="1:35" ht="12.6" customHeight="1" x14ac:dyDescent="0.2">
      <c r="A625" s="367"/>
      <c r="B625" s="102"/>
      <c r="C625" s="1044" t="s">
        <v>1</v>
      </c>
      <c r="D625" s="78" t="str">
        <f>AG623&amp;".3"</f>
        <v>K07.3</v>
      </c>
      <c r="E625" s="765"/>
      <c r="F625" s="773"/>
      <c r="G625" s="773"/>
      <c r="H625" s="795"/>
      <c r="I625" s="765"/>
      <c r="J625" s="767"/>
      <c r="K625" s="795"/>
      <c r="L625" s="775"/>
      <c r="M625" s="765"/>
      <c r="N625" s="766"/>
      <c r="O625" s="773"/>
      <c r="P625" s="775"/>
      <c r="Q625" s="765"/>
      <c r="R625" s="767"/>
      <c r="S625" s="773"/>
      <c r="T625" s="775"/>
      <c r="U625" s="765"/>
      <c r="V625" s="766"/>
      <c r="W625" s="773"/>
      <c r="X625" s="775"/>
      <c r="Y625" s="765"/>
      <c r="Z625" s="766"/>
      <c r="AA625" s="773"/>
      <c r="AB625" s="775"/>
      <c r="AC625" s="765"/>
      <c r="AD625" s="767"/>
      <c r="AE625" s="773"/>
      <c r="AF625" s="29"/>
      <c r="AH625" s="190" t="str">
        <f>IF(AG625&lt;&gt;"",VLOOKUP(AG625,MAGV!$B$6:$G$172,2,0),"")</f>
        <v/>
      </c>
      <c r="AI625" s="44" t="str">
        <f t="shared" si="13"/>
        <v/>
      </c>
    </row>
    <row r="626" spans="1:35" ht="12.6" customHeight="1" x14ac:dyDescent="0.2">
      <c r="A626" s="367"/>
      <c r="B626" s="102"/>
      <c r="C626" s="1045"/>
      <c r="D626" s="78" t="str">
        <f>AG623&amp;".4"</f>
        <v>K07.4</v>
      </c>
      <c r="E626" s="756"/>
      <c r="F626" s="770"/>
      <c r="G626" s="792"/>
      <c r="H626" s="796"/>
      <c r="I626" s="756"/>
      <c r="J626" s="764"/>
      <c r="K626" s="794"/>
      <c r="L626" s="793"/>
      <c r="M626" s="756"/>
      <c r="N626" s="764"/>
      <c r="O626" s="792"/>
      <c r="P626" s="793"/>
      <c r="Q626" s="756"/>
      <c r="R626" s="763"/>
      <c r="S626" s="792"/>
      <c r="T626" s="793"/>
      <c r="U626" s="756"/>
      <c r="V626" s="763"/>
      <c r="W626" s="792"/>
      <c r="X626" s="793"/>
      <c r="Y626" s="756"/>
      <c r="Z626" s="772"/>
      <c r="AA626" s="797"/>
      <c r="AB626" s="798"/>
      <c r="AC626" s="756"/>
      <c r="AD626" s="763"/>
      <c r="AE626" s="792"/>
      <c r="AF626" s="29"/>
      <c r="AH626" s="190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">
      <c r="A627" s="367"/>
      <c r="B627" s="102"/>
      <c r="C627" s="1044" t="s">
        <v>547</v>
      </c>
      <c r="D627" s="78" t="str">
        <f>AG623&amp;".5"</f>
        <v>K07.5</v>
      </c>
      <c r="E627" s="753"/>
      <c r="F627" s="788"/>
      <c r="G627" s="788"/>
      <c r="H627" s="789"/>
      <c r="I627" s="753"/>
      <c r="J627" s="754"/>
      <c r="K627" s="789"/>
      <c r="L627" s="755"/>
      <c r="M627" s="753"/>
      <c r="N627" s="754"/>
      <c r="O627" s="788"/>
      <c r="P627" s="755"/>
      <c r="Q627" s="753"/>
      <c r="R627" s="790"/>
      <c r="S627" s="788"/>
      <c r="T627" s="755"/>
      <c r="U627" s="753"/>
      <c r="V627" s="790"/>
      <c r="W627" s="788"/>
      <c r="X627" s="755"/>
      <c r="Y627" s="753"/>
      <c r="Z627" s="842"/>
      <c r="AA627" s="800"/>
      <c r="AB627" s="801"/>
      <c r="AC627" s="753"/>
      <c r="AD627" s="790"/>
      <c r="AE627" s="788"/>
      <c r="AF627" s="29"/>
      <c r="AH627" s="190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">
      <c r="A628" s="367"/>
      <c r="B628" s="102"/>
      <c r="C628" s="1049"/>
      <c r="D628" s="78" t="str">
        <f>AG623&amp;".6"</f>
        <v>K07.6</v>
      </c>
      <c r="E628" s="753"/>
      <c r="F628" s="788"/>
      <c r="G628" s="805"/>
      <c r="H628" s="789"/>
      <c r="I628" s="753"/>
      <c r="J628" s="754"/>
      <c r="K628" s="806"/>
      <c r="L628" s="755"/>
      <c r="M628" s="753"/>
      <c r="N628" s="754"/>
      <c r="O628" s="805"/>
      <c r="P628" s="755"/>
      <c r="Q628" s="753"/>
      <c r="R628" s="790"/>
      <c r="S628" s="805"/>
      <c r="T628" s="755"/>
      <c r="U628" s="753"/>
      <c r="V628" s="790"/>
      <c r="W628" s="805"/>
      <c r="X628" s="755"/>
      <c r="Y628" s="753"/>
      <c r="Z628" s="799"/>
      <c r="AA628" s="816"/>
      <c r="AB628" s="801"/>
      <c r="AC628" s="753"/>
      <c r="AD628" s="790"/>
      <c r="AE628" s="805"/>
      <c r="AF628" s="29"/>
      <c r="AH628" s="190" t="str">
        <f>IF(AG628&lt;&gt;"",VLOOKUP(AG628,MAGV!$B$6:$G$172,2,0),"")</f>
        <v/>
      </c>
      <c r="AI628" s="44" t="str">
        <f t="shared" si="13"/>
        <v/>
      </c>
    </row>
    <row r="629" spans="1:35" ht="12.6" customHeight="1" x14ac:dyDescent="0.2">
      <c r="A629" s="368">
        <v>7</v>
      </c>
      <c r="B629" s="101" t="str">
        <f>IF(AG629&lt;&gt;"",AH629,"")</f>
        <v>C.Hạnh</v>
      </c>
      <c r="C629" s="1042" t="s">
        <v>0</v>
      </c>
      <c r="D629" s="79" t="str">
        <f>AG629&amp;".1"</f>
        <v>K06.1</v>
      </c>
      <c r="E629" s="761"/>
      <c r="F629" s="771"/>
      <c r="G629" s="771"/>
      <c r="H629" s="760"/>
      <c r="I629" s="761"/>
      <c r="J629" s="760"/>
      <c r="K629" s="802"/>
      <c r="L629" s="774"/>
      <c r="M629" s="761"/>
      <c r="N629" s="760"/>
      <c r="O629" s="771"/>
      <c r="P629" s="774"/>
      <c r="Q629" s="761"/>
      <c r="R629" s="762"/>
      <c r="S629" s="771"/>
      <c r="T629" s="774"/>
      <c r="U629" s="761"/>
      <c r="V629" s="760"/>
      <c r="W629" s="771"/>
      <c r="X629" s="774"/>
      <c r="Y629" s="761"/>
      <c r="Z629" s="760"/>
      <c r="AA629" s="771"/>
      <c r="AB629" s="774"/>
      <c r="AC629" s="761" t="s">
        <v>6564</v>
      </c>
      <c r="AD629" s="762">
        <v>3</v>
      </c>
      <c r="AE629" s="771"/>
      <c r="AF629" s="19"/>
      <c r="AG629" s="189" t="s">
        <v>295</v>
      </c>
      <c r="AH629" s="190" t="str">
        <f>IF(AG629&lt;&gt;"",VLOOKUP(AG629,MAGV!$B$6:$G$172,2,0),"")</f>
        <v>C.Hạnh</v>
      </c>
      <c r="AI629" s="44">
        <f t="shared" si="13"/>
        <v>15</v>
      </c>
    </row>
    <row r="630" spans="1:35" ht="12" customHeight="1" x14ac:dyDescent="0.2">
      <c r="A630" s="367"/>
      <c r="B630" s="104">
        <f>SUM(F629:F634,J629:J634,N629:N634,R629:R634,V629:V634,Z629:Z634,AD629:AD634)</f>
        <v>15</v>
      </c>
      <c r="C630" s="1043"/>
      <c r="D630" s="78" t="str">
        <f>AG629&amp;".2"</f>
        <v>K06.2</v>
      </c>
      <c r="E630" s="791"/>
      <c r="F630" s="764"/>
      <c r="G630" s="792"/>
      <c r="H630" s="793"/>
      <c r="I630" s="756"/>
      <c r="J630" s="764"/>
      <c r="K630" s="794"/>
      <c r="L630" s="793"/>
      <c r="M630" s="756"/>
      <c r="N630" s="764"/>
      <c r="O630" s="792"/>
      <c r="P630" s="793"/>
      <c r="Q630" s="756"/>
      <c r="R630" s="763"/>
      <c r="S630" s="792"/>
      <c r="T630" s="793"/>
      <c r="U630" s="756"/>
      <c r="V630" s="763"/>
      <c r="W630" s="792"/>
      <c r="X630" s="793"/>
      <c r="Y630" s="756"/>
      <c r="Z630" s="763"/>
      <c r="AA630" s="792"/>
      <c r="AB630" s="793"/>
      <c r="AC630" s="756"/>
      <c r="AD630" s="763"/>
      <c r="AE630" s="825" t="s">
        <v>9878</v>
      </c>
      <c r="AF630" s="23"/>
      <c r="AH630" s="190" t="str">
        <f>IF(AG630&lt;&gt;"",VLOOKUP(AG630,MAGV!$B$6:$G$172,2,0),"")</f>
        <v/>
      </c>
      <c r="AI630" s="44" t="str">
        <f t="shared" si="13"/>
        <v/>
      </c>
    </row>
    <row r="631" spans="1:35" ht="12.6" customHeight="1" x14ac:dyDescent="0.2">
      <c r="A631" s="367"/>
      <c r="B631" s="102"/>
      <c r="C631" s="1044" t="s">
        <v>1</v>
      </c>
      <c r="D631" s="78" t="str">
        <f>AG629&amp;".3"</f>
        <v>K06.3</v>
      </c>
      <c r="E631" s="765"/>
      <c r="F631" s="773"/>
      <c r="G631" s="773"/>
      <c r="H631" s="795"/>
      <c r="I631" s="765"/>
      <c r="J631" s="767"/>
      <c r="K631" s="795"/>
      <c r="L631" s="775"/>
      <c r="M631" s="765"/>
      <c r="N631" s="766"/>
      <c r="O631" s="773"/>
      <c r="P631" s="775"/>
      <c r="Q631" s="765"/>
      <c r="R631" s="767"/>
      <c r="S631" s="773"/>
      <c r="T631" s="775"/>
      <c r="U631" s="765"/>
      <c r="V631" s="766"/>
      <c r="W631" s="773"/>
      <c r="X631" s="775"/>
      <c r="Y631" s="765"/>
      <c r="Z631" s="766"/>
      <c r="AA631" s="773"/>
      <c r="AB631" s="775"/>
      <c r="AC631" s="765"/>
      <c r="AD631" s="767"/>
      <c r="AE631" s="773"/>
      <c r="AF631" s="29"/>
      <c r="AH631" s="190" t="str">
        <f>IF(AG631&lt;&gt;"",VLOOKUP(AG631,MAGV!$B$6:$G$172,2,0),"")</f>
        <v/>
      </c>
      <c r="AI631" s="44" t="str">
        <f t="shared" si="13"/>
        <v/>
      </c>
    </row>
    <row r="632" spans="1:35" ht="12.6" customHeight="1" x14ac:dyDescent="0.2">
      <c r="A632" s="367"/>
      <c r="B632" s="102"/>
      <c r="C632" s="1045"/>
      <c r="D632" s="78" t="str">
        <f>AG629&amp;".4"</f>
        <v>K06.4</v>
      </c>
      <c r="E632" s="756"/>
      <c r="F632" s="770"/>
      <c r="G632" s="825"/>
      <c r="H632" s="796"/>
      <c r="I632" s="756"/>
      <c r="J632" s="764"/>
      <c r="K632" s="841"/>
      <c r="L632" s="793"/>
      <c r="M632" s="756"/>
      <c r="N632" s="764"/>
      <c r="O632" s="792"/>
      <c r="P632" s="793"/>
      <c r="Q632" s="756"/>
      <c r="R632" s="763"/>
      <c r="S632" s="792"/>
      <c r="T632" s="793"/>
      <c r="U632" s="756"/>
      <c r="V632" s="763"/>
      <c r="W632" s="792"/>
      <c r="X632" s="793"/>
      <c r="Y632" s="756"/>
      <c r="Z632" s="772"/>
      <c r="AA632" s="830"/>
      <c r="AB632" s="798"/>
      <c r="AC632" s="756"/>
      <c r="AD632" s="763"/>
      <c r="AE632" s="825"/>
      <c r="AF632" s="29"/>
      <c r="AH632" s="190" t="str">
        <f>IF(AG632&lt;&gt;"",VLOOKUP(AG632,MAGV!$B$6:$G$172,2,0),"")</f>
        <v/>
      </c>
      <c r="AI632" s="44" t="str">
        <f t="shared" si="13"/>
        <v/>
      </c>
    </row>
    <row r="633" spans="1:35" ht="12.6" customHeight="1" x14ac:dyDescent="0.2">
      <c r="A633" s="367"/>
      <c r="B633" s="102"/>
      <c r="C633" s="1046" t="s">
        <v>547</v>
      </c>
      <c r="D633" s="78" t="str">
        <f>AG629&amp;".5"</f>
        <v>K06.5</v>
      </c>
      <c r="E633" s="753" t="s">
        <v>10116</v>
      </c>
      <c r="F633" s="788">
        <v>3</v>
      </c>
      <c r="G633" s="788"/>
      <c r="H633" s="789"/>
      <c r="I633" s="753" t="s">
        <v>10116</v>
      </c>
      <c r="J633" s="754">
        <v>3</v>
      </c>
      <c r="K633" s="789"/>
      <c r="L633" s="755"/>
      <c r="M633" s="753" t="s">
        <v>10116</v>
      </c>
      <c r="N633" s="754">
        <v>3</v>
      </c>
      <c r="O633" s="788"/>
      <c r="P633" s="755"/>
      <c r="Q633" s="753" t="s">
        <v>10116</v>
      </c>
      <c r="R633" s="790">
        <v>3</v>
      </c>
      <c r="S633" s="805"/>
      <c r="T633" s="755"/>
      <c r="U633" s="753"/>
      <c r="V633" s="790"/>
      <c r="W633" s="788"/>
      <c r="X633" s="755"/>
      <c r="Y633" s="753"/>
      <c r="Z633" s="799"/>
      <c r="AA633" s="800"/>
      <c r="AB633" s="801"/>
      <c r="AC633" s="753"/>
      <c r="AD633" s="790"/>
      <c r="AE633" s="788"/>
      <c r="AF633" s="29"/>
      <c r="AH633" s="190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">
      <c r="A634" s="369"/>
      <c r="B634" s="103"/>
      <c r="C634" s="1047"/>
      <c r="D634" s="78" t="str">
        <f>AG629&amp;".6"</f>
        <v>K06.6</v>
      </c>
      <c r="E634" s="759"/>
      <c r="F634" s="768"/>
      <c r="G634" s="843" t="s">
        <v>9966</v>
      </c>
      <c r="H634" s="808"/>
      <c r="I634" s="759"/>
      <c r="J634" s="758"/>
      <c r="K634" s="899" t="s">
        <v>9966</v>
      </c>
      <c r="L634" s="777"/>
      <c r="M634" s="759"/>
      <c r="N634" s="758"/>
      <c r="O634" s="844" t="s">
        <v>9966</v>
      </c>
      <c r="P634" s="777"/>
      <c r="Q634" s="759"/>
      <c r="R634" s="757"/>
      <c r="S634" s="844" t="s">
        <v>9966</v>
      </c>
      <c r="T634" s="777"/>
      <c r="U634" s="759"/>
      <c r="V634" s="757"/>
      <c r="W634" s="844"/>
      <c r="X634" s="777"/>
      <c r="Y634" s="759"/>
      <c r="Z634" s="769"/>
      <c r="AA634" s="882"/>
      <c r="AB634" s="811"/>
      <c r="AC634" s="759"/>
      <c r="AD634" s="757"/>
      <c r="AE634" s="776"/>
      <c r="AF634" s="29"/>
      <c r="AH634" s="190" t="str">
        <f>IF(AG634&lt;&gt;"",VLOOKUP(AG634,MAGV!$B$6:$G$172,2,0),"")</f>
        <v/>
      </c>
      <c r="AI634" s="44" t="str">
        <f t="shared" si="13"/>
        <v/>
      </c>
    </row>
    <row r="635" spans="1:35" ht="12.6" customHeight="1" x14ac:dyDescent="0.2">
      <c r="A635" s="368">
        <v>9</v>
      </c>
      <c r="B635" s="101" t="str">
        <f>IF(AG635&lt;&gt;"",AH635,"")</f>
        <v>C.Hương</v>
      </c>
      <c r="C635" s="1042" t="s">
        <v>0</v>
      </c>
      <c r="D635" s="79" t="str">
        <f>AG635&amp;".1"</f>
        <v>K09.1</v>
      </c>
      <c r="E635" s="761"/>
      <c r="F635" s="771"/>
      <c r="G635" s="771"/>
      <c r="H635" s="760"/>
      <c r="I635" s="825"/>
      <c r="J635" s="760"/>
      <c r="K635" s="802"/>
      <c r="L635" s="774"/>
      <c r="M635" s="761"/>
      <c r="N635" s="760"/>
      <c r="O635" s="771"/>
      <c r="P635" s="774"/>
      <c r="Q635" s="761"/>
      <c r="R635" s="762"/>
      <c r="S635" s="771"/>
      <c r="T635" s="774"/>
      <c r="U635" s="761"/>
      <c r="V635" s="760"/>
      <c r="W635" s="771"/>
      <c r="X635" s="774"/>
      <c r="Y635" s="761"/>
      <c r="Z635" s="760"/>
      <c r="AA635" s="771"/>
      <c r="AB635" s="774"/>
      <c r="AC635" s="761"/>
      <c r="AD635" s="762"/>
      <c r="AE635" s="771"/>
      <c r="AF635" s="19"/>
      <c r="AG635" s="189" t="s">
        <v>300</v>
      </c>
      <c r="AH635" s="190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">
      <c r="A636" s="367"/>
      <c r="B636" s="104">
        <f>SUM(F635:F640,J635:J640,N635:N640,R635:R640,V635:V640,Z635:Z640,AD635:AD640)</f>
        <v>0</v>
      </c>
      <c r="C636" s="1043"/>
      <c r="D636" s="78" t="str">
        <f>AG635&amp;".2"</f>
        <v>K09.2</v>
      </c>
      <c r="E636" s="791"/>
      <c r="F636" s="764"/>
      <c r="G636" s="792"/>
      <c r="H636" s="793"/>
      <c r="I636" s="756"/>
      <c r="J636" s="764"/>
      <c r="K636" s="794"/>
      <c r="L636" s="793"/>
      <c r="M636" s="756"/>
      <c r="N636" s="764"/>
      <c r="O636" s="792"/>
      <c r="P636" s="793"/>
      <c r="Q636" s="756"/>
      <c r="R636" s="763"/>
      <c r="S636" s="792"/>
      <c r="T636" s="793"/>
      <c r="U636" s="756"/>
      <c r="V636" s="763"/>
      <c r="W636" s="792"/>
      <c r="X636" s="793"/>
      <c r="Y636" s="756"/>
      <c r="Z636" s="763"/>
      <c r="AA636" s="792"/>
      <c r="AB636" s="793"/>
      <c r="AC636" s="756"/>
      <c r="AD636" s="763"/>
      <c r="AE636" s="792"/>
      <c r="AF636" s="23"/>
      <c r="AH636" s="190" t="str">
        <f>IF(AG636&lt;&gt;"",VLOOKUP(AG636,MAGV!$B$6:$G$172,2,0),"")</f>
        <v/>
      </c>
      <c r="AI636" s="44" t="str">
        <f t="shared" si="13"/>
        <v/>
      </c>
    </row>
    <row r="637" spans="1:35" ht="12.6" customHeight="1" x14ac:dyDescent="0.2">
      <c r="A637" s="367"/>
      <c r="B637" s="102"/>
      <c r="C637" s="1044" t="s">
        <v>1</v>
      </c>
      <c r="D637" s="78" t="str">
        <f>AG635&amp;".3"</f>
        <v>K09.3</v>
      </c>
      <c r="E637" s="765"/>
      <c r="F637" s="773"/>
      <c r="G637" s="773"/>
      <c r="H637" s="795"/>
      <c r="I637" s="765"/>
      <c r="J637" s="767"/>
      <c r="K637" s="795"/>
      <c r="L637" s="775"/>
      <c r="M637" s="765"/>
      <c r="N637" s="766"/>
      <c r="O637" s="773"/>
      <c r="P637" s="775"/>
      <c r="Q637" s="765"/>
      <c r="R637" s="767"/>
      <c r="S637" s="773"/>
      <c r="T637" s="775"/>
      <c r="U637" s="765"/>
      <c r="V637" s="766"/>
      <c r="W637" s="773"/>
      <c r="X637" s="775"/>
      <c r="Y637" s="765"/>
      <c r="Z637" s="766"/>
      <c r="AA637" s="773"/>
      <c r="AB637" s="775"/>
      <c r="AC637" s="765"/>
      <c r="AD637" s="767"/>
      <c r="AE637" s="773"/>
      <c r="AF637" s="29"/>
      <c r="AH637" s="190" t="str">
        <f>IF(AG637&lt;&gt;"",VLOOKUP(AG637,MAGV!$B$6:$G$172,2,0),"")</f>
        <v/>
      </c>
      <c r="AI637" s="44" t="str">
        <f t="shared" si="13"/>
        <v/>
      </c>
    </row>
    <row r="638" spans="1:35" ht="12.6" customHeight="1" x14ac:dyDescent="0.2">
      <c r="A638" s="367"/>
      <c r="B638" s="102"/>
      <c r="C638" s="1045"/>
      <c r="D638" s="78" t="str">
        <f>AG635&amp;".4"</f>
        <v>K09.4</v>
      </c>
      <c r="E638" s="756"/>
      <c r="F638" s="770"/>
      <c r="G638" s="792"/>
      <c r="H638" s="796"/>
      <c r="I638" s="756"/>
      <c r="J638" s="764"/>
      <c r="K638" s="794"/>
      <c r="L638" s="793"/>
      <c r="M638" s="756"/>
      <c r="N638" s="764"/>
      <c r="O638" s="792"/>
      <c r="P638" s="793"/>
      <c r="Q638" s="756"/>
      <c r="R638" s="763"/>
      <c r="S638" s="792"/>
      <c r="T638" s="793"/>
      <c r="U638" s="756"/>
      <c r="V638" s="763"/>
      <c r="W638" s="792"/>
      <c r="X638" s="793"/>
      <c r="Y638" s="756"/>
      <c r="Z638" s="772"/>
      <c r="AA638" s="797"/>
      <c r="AB638" s="798"/>
      <c r="AC638" s="756"/>
      <c r="AD638" s="763"/>
      <c r="AE638" s="792"/>
      <c r="AF638" s="29"/>
      <c r="AH638" s="190" t="str">
        <f>IF(AG638&lt;&gt;"",VLOOKUP(AG638,MAGV!$B$6:$G$172,2,0),"")</f>
        <v/>
      </c>
      <c r="AI638" s="44" t="str">
        <f t="shared" si="13"/>
        <v/>
      </c>
    </row>
    <row r="639" spans="1:35" ht="12.6" customHeight="1" x14ac:dyDescent="0.2">
      <c r="A639" s="367"/>
      <c r="B639" s="102"/>
      <c r="C639" s="1046" t="s">
        <v>547</v>
      </c>
      <c r="D639" s="78" t="str">
        <f>AG635&amp;".5"</f>
        <v>K09.5</v>
      </c>
      <c r="E639" s="753"/>
      <c r="F639" s="788"/>
      <c r="G639" s="788"/>
      <c r="H639" s="789"/>
      <c r="I639" s="753"/>
      <c r="J639" s="754"/>
      <c r="K639" s="789"/>
      <c r="L639" s="755"/>
      <c r="M639" s="753"/>
      <c r="N639" s="754"/>
      <c r="O639" s="788"/>
      <c r="P639" s="755"/>
      <c r="Q639" s="753"/>
      <c r="R639" s="790"/>
      <c r="S639" s="805"/>
      <c r="T639" s="755"/>
      <c r="U639" s="753"/>
      <c r="V639" s="790"/>
      <c r="W639" s="788"/>
      <c r="X639" s="755"/>
      <c r="Y639" s="753"/>
      <c r="Z639" s="799"/>
      <c r="AA639" s="800"/>
      <c r="AB639" s="801"/>
      <c r="AC639" s="753"/>
      <c r="AD639" s="790"/>
      <c r="AE639" s="788"/>
      <c r="AF639" s="29"/>
      <c r="AH639" s="190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">
      <c r="A640" s="367"/>
      <c r="B640" s="102"/>
      <c r="C640" s="1046"/>
      <c r="D640" s="78" t="str">
        <f>AG635&amp;".6"</f>
        <v>K09.6</v>
      </c>
      <c r="E640" s="753"/>
      <c r="F640" s="788"/>
      <c r="G640" s="805"/>
      <c r="H640" s="789"/>
      <c r="I640" s="753"/>
      <c r="J640" s="754"/>
      <c r="K640" s="806"/>
      <c r="L640" s="755"/>
      <c r="M640" s="753"/>
      <c r="N640" s="754"/>
      <c r="O640" s="805"/>
      <c r="P640" s="755"/>
      <c r="Q640" s="753"/>
      <c r="R640" s="790"/>
      <c r="S640" s="805"/>
      <c r="T640" s="755"/>
      <c r="U640" s="753"/>
      <c r="V640" s="790"/>
      <c r="W640" s="805"/>
      <c r="X640" s="755"/>
      <c r="Y640" s="753"/>
      <c r="Z640" s="799"/>
      <c r="AA640" s="816"/>
      <c r="AB640" s="801"/>
      <c r="AC640" s="753"/>
      <c r="AD640" s="790"/>
      <c r="AE640" s="805"/>
      <c r="AF640" s="29"/>
      <c r="AH640" s="190" t="str">
        <f>IF(AG640&lt;&gt;"",VLOOKUP(AG640,MAGV!$B$6:$G$172,2,0),"")</f>
        <v/>
      </c>
      <c r="AI640" s="44" t="str">
        <f t="shared" si="13"/>
        <v/>
      </c>
    </row>
    <row r="641" spans="1:35" ht="12.6" customHeight="1" x14ac:dyDescent="0.2">
      <c r="A641" s="368">
        <v>11</v>
      </c>
      <c r="B641" s="101" t="str">
        <f>IF(AG641&lt;&gt;"",AH641,"")</f>
        <v>C.Hường</v>
      </c>
      <c r="C641" s="1042" t="s">
        <v>0</v>
      </c>
      <c r="D641" s="79" t="str">
        <f>AG641&amp;".1"</f>
        <v>K10.1</v>
      </c>
      <c r="E641" s="761"/>
      <c r="F641" s="771"/>
      <c r="G641" s="771"/>
      <c r="H641" s="760"/>
      <c r="I641" s="761"/>
      <c r="J641" s="760"/>
      <c r="K641" s="802"/>
      <c r="L641" s="774"/>
      <c r="M641" s="761"/>
      <c r="N641" s="760"/>
      <c r="O641" s="771"/>
      <c r="P641" s="774"/>
      <c r="Q641" s="761"/>
      <c r="R641" s="762"/>
      <c r="S641" s="771"/>
      <c r="T641" s="774"/>
      <c r="U641" s="761"/>
      <c r="V641" s="760"/>
      <c r="W641" s="771"/>
      <c r="X641" s="774"/>
      <c r="Y641" s="761" t="s">
        <v>10132</v>
      </c>
      <c r="Z641" s="760">
        <v>4</v>
      </c>
      <c r="AA641" s="771"/>
      <c r="AB641" s="774"/>
      <c r="AC641" s="761" t="s">
        <v>10132</v>
      </c>
      <c r="AD641" s="762">
        <v>4</v>
      </c>
      <c r="AE641" s="771"/>
      <c r="AF641" s="19"/>
      <c r="AG641" s="189" t="s">
        <v>303</v>
      </c>
      <c r="AH641" s="190" t="str">
        <f>IF(AG641&lt;&gt;"",VLOOKUP(AG641,MAGV!$B$6:$G$172,2,0),"")</f>
        <v>C.Hường</v>
      </c>
      <c r="AI641" s="44">
        <f t="shared" si="13"/>
        <v>34</v>
      </c>
    </row>
    <row r="642" spans="1:35" ht="12" customHeight="1" x14ac:dyDescent="0.2">
      <c r="A642" s="367"/>
      <c r="B642" s="104">
        <f>SUM(F641:F646,J641:J646,N641:N646,R641:R646,V641:V646,Z641:Z646,AD641:AD646)</f>
        <v>34</v>
      </c>
      <c r="C642" s="1043"/>
      <c r="D642" s="78" t="str">
        <f>AG641&amp;".2"</f>
        <v>K10.2</v>
      </c>
      <c r="E642" s="791"/>
      <c r="F642" s="764"/>
      <c r="G642" s="792"/>
      <c r="H642" s="793"/>
      <c r="I642" s="756"/>
      <c r="J642" s="764"/>
      <c r="K642" s="794"/>
      <c r="L642" s="793"/>
      <c r="M642" s="756"/>
      <c r="N642" s="764"/>
      <c r="O642" s="792"/>
      <c r="P642" s="793"/>
      <c r="Q642" s="756"/>
      <c r="R642" s="763"/>
      <c r="S642" s="792"/>
      <c r="T642" s="793"/>
      <c r="U642" s="756"/>
      <c r="V642" s="763"/>
      <c r="W642" s="792"/>
      <c r="X642" s="793"/>
      <c r="Y642" s="756"/>
      <c r="Z642" s="763"/>
      <c r="AA642" s="825" t="s">
        <v>7240</v>
      </c>
      <c r="AB642" s="793"/>
      <c r="AC642" s="756"/>
      <c r="AD642" s="763"/>
      <c r="AE642" s="792" t="s">
        <v>7240</v>
      </c>
      <c r="AF642" s="23"/>
      <c r="AH642" s="190" t="str">
        <f>IF(AG642&lt;&gt;"",VLOOKUP(AG642,MAGV!$B$6:$G$172,2,0),"")</f>
        <v/>
      </c>
      <c r="AI642" s="44" t="str">
        <f t="shared" si="13"/>
        <v/>
      </c>
    </row>
    <row r="643" spans="1:35" ht="12.6" customHeight="1" x14ac:dyDescent="0.2">
      <c r="A643" s="367"/>
      <c r="B643" s="102"/>
      <c r="C643" s="1044" t="s">
        <v>1</v>
      </c>
      <c r="D643" s="78" t="str">
        <f>AG641&amp;".3"</f>
        <v>K10.3</v>
      </c>
      <c r="E643" s="765"/>
      <c r="F643" s="773"/>
      <c r="G643" s="773"/>
      <c r="H643" s="795"/>
      <c r="I643" s="765" t="s">
        <v>6555</v>
      </c>
      <c r="J643" s="767">
        <v>4</v>
      </c>
      <c r="K643" s="803"/>
      <c r="L643" s="775"/>
      <c r="M643" s="765"/>
      <c r="N643" s="766"/>
      <c r="O643" s="804"/>
      <c r="P643" s="775"/>
      <c r="Q643" s="765"/>
      <c r="R643" s="767"/>
      <c r="S643" s="773"/>
      <c r="T643" s="775"/>
      <c r="U643" s="765" t="s">
        <v>6555</v>
      </c>
      <c r="V643" s="766">
        <v>4</v>
      </c>
      <c r="W643" s="804"/>
      <c r="X643" s="775"/>
      <c r="Y643" s="765" t="s">
        <v>10132</v>
      </c>
      <c r="Z643" s="766">
        <v>4</v>
      </c>
      <c r="AA643" s="773"/>
      <c r="AB643" s="775"/>
      <c r="AC643" s="765" t="s">
        <v>10132</v>
      </c>
      <c r="AD643" s="767">
        <v>4</v>
      </c>
      <c r="AE643" s="773"/>
      <c r="AF643" s="29"/>
      <c r="AH643" s="190" t="str">
        <f>IF(AG643&lt;&gt;"",VLOOKUP(AG643,MAGV!$B$6:$G$172,2,0),"")</f>
        <v/>
      </c>
      <c r="AI643" s="44" t="str">
        <f t="shared" si="13"/>
        <v/>
      </c>
    </row>
    <row r="644" spans="1:35" ht="12.6" customHeight="1" x14ac:dyDescent="0.2">
      <c r="A644" s="367"/>
      <c r="B644" s="102"/>
      <c r="C644" s="1045"/>
      <c r="D644" s="78" t="str">
        <f>AG641&amp;".4"</f>
        <v>K10.4</v>
      </c>
      <c r="E644" s="756"/>
      <c r="F644" s="770"/>
      <c r="G644" s="844"/>
      <c r="H644" s="796"/>
      <c r="I644" s="756"/>
      <c r="J644" s="764"/>
      <c r="K644" s="825" t="s">
        <v>8295</v>
      </c>
      <c r="L644" s="793"/>
      <c r="M644" s="756"/>
      <c r="N644" s="764"/>
      <c r="O644" s="792"/>
      <c r="P644" s="793"/>
      <c r="Q644" s="756"/>
      <c r="R644" s="763"/>
      <c r="S644" s="792"/>
      <c r="T644" s="793"/>
      <c r="U644" s="756"/>
      <c r="V644" s="763"/>
      <c r="W644" s="825" t="s">
        <v>8295</v>
      </c>
      <c r="X644" s="793"/>
      <c r="Y644" s="756"/>
      <c r="Z644" s="772"/>
      <c r="AA644" s="830" t="s">
        <v>7240</v>
      </c>
      <c r="AB644" s="798"/>
      <c r="AC644" s="756"/>
      <c r="AD644" s="763"/>
      <c r="AE644" s="792" t="s">
        <v>7240</v>
      </c>
      <c r="AF644" s="29"/>
      <c r="AH644" s="190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">
      <c r="A645" s="367"/>
      <c r="B645" s="102"/>
      <c r="C645" s="1046" t="s">
        <v>547</v>
      </c>
      <c r="D645" s="78" t="str">
        <f>AG641&amp;".5"</f>
        <v>K10.5</v>
      </c>
      <c r="E645" s="753" t="s">
        <v>10132</v>
      </c>
      <c r="F645" s="788">
        <v>2</v>
      </c>
      <c r="G645" s="788"/>
      <c r="H645" s="789"/>
      <c r="I645" s="753" t="s">
        <v>10132</v>
      </c>
      <c r="J645" s="754">
        <v>2</v>
      </c>
      <c r="K645" s="789"/>
      <c r="L645" s="755"/>
      <c r="M645" s="753" t="s">
        <v>10132</v>
      </c>
      <c r="N645" s="754">
        <v>2</v>
      </c>
      <c r="O645" s="788"/>
      <c r="P645" s="755"/>
      <c r="Q645" s="753" t="s">
        <v>10132</v>
      </c>
      <c r="R645" s="790">
        <v>2</v>
      </c>
      <c r="S645" s="788"/>
      <c r="T645" s="755"/>
      <c r="U645" s="753" t="s">
        <v>10132</v>
      </c>
      <c r="V645" s="790">
        <v>2</v>
      </c>
      <c r="W645" s="788"/>
      <c r="X645" s="755"/>
      <c r="Y645" s="753"/>
      <c r="Z645" s="799"/>
      <c r="AA645" s="800"/>
      <c r="AB645" s="801"/>
      <c r="AC645" s="753"/>
      <c r="AD645" s="790"/>
      <c r="AE645" s="788"/>
      <c r="AF645" s="29"/>
      <c r="AH645" s="190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">
      <c r="A646" s="367"/>
      <c r="B646" s="102"/>
      <c r="C646" s="1046"/>
      <c r="D646" s="78" t="str">
        <f>AG641&amp;".6"</f>
        <v>K10.6</v>
      </c>
      <c r="E646" s="753"/>
      <c r="F646" s="788"/>
      <c r="G646" s="825" t="s">
        <v>7240</v>
      </c>
      <c r="H646" s="789"/>
      <c r="I646" s="753"/>
      <c r="J646" s="754"/>
      <c r="K646" s="806" t="s">
        <v>7240</v>
      </c>
      <c r="L646" s="755"/>
      <c r="M646" s="753"/>
      <c r="N646" s="754"/>
      <c r="O646" s="825" t="s">
        <v>7240</v>
      </c>
      <c r="P646" s="755"/>
      <c r="Q646" s="753"/>
      <c r="R646" s="790"/>
      <c r="S646" s="805" t="s">
        <v>7240</v>
      </c>
      <c r="T646" s="755"/>
      <c r="U646" s="753"/>
      <c r="V646" s="790"/>
      <c r="W646" s="825" t="s">
        <v>7240</v>
      </c>
      <c r="X646" s="755"/>
      <c r="Y646" s="753"/>
      <c r="Z646" s="799"/>
      <c r="AA646" s="816"/>
      <c r="AB646" s="801"/>
      <c r="AC646" s="753"/>
      <c r="AD646" s="790"/>
      <c r="AE646" s="805"/>
      <c r="AF646" s="29"/>
      <c r="AH646" s="190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" customHeight="1" x14ac:dyDescent="0.2">
      <c r="A647" s="368">
        <v>12</v>
      </c>
      <c r="B647" s="101" t="str">
        <f>IF(AG647&lt;&gt;"",AH647,"")</f>
        <v>Th.Mạnh</v>
      </c>
      <c r="C647" s="1042" t="s">
        <v>0</v>
      </c>
      <c r="D647" s="79" t="str">
        <f>AG647&amp;".1"</f>
        <v>K12.1</v>
      </c>
      <c r="E647" s="761"/>
      <c r="F647" s="771"/>
      <c r="G647" s="771"/>
      <c r="H647" s="760"/>
      <c r="I647" s="761" t="s">
        <v>10163</v>
      </c>
      <c r="J647" s="760">
        <v>4</v>
      </c>
      <c r="K647" s="802"/>
      <c r="L647" s="774"/>
      <c r="M647" s="761" t="s">
        <v>10163</v>
      </c>
      <c r="N647" s="760">
        <v>4</v>
      </c>
      <c r="O647" s="771"/>
      <c r="P647" s="774"/>
      <c r="Q647" s="761"/>
      <c r="R647" s="762"/>
      <c r="S647" s="771"/>
      <c r="T647" s="774"/>
      <c r="U647" s="761" t="s">
        <v>10163</v>
      </c>
      <c r="V647" s="760">
        <v>4</v>
      </c>
      <c r="W647" s="771"/>
      <c r="X647" s="774"/>
      <c r="Y647" s="761"/>
      <c r="Z647" s="760"/>
      <c r="AA647" s="771"/>
      <c r="AB647" s="774"/>
      <c r="AC647" s="761"/>
      <c r="AD647" s="762"/>
      <c r="AE647" s="771"/>
      <c r="AF647" s="19"/>
      <c r="AG647" s="189" t="s">
        <v>306</v>
      </c>
      <c r="AH647" s="190" t="str">
        <f>IF(AG647&lt;&gt;"",VLOOKUP(AG647,MAGV!$B$6:$G$172,2,0),"")</f>
        <v>Th.Mạnh</v>
      </c>
      <c r="AI647" s="44">
        <f t="shared" si="14"/>
        <v>35</v>
      </c>
    </row>
    <row r="648" spans="1:35" ht="12" customHeight="1" x14ac:dyDescent="0.2">
      <c r="A648" s="367"/>
      <c r="B648" s="104">
        <f>SUM(F647:F652,J647:J652,N647:N652,R647:R652,V647:V652,Z647:Z652,AD647:AD652)</f>
        <v>35</v>
      </c>
      <c r="C648" s="1043"/>
      <c r="D648" s="78" t="str">
        <f>AG647&amp;".2"</f>
        <v>K12.2</v>
      </c>
      <c r="E648" s="791"/>
      <c r="F648" s="764"/>
      <c r="G648" s="792"/>
      <c r="H648" s="793"/>
      <c r="I648" s="756"/>
      <c r="J648" s="764"/>
      <c r="K648" s="794" t="s">
        <v>8324</v>
      </c>
      <c r="L648" s="793"/>
      <c r="M648" s="756"/>
      <c r="N648" s="764"/>
      <c r="O648" s="792" t="s">
        <v>8324</v>
      </c>
      <c r="P648" s="793"/>
      <c r="Q648" s="756"/>
      <c r="R648" s="763"/>
      <c r="S648" s="792"/>
      <c r="T648" s="793"/>
      <c r="U648" s="756"/>
      <c r="V648" s="763"/>
      <c r="W648" s="792" t="s">
        <v>8324</v>
      </c>
      <c r="X648" s="793"/>
      <c r="Y648" s="756"/>
      <c r="Z648" s="763"/>
      <c r="AA648" s="792"/>
      <c r="AB648" s="793"/>
      <c r="AC648" s="756"/>
      <c r="AD648" s="763"/>
      <c r="AE648" s="792"/>
      <c r="AF648" s="23"/>
      <c r="AH648" s="190" t="str">
        <f>IF(AG648&lt;&gt;"",VLOOKUP(AG648,MAGV!$B$6:$G$172,2,0),"")</f>
        <v/>
      </c>
      <c r="AI648" s="44" t="str">
        <f t="shared" si="14"/>
        <v/>
      </c>
    </row>
    <row r="649" spans="1:35" ht="12.6" customHeight="1" x14ac:dyDescent="0.2">
      <c r="A649" s="367"/>
      <c r="B649" s="102"/>
      <c r="C649" s="1044" t="s">
        <v>1</v>
      </c>
      <c r="D649" s="78" t="str">
        <f>AG647&amp;".3"</f>
        <v>K12.3</v>
      </c>
      <c r="E649" s="765" t="s">
        <v>10163</v>
      </c>
      <c r="F649" s="773">
        <v>4</v>
      </c>
      <c r="G649" s="773"/>
      <c r="H649" s="795"/>
      <c r="I649" s="765" t="s">
        <v>10183</v>
      </c>
      <c r="J649" s="767">
        <v>5</v>
      </c>
      <c r="K649" s="795"/>
      <c r="L649" s="775"/>
      <c r="M649" s="765" t="s">
        <v>10183</v>
      </c>
      <c r="N649" s="766">
        <v>5</v>
      </c>
      <c r="O649" s="773"/>
      <c r="P649" s="775"/>
      <c r="Q649" s="765" t="s">
        <v>10163</v>
      </c>
      <c r="R649" s="767">
        <v>4</v>
      </c>
      <c r="S649" s="773"/>
      <c r="T649" s="775"/>
      <c r="U649" s="765" t="s">
        <v>10183</v>
      </c>
      <c r="V649" s="766">
        <v>5</v>
      </c>
      <c r="W649" s="773"/>
      <c r="X649" s="775"/>
      <c r="Y649" s="765"/>
      <c r="Z649" s="766"/>
      <c r="AA649" s="773"/>
      <c r="AB649" s="775"/>
      <c r="AC649" s="765"/>
      <c r="AD649" s="767"/>
      <c r="AE649" s="773"/>
      <c r="AF649" s="29"/>
      <c r="AH649" s="190" t="str">
        <f>IF(AG649&lt;&gt;"",VLOOKUP(AG649,MAGV!$B$6:$G$172,2,0),"")</f>
        <v/>
      </c>
      <c r="AI649" s="44" t="str">
        <f t="shared" si="14"/>
        <v/>
      </c>
    </row>
    <row r="650" spans="1:35" ht="12.6" customHeight="1" x14ac:dyDescent="0.2">
      <c r="A650" s="367"/>
      <c r="B650" s="102"/>
      <c r="C650" s="1045"/>
      <c r="D650" s="78" t="str">
        <f>AG647&amp;".4"</f>
        <v>K12.4</v>
      </c>
      <c r="E650" s="756"/>
      <c r="F650" s="770"/>
      <c r="G650" s="792" t="s">
        <v>8324</v>
      </c>
      <c r="H650" s="796"/>
      <c r="I650" s="756"/>
      <c r="J650" s="764"/>
      <c r="K650" s="794" t="s">
        <v>9869</v>
      </c>
      <c r="L650" s="793"/>
      <c r="M650" s="756"/>
      <c r="N650" s="764"/>
      <c r="O650" s="792" t="s">
        <v>9869</v>
      </c>
      <c r="P650" s="793"/>
      <c r="Q650" s="756"/>
      <c r="R650" s="763"/>
      <c r="S650" s="792" t="s">
        <v>8324</v>
      </c>
      <c r="T650" s="793"/>
      <c r="U650" s="756"/>
      <c r="V650" s="763"/>
      <c r="W650" s="792" t="s">
        <v>9869</v>
      </c>
      <c r="X650" s="793"/>
      <c r="Y650" s="756"/>
      <c r="Z650" s="772"/>
      <c r="AA650" s="797"/>
      <c r="AB650" s="798"/>
      <c r="AC650" s="756"/>
      <c r="AD650" s="763"/>
      <c r="AE650" s="792"/>
      <c r="AF650" s="29"/>
      <c r="AH650" s="190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">
      <c r="A651" s="367"/>
      <c r="B651" s="102"/>
      <c r="C651" s="1046" t="s">
        <v>547</v>
      </c>
      <c r="D651" s="78" t="str">
        <f>AG647&amp;".5"</f>
        <v>K12.5</v>
      </c>
      <c r="E651" s="753"/>
      <c r="F651" s="788"/>
      <c r="G651" s="788"/>
      <c r="H651" s="789"/>
      <c r="I651" s="753"/>
      <c r="J651" s="754"/>
      <c r="K651" s="789"/>
      <c r="L651" s="755"/>
      <c r="M651" s="753"/>
      <c r="N651" s="754"/>
      <c r="O651" s="788"/>
      <c r="P651" s="755"/>
      <c r="Q651" s="753"/>
      <c r="R651" s="790"/>
      <c r="S651" s="805"/>
      <c r="T651" s="755"/>
      <c r="U651" s="753"/>
      <c r="V651" s="790"/>
      <c r="W651" s="788"/>
      <c r="X651" s="755"/>
      <c r="Y651" s="753"/>
      <c r="Z651" s="799"/>
      <c r="AA651" s="800"/>
      <c r="AB651" s="801"/>
      <c r="AC651" s="753"/>
      <c r="AD651" s="790"/>
      <c r="AE651" s="788"/>
      <c r="AF651" s="29"/>
      <c r="AH651" s="190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">
      <c r="A652" s="367"/>
      <c r="B652" s="102"/>
      <c r="C652" s="1046"/>
      <c r="D652" s="78" t="str">
        <f>AG647&amp;".6"</f>
        <v>K12.6</v>
      </c>
      <c r="E652" s="753"/>
      <c r="F652" s="788"/>
      <c r="G652" s="805"/>
      <c r="H652" s="789"/>
      <c r="I652" s="753"/>
      <c r="J652" s="754"/>
      <c r="K652" s="806"/>
      <c r="L652" s="755"/>
      <c r="M652" s="753"/>
      <c r="N652" s="754"/>
      <c r="O652" s="805"/>
      <c r="P652" s="755"/>
      <c r="Q652" s="753"/>
      <c r="R652" s="790"/>
      <c r="S652" s="805"/>
      <c r="T652" s="755"/>
      <c r="U652" s="753"/>
      <c r="V652" s="790"/>
      <c r="W652" s="805"/>
      <c r="X652" s="755"/>
      <c r="Y652" s="753"/>
      <c r="Z652" s="799"/>
      <c r="AA652" s="816"/>
      <c r="AB652" s="801"/>
      <c r="AC652" s="753"/>
      <c r="AD652" s="790"/>
      <c r="AE652" s="805"/>
      <c r="AF652" s="29"/>
      <c r="AH652" s="190" t="str">
        <f>IF(AG652&lt;&gt;"",VLOOKUP(AG652,MAGV!$B$6:$G$172,2,0),"")</f>
        <v/>
      </c>
      <c r="AI652" s="44" t="str">
        <f t="shared" si="14"/>
        <v/>
      </c>
    </row>
    <row r="653" spans="1:35" ht="12.6" customHeight="1" x14ac:dyDescent="0.2">
      <c r="A653" s="368">
        <v>13</v>
      </c>
      <c r="B653" s="101" t="str">
        <f>IF(AG653&lt;&gt;"",AH653,"")</f>
        <v>C.Minh</v>
      </c>
      <c r="C653" s="1042" t="s">
        <v>0</v>
      </c>
      <c r="D653" s="79" t="str">
        <f>AG653&amp;".1"</f>
        <v>K13.1</v>
      </c>
      <c r="E653" s="761" t="s">
        <v>6555</v>
      </c>
      <c r="F653" s="771">
        <v>4</v>
      </c>
      <c r="G653" s="771"/>
      <c r="H653" s="760"/>
      <c r="I653" s="761" t="s">
        <v>6555</v>
      </c>
      <c r="J653" s="760">
        <v>4</v>
      </c>
      <c r="K653" s="802"/>
      <c r="L653" s="774"/>
      <c r="M653" s="761" t="s">
        <v>6555</v>
      </c>
      <c r="N653" s="760">
        <v>4</v>
      </c>
      <c r="O653" s="771"/>
      <c r="P653" s="774"/>
      <c r="Q653" s="761" t="s">
        <v>6555</v>
      </c>
      <c r="R653" s="762">
        <v>4</v>
      </c>
      <c r="S653" s="771"/>
      <c r="T653" s="774"/>
      <c r="U653" s="761" t="s">
        <v>6555</v>
      </c>
      <c r="V653" s="760">
        <v>4</v>
      </c>
      <c r="W653" s="771"/>
      <c r="X653" s="774"/>
      <c r="Y653" s="761" t="s">
        <v>7284</v>
      </c>
      <c r="Z653" s="760">
        <v>4</v>
      </c>
      <c r="AA653" s="771"/>
      <c r="AB653" s="774"/>
      <c r="AC653" s="761" t="s">
        <v>7284</v>
      </c>
      <c r="AD653" s="762">
        <v>4</v>
      </c>
      <c r="AE653" s="771"/>
      <c r="AF653" s="19"/>
      <c r="AG653" s="189" t="s">
        <v>309</v>
      </c>
      <c r="AH653" s="190" t="str">
        <f>IF(AG653&lt;&gt;"",VLOOKUP(AG653,MAGV!$B$6:$G$172,2,0),"")</f>
        <v>C.Minh</v>
      </c>
      <c r="AI653" s="44">
        <f t="shared" si="14"/>
        <v>46</v>
      </c>
    </row>
    <row r="654" spans="1:35" ht="12" customHeight="1" x14ac:dyDescent="0.2">
      <c r="A654" s="367"/>
      <c r="B654" s="104">
        <f>SUM(F653:F658,J653:J658,N653:N658,R653:R658,V653:V658,Z653:Z658,AD653:AD658)</f>
        <v>46</v>
      </c>
      <c r="C654" s="1043"/>
      <c r="D654" s="78" t="str">
        <f>AG653&amp;".2"</f>
        <v>K13.2</v>
      </c>
      <c r="E654" s="791"/>
      <c r="F654" s="764"/>
      <c r="G654" s="792" t="s">
        <v>9963</v>
      </c>
      <c r="H654" s="793"/>
      <c r="I654" s="756"/>
      <c r="J654" s="764"/>
      <c r="K654" s="794" t="s">
        <v>9963</v>
      </c>
      <c r="L654" s="793"/>
      <c r="M654" s="756"/>
      <c r="N654" s="764"/>
      <c r="O654" s="792" t="s">
        <v>9963</v>
      </c>
      <c r="P654" s="793"/>
      <c r="Q654" s="756"/>
      <c r="R654" s="763"/>
      <c r="S654" s="792" t="s">
        <v>9963</v>
      </c>
      <c r="T654" s="793"/>
      <c r="U654" s="756"/>
      <c r="V654" s="763"/>
      <c r="W654" s="792" t="s">
        <v>9963</v>
      </c>
      <c r="X654" s="793"/>
      <c r="Y654" s="756"/>
      <c r="Z654" s="763"/>
      <c r="AA654" s="825" t="s">
        <v>9962</v>
      </c>
      <c r="AB654" s="793"/>
      <c r="AC654" s="756"/>
      <c r="AD654" s="763"/>
      <c r="AE654" s="792" t="s">
        <v>9962</v>
      </c>
      <c r="AF654" s="23"/>
      <c r="AH654" s="190" t="str">
        <f>IF(AG654&lt;&gt;"",VLOOKUP(AG654,MAGV!$B$6:$G$172,2,0),"")</f>
        <v/>
      </c>
      <c r="AI654" s="44" t="str">
        <f t="shared" si="14"/>
        <v/>
      </c>
    </row>
    <row r="655" spans="1:35" ht="12.6" customHeight="1" x14ac:dyDescent="0.2">
      <c r="A655" s="367"/>
      <c r="B655" s="102"/>
      <c r="C655" s="1044" t="s">
        <v>1</v>
      </c>
      <c r="D655" s="78" t="str">
        <f>AG653&amp;".3"</f>
        <v>K13.3</v>
      </c>
      <c r="E655" s="765"/>
      <c r="F655" s="773"/>
      <c r="G655" s="773"/>
      <c r="H655" s="795"/>
      <c r="I655" s="765"/>
      <c r="J655" s="767"/>
      <c r="K655" s="803"/>
      <c r="L655" s="775"/>
      <c r="M655" s="765"/>
      <c r="N655" s="766"/>
      <c r="O655" s="804"/>
      <c r="P655" s="775"/>
      <c r="Q655" s="765"/>
      <c r="R655" s="767"/>
      <c r="S655" s="773"/>
      <c r="T655" s="775"/>
      <c r="U655" s="765"/>
      <c r="V655" s="766"/>
      <c r="W655" s="804"/>
      <c r="X655" s="775"/>
      <c r="Y655" s="765" t="s">
        <v>7284</v>
      </c>
      <c r="Z655" s="766">
        <v>4</v>
      </c>
      <c r="AA655" s="773"/>
      <c r="AB655" s="775"/>
      <c r="AC655" s="765" t="s">
        <v>7284</v>
      </c>
      <c r="AD655" s="767">
        <v>4</v>
      </c>
      <c r="AE655" s="804"/>
      <c r="AF655" s="29"/>
      <c r="AH655" s="190" t="str">
        <f>IF(AG655&lt;&gt;"",VLOOKUP(AG655,MAGV!$B$6:$G$172,2,0),"")</f>
        <v/>
      </c>
      <c r="AI655" s="44" t="str">
        <f t="shared" si="14"/>
        <v/>
      </c>
    </row>
    <row r="656" spans="1:35" ht="12.6" customHeight="1" x14ac:dyDescent="0.2">
      <c r="A656" s="367"/>
      <c r="B656" s="102"/>
      <c r="C656" s="1045"/>
      <c r="D656" s="78" t="str">
        <f>AG653&amp;".4"</f>
        <v>K13.4</v>
      </c>
      <c r="E656" s="756"/>
      <c r="F656" s="770"/>
      <c r="G656" s="792"/>
      <c r="H656" s="796"/>
      <c r="I656" s="756"/>
      <c r="J656" s="764"/>
      <c r="K656" s="794"/>
      <c r="L656" s="793"/>
      <c r="M656" s="756"/>
      <c r="N656" s="764"/>
      <c r="O656" s="792"/>
      <c r="P656" s="793"/>
      <c r="Q656" s="756"/>
      <c r="R656" s="763"/>
      <c r="S656" s="792"/>
      <c r="T656" s="793"/>
      <c r="U656" s="756"/>
      <c r="V656" s="763"/>
      <c r="W656" s="843"/>
      <c r="X656" s="793"/>
      <c r="Y656" s="756"/>
      <c r="Z656" s="772"/>
      <c r="AA656" s="830" t="s">
        <v>9962</v>
      </c>
      <c r="AB656" s="798"/>
      <c r="AC656" s="756"/>
      <c r="AD656" s="763"/>
      <c r="AE656" s="792" t="s">
        <v>9962</v>
      </c>
      <c r="AF656" s="29"/>
      <c r="AH656" s="190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">
      <c r="A657" s="367"/>
      <c r="B657" s="102"/>
      <c r="C657" s="1046" t="s">
        <v>547</v>
      </c>
      <c r="D657" s="78" t="str">
        <f>AG653&amp;".5"</f>
        <v>K13.5</v>
      </c>
      <c r="E657" s="753" t="s">
        <v>7284</v>
      </c>
      <c r="F657" s="788">
        <v>2</v>
      </c>
      <c r="G657" s="788"/>
      <c r="H657" s="789"/>
      <c r="I657" s="753" t="s">
        <v>7284</v>
      </c>
      <c r="J657" s="754">
        <v>2</v>
      </c>
      <c r="K657" s="789"/>
      <c r="L657" s="755"/>
      <c r="M657" s="753" t="s">
        <v>7284</v>
      </c>
      <c r="N657" s="754">
        <v>2</v>
      </c>
      <c r="O657" s="788"/>
      <c r="P657" s="755"/>
      <c r="Q657" s="753" t="s">
        <v>7284</v>
      </c>
      <c r="R657" s="790">
        <v>2</v>
      </c>
      <c r="S657" s="788"/>
      <c r="T657" s="755"/>
      <c r="U657" s="753" t="s">
        <v>7284</v>
      </c>
      <c r="V657" s="790">
        <v>2</v>
      </c>
      <c r="W657" s="788"/>
      <c r="X657" s="755"/>
      <c r="Y657" s="753"/>
      <c r="Z657" s="799"/>
      <c r="AA657" s="800"/>
      <c r="AB657" s="801"/>
      <c r="AC657" s="753"/>
      <c r="AD657" s="790"/>
      <c r="AE657" s="788"/>
      <c r="AF657" s="29"/>
      <c r="AH657" s="190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">
      <c r="A658" s="367"/>
      <c r="B658" s="102"/>
      <c r="C658" s="1046"/>
      <c r="D658" s="78" t="str">
        <f>AG653&amp;".6"</f>
        <v>K13.6</v>
      </c>
      <c r="E658" s="753"/>
      <c r="F658" s="788"/>
      <c r="G658" s="843" t="s">
        <v>9962</v>
      </c>
      <c r="H658" s="789"/>
      <c r="I658" s="753"/>
      <c r="J658" s="754"/>
      <c r="K658" s="817" t="s">
        <v>9962</v>
      </c>
      <c r="L658" s="755"/>
      <c r="M658" s="753"/>
      <c r="N658" s="754"/>
      <c r="O658" s="843" t="s">
        <v>9962</v>
      </c>
      <c r="P658" s="755"/>
      <c r="Q658" s="753"/>
      <c r="R658" s="790"/>
      <c r="S658" s="817" t="s">
        <v>9962</v>
      </c>
      <c r="T658" s="755"/>
      <c r="U658" s="753"/>
      <c r="V658" s="790"/>
      <c r="W658" s="805" t="s">
        <v>9962</v>
      </c>
      <c r="X658" s="755"/>
      <c r="Y658" s="753"/>
      <c r="Z658" s="799"/>
      <c r="AA658" s="816"/>
      <c r="AB658" s="801"/>
      <c r="AC658" s="753"/>
      <c r="AD658" s="790"/>
      <c r="AE658" s="805"/>
      <c r="AF658" s="29"/>
      <c r="AH658" s="190" t="str">
        <f>IF(AG658&lt;&gt;"",VLOOKUP(AG658,MAGV!$B$6:$G$172,2,0),"")</f>
        <v/>
      </c>
      <c r="AI658" s="44" t="str">
        <f t="shared" si="14"/>
        <v/>
      </c>
    </row>
    <row r="659" spans="1:35" ht="12.6" customHeight="1" x14ac:dyDescent="0.2">
      <c r="A659" s="368">
        <v>16</v>
      </c>
      <c r="B659" s="101" t="str">
        <f>IF(AG659&lt;&gt;"",AH659,"")</f>
        <v>Th.Phú</v>
      </c>
      <c r="C659" s="1042" t="s">
        <v>0</v>
      </c>
      <c r="D659" s="79" t="str">
        <f>AG659&amp;".1"</f>
        <v>K16.1</v>
      </c>
      <c r="E659" s="761" t="s">
        <v>10115</v>
      </c>
      <c r="F659" s="771">
        <v>4</v>
      </c>
      <c r="G659" s="771"/>
      <c r="H659" s="760"/>
      <c r="I659" s="761"/>
      <c r="J659" s="760"/>
      <c r="K659" s="802"/>
      <c r="L659" s="774"/>
      <c r="M659" s="761"/>
      <c r="N659" s="760"/>
      <c r="O659" s="771"/>
      <c r="P659" s="774"/>
      <c r="Q659" s="761" t="s">
        <v>10115</v>
      </c>
      <c r="R659" s="762">
        <v>4</v>
      </c>
      <c r="S659" s="771"/>
      <c r="T659" s="774"/>
      <c r="U659" s="761"/>
      <c r="V659" s="760"/>
      <c r="W659" s="771"/>
      <c r="X659" s="774"/>
      <c r="Y659" s="761"/>
      <c r="Z659" s="760"/>
      <c r="AA659" s="771"/>
      <c r="AB659" s="774"/>
      <c r="AC659" s="761" t="s">
        <v>6543</v>
      </c>
      <c r="AD659" s="762">
        <v>5</v>
      </c>
      <c r="AE659" s="771"/>
      <c r="AF659" s="19"/>
      <c r="AG659" s="189" t="s">
        <v>315</v>
      </c>
      <c r="AH659" s="190" t="str">
        <f>IF(AG659&lt;&gt;"",VLOOKUP(AG659,MAGV!$B$6:$G$172,2,0),"")</f>
        <v>Th.Phú</v>
      </c>
      <c r="AI659" s="44">
        <f t="shared" si="14"/>
        <v>37</v>
      </c>
    </row>
    <row r="660" spans="1:35" ht="12" customHeight="1" x14ac:dyDescent="0.2">
      <c r="A660" s="367"/>
      <c r="B660" s="104">
        <f>SUM(F659:F664,J659:J664,N659:N664,R659:R664,V659:V664,Z659:Z664,AD659:AD664)</f>
        <v>37</v>
      </c>
      <c r="C660" s="1043"/>
      <c r="D660" s="78" t="str">
        <f>AG659&amp;".2"</f>
        <v>K16.2</v>
      </c>
      <c r="E660" s="791"/>
      <c r="F660" s="764"/>
      <c r="G660" s="825" t="s">
        <v>8324</v>
      </c>
      <c r="H660" s="793"/>
      <c r="I660" s="756"/>
      <c r="J660" s="764"/>
      <c r="K660" s="841"/>
      <c r="L660" s="793"/>
      <c r="M660" s="756"/>
      <c r="N660" s="764"/>
      <c r="O660" s="825"/>
      <c r="P660" s="793"/>
      <c r="Q660" s="756"/>
      <c r="R660" s="763"/>
      <c r="S660" s="825" t="s">
        <v>8324</v>
      </c>
      <c r="T660" s="793"/>
      <c r="U660" s="756"/>
      <c r="V660" s="763"/>
      <c r="W660" s="825"/>
      <c r="X660" s="793"/>
      <c r="Y660" s="756"/>
      <c r="Z660" s="763"/>
      <c r="AA660" s="825"/>
      <c r="AB660" s="793"/>
      <c r="AC660" s="756"/>
      <c r="AD660" s="763"/>
      <c r="AE660" s="817" t="s">
        <v>9863</v>
      </c>
      <c r="AF660" s="23"/>
      <c r="AH660" s="190" t="str">
        <f>IF(AG660&lt;&gt;"",VLOOKUP(AG660,MAGV!$B$6:$G$172,2,0),"")</f>
        <v/>
      </c>
      <c r="AI660" s="44" t="str">
        <f t="shared" si="14"/>
        <v/>
      </c>
    </row>
    <row r="661" spans="1:35" ht="12.6" customHeight="1" x14ac:dyDescent="0.2">
      <c r="A661" s="367"/>
      <c r="B661" s="102"/>
      <c r="C661" s="1044" t="s">
        <v>1</v>
      </c>
      <c r="D661" s="78" t="str">
        <f>AG659&amp;".3"</f>
        <v>K16.3</v>
      </c>
      <c r="E661" s="765"/>
      <c r="F661" s="773"/>
      <c r="G661" s="773"/>
      <c r="H661" s="795"/>
      <c r="I661" s="765"/>
      <c r="J661" s="767"/>
      <c r="K661" s="803"/>
      <c r="L661" s="775"/>
      <c r="M661" s="765" t="s">
        <v>6543</v>
      </c>
      <c r="N661" s="766">
        <v>4</v>
      </c>
      <c r="O661" s="804"/>
      <c r="P661" s="775"/>
      <c r="Q661" s="765" t="s">
        <v>6543</v>
      </c>
      <c r="R661" s="767">
        <v>4</v>
      </c>
      <c r="S661" s="773"/>
      <c r="T661" s="775"/>
      <c r="U661" s="765" t="s">
        <v>6567</v>
      </c>
      <c r="V661" s="766">
        <v>5</v>
      </c>
      <c r="W661" s="804"/>
      <c r="X661" s="775"/>
      <c r="Y661" s="765"/>
      <c r="Z661" s="766"/>
      <c r="AA661" s="773"/>
      <c r="AB661" s="775"/>
      <c r="AC661" s="765" t="s">
        <v>6543</v>
      </c>
      <c r="AD661" s="767">
        <v>5</v>
      </c>
      <c r="AE661" s="804"/>
      <c r="AF661" s="29"/>
      <c r="AH661" s="190" t="str">
        <f>IF(AG661&lt;&gt;"",VLOOKUP(AG661,MAGV!$B$6:$G$172,2,0),"")</f>
        <v/>
      </c>
      <c r="AI661" s="44" t="str">
        <f t="shared" si="14"/>
        <v/>
      </c>
    </row>
    <row r="662" spans="1:35" ht="12.6" customHeight="1" x14ac:dyDescent="0.2">
      <c r="A662" s="367"/>
      <c r="B662" s="102"/>
      <c r="C662" s="1045"/>
      <c r="D662" s="78" t="str">
        <f>AG659&amp;".4"</f>
        <v>K16.4</v>
      </c>
      <c r="E662" s="756"/>
      <c r="F662" s="770"/>
      <c r="G662" s="817"/>
      <c r="H662" s="796"/>
      <c r="I662" s="756"/>
      <c r="J662" s="764"/>
      <c r="K662" s="843"/>
      <c r="L662" s="793"/>
      <c r="M662" s="756"/>
      <c r="N662" s="764"/>
      <c r="O662" s="825" t="s">
        <v>8295</v>
      </c>
      <c r="P662" s="793"/>
      <c r="Q662" s="756"/>
      <c r="R662" s="763"/>
      <c r="S662" s="825" t="s">
        <v>8295</v>
      </c>
      <c r="T662" s="793"/>
      <c r="U662" s="756"/>
      <c r="V662" s="763"/>
      <c r="W662" s="817" t="s">
        <v>9966</v>
      </c>
      <c r="X662" s="793"/>
      <c r="Y662" s="756"/>
      <c r="Z662" s="772"/>
      <c r="AA662" s="830"/>
      <c r="AB662" s="798"/>
      <c r="AC662" s="756"/>
      <c r="AD662" s="763"/>
      <c r="AE662" s="817" t="s">
        <v>9863</v>
      </c>
      <c r="AF662" s="29"/>
      <c r="AH662" s="190" t="str">
        <f>IF(AG662&lt;&gt;"",VLOOKUP(AG662,MAGV!$B$6:$G$172,2,0),"")</f>
        <v/>
      </c>
      <c r="AI662" s="44" t="str">
        <f t="shared" si="14"/>
        <v/>
      </c>
    </row>
    <row r="663" spans="1:35" ht="12.6" customHeight="1" x14ac:dyDescent="0.2">
      <c r="A663" s="367"/>
      <c r="B663" s="102"/>
      <c r="C663" s="1046" t="s">
        <v>547</v>
      </c>
      <c r="D663" s="78" t="str">
        <f>AG659&amp;".5"</f>
        <v>K16.5</v>
      </c>
      <c r="E663" s="753"/>
      <c r="F663" s="788"/>
      <c r="G663" s="788"/>
      <c r="H663" s="789"/>
      <c r="I663" s="753"/>
      <c r="J663" s="754"/>
      <c r="K663" s="789"/>
      <c r="L663" s="755"/>
      <c r="M663" s="753"/>
      <c r="N663" s="754"/>
      <c r="O663" s="788"/>
      <c r="P663" s="755"/>
      <c r="Q663" s="753" t="s">
        <v>6543</v>
      </c>
      <c r="R663" s="790">
        <v>3</v>
      </c>
      <c r="S663" s="788"/>
      <c r="T663" s="755"/>
      <c r="U663" s="753"/>
      <c r="V663" s="790"/>
      <c r="W663" s="788"/>
      <c r="X663" s="755"/>
      <c r="Y663" s="753" t="s">
        <v>6543</v>
      </c>
      <c r="Z663" s="799">
        <v>3</v>
      </c>
      <c r="AA663" s="800"/>
      <c r="AB663" s="801"/>
      <c r="AC663" s="753"/>
      <c r="AD663" s="790"/>
      <c r="AE663" s="788"/>
      <c r="AF663" s="29"/>
      <c r="AH663" s="190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">
      <c r="A664" s="367"/>
      <c r="B664" s="102"/>
      <c r="C664" s="1046"/>
      <c r="D664" s="78" t="str">
        <f>AG659&amp;".6"</f>
        <v>K16.6</v>
      </c>
      <c r="E664" s="753"/>
      <c r="F664" s="788"/>
      <c r="G664" s="817"/>
      <c r="H664" s="789"/>
      <c r="I664" s="753"/>
      <c r="J664" s="754"/>
      <c r="K664" s="806"/>
      <c r="L664" s="755"/>
      <c r="M664" s="753"/>
      <c r="N664" s="754"/>
      <c r="O664" s="817"/>
      <c r="P664" s="755"/>
      <c r="Q664" s="753"/>
      <c r="R664" s="790"/>
      <c r="S664" s="817" t="s">
        <v>9863</v>
      </c>
      <c r="T664" s="755"/>
      <c r="U664" s="753"/>
      <c r="V664" s="790"/>
      <c r="W664" s="817"/>
      <c r="X664" s="755"/>
      <c r="Y664" s="753"/>
      <c r="Z664" s="799"/>
      <c r="AA664" s="816" t="s">
        <v>9863</v>
      </c>
      <c r="AB664" s="801"/>
      <c r="AC664" s="753"/>
      <c r="AD664" s="790"/>
      <c r="AE664" s="805"/>
      <c r="AF664" s="29"/>
      <c r="AH664" s="190" t="str">
        <f>IF(AG664&lt;&gt;"",VLOOKUP(AG664,MAGV!$B$6:$G$172,2,0),"")</f>
        <v/>
      </c>
      <c r="AI664" s="44" t="str">
        <f t="shared" si="14"/>
        <v/>
      </c>
    </row>
    <row r="665" spans="1:35" ht="12.6" customHeight="1" x14ac:dyDescent="0.2">
      <c r="A665" s="368">
        <v>17</v>
      </c>
      <c r="B665" s="101" t="str">
        <f>IF(AG665&lt;&gt;"",AH665,"")</f>
        <v>Th.Sỹ</v>
      </c>
      <c r="C665" s="1042" t="s">
        <v>0</v>
      </c>
      <c r="D665" s="79" t="str">
        <f>AG665&amp;".1"</f>
        <v>K17.1</v>
      </c>
      <c r="E665" s="761"/>
      <c r="F665" s="771"/>
      <c r="G665" s="771"/>
      <c r="H665" s="760"/>
      <c r="I665" s="761"/>
      <c r="J665" s="760"/>
      <c r="K665" s="802"/>
      <c r="L665" s="774"/>
      <c r="M665" s="761"/>
      <c r="N665" s="760"/>
      <c r="O665" s="771"/>
      <c r="P665" s="774"/>
      <c r="Q665" s="761"/>
      <c r="R665" s="762"/>
      <c r="S665" s="771"/>
      <c r="T665" s="774"/>
      <c r="U665" s="761"/>
      <c r="V665" s="760"/>
      <c r="W665" s="771"/>
      <c r="X665" s="774"/>
      <c r="Y665" s="761" t="s">
        <v>6552</v>
      </c>
      <c r="Z665" s="760">
        <v>4</v>
      </c>
      <c r="AA665" s="771"/>
      <c r="AB665" s="774"/>
      <c r="AC665" s="761"/>
      <c r="AD665" s="762"/>
      <c r="AE665" s="771"/>
      <c r="AF665" s="19"/>
      <c r="AG665" s="189" t="s">
        <v>318</v>
      </c>
      <c r="AH665" s="190" t="str">
        <f>IF(AG665&lt;&gt;"",VLOOKUP(AG665,MAGV!$B$6:$G$172,2,0),"")</f>
        <v>Th.Sỹ</v>
      </c>
      <c r="AI665" s="44">
        <f t="shared" si="14"/>
        <v>8</v>
      </c>
    </row>
    <row r="666" spans="1:35" ht="12" customHeight="1" x14ac:dyDescent="0.2">
      <c r="A666" s="367"/>
      <c r="B666" s="104">
        <f>SUM(F665:F670,J665:J670,N665:N670,R665:R670,V665:V670,Z665:Z670,AD665:AD670)</f>
        <v>8</v>
      </c>
      <c r="C666" s="1043"/>
      <c r="D666" s="78" t="str">
        <f>AG665&amp;".2"</f>
        <v>K17.2</v>
      </c>
      <c r="E666" s="845"/>
      <c r="F666" s="846"/>
      <c r="G666" s="792"/>
      <c r="H666" s="847"/>
      <c r="I666" s="848"/>
      <c r="J666" s="846"/>
      <c r="K666" s="794"/>
      <c r="L666" s="847"/>
      <c r="M666" s="848"/>
      <c r="N666" s="846"/>
      <c r="O666" s="792"/>
      <c r="P666" s="847"/>
      <c r="Q666" s="848"/>
      <c r="R666" s="849"/>
      <c r="S666" s="792"/>
      <c r="T666" s="847"/>
      <c r="U666" s="848"/>
      <c r="V666" s="849"/>
      <c r="W666" s="792"/>
      <c r="X666" s="793"/>
      <c r="Y666" s="756"/>
      <c r="Z666" s="763"/>
      <c r="AA666" s="792" t="s">
        <v>9966</v>
      </c>
      <c r="AB666" s="793"/>
      <c r="AC666" s="756"/>
      <c r="AD666" s="763"/>
      <c r="AE666" s="825"/>
      <c r="AF666" s="23"/>
      <c r="AH666" s="190" t="str">
        <f>IF(AG666&lt;&gt;"",VLOOKUP(AG666,MAGV!$B$6:$G$172,2,0),"")</f>
        <v/>
      </c>
      <c r="AI666" s="44" t="str">
        <f t="shared" si="14"/>
        <v/>
      </c>
    </row>
    <row r="667" spans="1:35" ht="12.6" customHeight="1" x14ac:dyDescent="0.2">
      <c r="A667" s="367"/>
      <c r="B667" s="102"/>
      <c r="C667" s="1044" t="s">
        <v>1</v>
      </c>
      <c r="D667" s="78" t="str">
        <f>AG665&amp;".3"</f>
        <v>K17.3</v>
      </c>
      <c r="E667" s="765"/>
      <c r="F667" s="773"/>
      <c r="G667" s="773"/>
      <c r="H667" s="795"/>
      <c r="I667" s="765"/>
      <c r="J667" s="767"/>
      <c r="K667" s="795"/>
      <c r="L667" s="775"/>
      <c r="M667" s="765"/>
      <c r="N667" s="766"/>
      <c r="O667" s="773"/>
      <c r="P667" s="775"/>
      <c r="Q667" s="765"/>
      <c r="R667" s="767"/>
      <c r="S667" s="773"/>
      <c r="T667" s="775"/>
      <c r="U667" s="765"/>
      <c r="V667" s="766"/>
      <c r="W667" s="773"/>
      <c r="X667" s="775"/>
      <c r="Y667" s="765" t="s">
        <v>6552</v>
      </c>
      <c r="Z667" s="766">
        <v>4</v>
      </c>
      <c r="AA667" s="773"/>
      <c r="AB667" s="775"/>
      <c r="AC667" s="765"/>
      <c r="AD667" s="767"/>
      <c r="AE667" s="773"/>
      <c r="AF667" s="29"/>
      <c r="AH667" s="190" t="str">
        <f>IF(AG667&lt;&gt;"",VLOOKUP(AG667,MAGV!$B$6:$G$172,2,0),"")</f>
        <v/>
      </c>
      <c r="AI667" s="44" t="str">
        <f t="shared" si="14"/>
        <v/>
      </c>
    </row>
    <row r="668" spans="1:35" ht="12.6" customHeight="1" x14ac:dyDescent="0.2">
      <c r="A668" s="367"/>
      <c r="B668" s="102"/>
      <c r="C668" s="1045"/>
      <c r="D668" s="78" t="str">
        <f>AG665&amp;".4"</f>
        <v>K17.4</v>
      </c>
      <c r="E668" s="756"/>
      <c r="F668" s="770"/>
      <c r="G668" s="825"/>
      <c r="H668" s="796"/>
      <c r="I668" s="756"/>
      <c r="J668" s="764"/>
      <c r="K668" s="794"/>
      <c r="L668" s="793"/>
      <c r="M668" s="756"/>
      <c r="N668" s="764"/>
      <c r="O668" s="792"/>
      <c r="P668" s="793"/>
      <c r="Q668" s="756"/>
      <c r="R668" s="763"/>
      <c r="S668" s="792"/>
      <c r="T668" s="793"/>
      <c r="U668" s="756"/>
      <c r="V668" s="763"/>
      <c r="W668" s="792"/>
      <c r="X668" s="793"/>
      <c r="Y668" s="756"/>
      <c r="Z668" s="772"/>
      <c r="AA668" s="797" t="s">
        <v>9966</v>
      </c>
      <c r="AB668" s="798"/>
      <c r="AC668" s="756"/>
      <c r="AD668" s="763"/>
      <c r="AE668" s="825"/>
      <c r="AF668" s="29"/>
      <c r="AH668" s="190" t="str">
        <f>IF(AG668&lt;&gt;"",VLOOKUP(AG668,MAGV!$B$6:$G$172,2,0),"")</f>
        <v/>
      </c>
      <c r="AI668" s="44" t="str">
        <f t="shared" si="14"/>
        <v/>
      </c>
    </row>
    <row r="669" spans="1:35" ht="12.6" customHeight="1" x14ac:dyDescent="0.2">
      <c r="A669" s="367"/>
      <c r="B669" s="102"/>
      <c r="C669" s="1046" t="s">
        <v>547</v>
      </c>
      <c r="D669" s="78" t="str">
        <f>AG665&amp;".5"</f>
        <v>K17.5</v>
      </c>
      <c r="E669" s="753"/>
      <c r="F669" s="788"/>
      <c r="G669" s="788"/>
      <c r="H669" s="789"/>
      <c r="I669" s="753"/>
      <c r="J669" s="754"/>
      <c r="K669" s="789"/>
      <c r="L669" s="755"/>
      <c r="M669" s="753"/>
      <c r="N669" s="754"/>
      <c r="O669" s="788"/>
      <c r="P669" s="755"/>
      <c r="Q669" s="753"/>
      <c r="R669" s="790"/>
      <c r="S669" s="805"/>
      <c r="T669" s="755"/>
      <c r="U669" s="753"/>
      <c r="V669" s="790"/>
      <c r="W669" s="788"/>
      <c r="X669" s="755"/>
      <c r="Y669" s="753"/>
      <c r="Z669" s="799"/>
      <c r="AA669" s="800"/>
      <c r="AB669" s="801"/>
      <c r="AC669" s="753"/>
      <c r="AD669" s="790"/>
      <c r="AE669" s="788"/>
      <c r="AF669" s="29"/>
      <c r="AH669" s="190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">
      <c r="A670" s="367"/>
      <c r="B670" s="102"/>
      <c r="C670" s="1046"/>
      <c r="D670" s="78" t="str">
        <f>AG665&amp;".6"</f>
        <v>K17.6</v>
      </c>
      <c r="E670" s="753"/>
      <c r="F670" s="788"/>
      <c r="G670" s="805"/>
      <c r="H670" s="789"/>
      <c r="I670" s="753"/>
      <c r="J670" s="754"/>
      <c r="K670" s="806"/>
      <c r="L670" s="755"/>
      <c r="M670" s="753"/>
      <c r="N670" s="754"/>
      <c r="O670" s="805"/>
      <c r="P670" s="755"/>
      <c r="Q670" s="753"/>
      <c r="R670" s="790"/>
      <c r="S670" s="805"/>
      <c r="T670" s="755"/>
      <c r="U670" s="753"/>
      <c r="V670" s="790"/>
      <c r="W670" s="805"/>
      <c r="X670" s="755"/>
      <c r="Y670" s="753"/>
      <c r="Z670" s="799"/>
      <c r="AA670" s="816"/>
      <c r="AB670" s="801"/>
      <c r="AC670" s="753"/>
      <c r="AD670" s="790"/>
      <c r="AE670" s="788"/>
      <c r="AF670" s="29"/>
      <c r="AH670" s="190" t="str">
        <f>IF(AG670&lt;&gt;"",VLOOKUP(AG670,MAGV!$B$6:$G$172,2,0),"")</f>
        <v/>
      </c>
      <c r="AI670" s="44" t="str">
        <f t="shared" si="14"/>
        <v/>
      </c>
    </row>
    <row r="671" spans="1:35" ht="12.6" customHeight="1" x14ac:dyDescent="0.2">
      <c r="A671" s="368">
        <v>18</v>
      </c>
      <c r="B671" s="101" t="str">
        <f>IF(AG671&lt;&gt;"",AH671,"")</f>
        <v>C.Tâm</v>
      </c>
      <c r="C671" s="1042" t="s">
        <v>0</v>
      </c>
      <c r="D671" s="79" t="str">
        <f>AG671&amp;".1"</f>
        <v>K18.1</v>
      </c>
      <c r="E671" s="761"/>
      <c r="F671" s="771"/>
      <c r="G671" s="771"/>
      <c r="H671" s="760"/>
      <c r="I671" s="761"/>
      <c r="J671" s="760"/>
      <c r="K671" s="802"/>
      <c r="L671" s="774"/>
      <c r="M671" s="761"/>
      <c r="N671" s="760"/>
      <c r="O671" s="771"/>
      <c r="P671" s="774"/>
      <c r="Q671" s="761"/>
      <c r="R671" s="762"/>
      <c r="S671" s="771"/>
      <c r="T671" s="774"/>
      <c r="U671" s="761"/>
      <c r="V671" s="760"/>
      <c r="W671" s="771"/>
      <c r="X671" s="774"/>
      <c r="Y671" s="761" t="s">
        <v>6567</v>
      </c>
      <c r="Z671" s="760">
        <v>5</v>
      </c>
      <c r="AA671" s="771"/>
      <c r="AB671" s="774"/>
      <c r="AC671" s="761" t="s">
        <v>6567</v>
      </c>
      <c r="AD671" s="762">
        <v>5</v>
      </c>
      <c r="AE671" s="771"/>
      <c r="AF671" s="19"/>
      <c r="AG671" s="189" t="s">
        <v>321</v>
      </c>
      <c r="AH671" s="190" t="str">
        <f>IF(AG671&lt;&gt;"",VLOOKUP(AG671,MAGV!$B$6:$G$172,2,0),"")</f>
        <v>C.Tâm</v>
      </c>
      <c r="AI671" s="44">
        <f t="shared" si="14"/>
        <v>48</v>
      </c>
    </row>
    <row r="672" spans="1:35" ht="12" customHeight="1" x14ac:dyDescent="0.2">
      <c r="A672" s="367"/>
      <c r="B672" s="104">
        <f>SUM(F671:F676,J671:J676,N671:N676,R671:R676,V671:V676,Z671:Z676,AD671:AD676)</f>
        <v>48</v>
      </c>
      <c r="C672" s="1043"/>
      <c r="D672" s="78" t="str">
        <f>AG671&amp;".2"</f>
        <v>K18.2</v>
      </c>
      <c r="E672" s="791"/>
      <c r="F672" s="764"/>
      <c r="G672" s="825"/>
      <c r="H672" s="793"/>
      <c r="I672" s="756"/>
      <c r="J672" s="764"/>
      <c r="K672" s="841"/>
      <c r="L672" s="793"/>
      <c r="M672" s="756"/>
      <c r="N672" s="764"/>
      <c r="O672" s="825"/>
      <c r="P672" s="793"/>
      <c r="Q672" s="756"/>
      <c r="R672" s="763"/>
      <c r="S672" s="825"/>
      <c r="T672" s="793"/>
      <c r="U672" s="756"/>
      <c r="V672" s="763"/>
      <c r="W672" s="825"/>
      <c r="X672" s="793"/>
      <c r="Y672" s="756"/>
      <c r="Z672" s="763"/>
      <c r="AA672" s="825" t="s">
        <v>9915</v>
      </c>
      <c r="AB672" s="793"/>
      <c r="AC672" s="756"/>
      <c r="AD672" s="763"/>
      <c r="AE672" s="825" t="s">
        <v>9915</v>
      </c>
      <c r="AF672" s="23"/>
      <c r="AH672" s="190" t="str">
        <f>IF(AG672&lt;&gt;"",VLOOKUP(AG672,MAGV!$B$6:$G$172,2,0),"")</f>
        <v/>
      </c>
      <c r="AI672" s="44" t="str">
        <f t="shared" si="14"/>
        <v/>
      </c>
    </row>
    <row r="673" spans="1:35" ht="12.6" customHeight="1" x14ac:dyDescent="0.2">
      <c r="A673" s="367"/>
      <c r="B673" s="102"/>
      <c r="C673" s="1044" t="s">
        <v>1</v>
      </c>
      <c r="D673" s="78" t="str">
        <f>AG671&amp;".3"</f>
        <v>K18.3</v>
      </c>
      <c r="E673" s="765" t="s">
        <v>6552</v>
      </c>
      <c r="F673" s="773">
        <v>4</v>
      </c>
      <c r="G673" s="773"/>
      <c r="H673" s="795"/>
      <c r="I673" s="765" t="s">
        <v>6552</v>
      </c>
      <c r="J673" s="767">
        <v>4</v>
      </c>
      <c r="K673" s="803"/>
      <c r="L673" s="775"/>
      <c r="M673" s="765" t="s">
        <v>6552</v>
      </c>
      <c r="N673" s="766">
        <v>4</v>
      </c>
      <c r="O673" s="773"/>
      <c r="P673" s="775"/>
      <c r="Q673" s="765" t="s">
        <v>6552</v>
      </c>
      <c r="R673" s="767">
        <v>4</v>
      </c>
      <c r="S673" s="773"/>
      <c r="T673" s="775"/>
      <c r="U673" s="765" t="s">
        <v>6552</v>
      </c>
      <c r="V673" s="766">
        <v>4</v>
      </c>
      <c r="W673" s="804"/>
      <c r="X673" s="775"/>
      <c r="Y673" s="765" t="s">
        <v>6567</v>
      </c>
      <c r="Z673" s="766">
        <v>5</v>
      </c>
      <c r="AA673" s="773"/>
      <c r="AB673" s="775"/>
      <c r="AC673" s="765" t="s">
        <v>6540</v>
      </c>
      <c r="AD673" s="767">
        <v>4</v>
      </c>
      <c r="AE673" s="773"/>
      <c r="AF673" s="29"/>
      <c r="AH673" s="190" t="str">
        <f>IF(AG673&lt;&gt;"",VLOOKUP(AG673,MAGV!$B$6:$G$172,2,0),"")</f>
        <v/>
      </c>
      <c r="AI673" s="44" t="str">
        <f t="shared" si="14"/>
        <v/>
      </c>
    </row>
    <row r="674" spans="1:35" ht="12.6" customHeight="1" x14ac:dyDescent="0.2">
      <c r="A674" s="367"/>
      <c r="B674" s="102"/>
      <c r="C674" s="1045"/>
      <c r="D674" s="78" t="str">
        <f>AG671&amp;".4"</f>
        <v>K18.4</v>
      </c>
      <c r="E674" s="756"/>
      <c r="F674" s="770"/>
      <c r="G674" s="825" t="s">
        <v>9964</v>
      </c>
      <c r="H674" s="796"/>
      <c r="I674" s="756"/>
      <c r="J674" s="764"/>
      <c r="K674" s="841" t="s">
        <v>9964</v>
      </c>
      <c r="L674" s="793"/>
      <c r="M674" s="756"/>
      <c r="N674" s="764"/>
      <c r="O674" s="825" t="s">
        <v>9964</v>
      </c>
      <c r="P674" s="793"/>
      <c r="Q674" s="756"/>
      <c r="R674" s="763"/>
      <c r="S674" s="825" t="s">
        <v>9964</v>
      </c>
      <c r="T674" s="793"/>
      <c r="U674" s="756"/>
      <c r="V674" s="763"/>
      <c r="W674" s="825" t="s">
        <v>9964</v>
      </c>
      <c r="X674" s="793"/>
      <c r="Y674" s="756"/>
      <c r="Z674" s="772"/>
      <c r="AA674" s="830" t="s">
        <v>9915</v>
      </c>
      <c r="AB674" s="798"/>
      <c r="AC674" s="756"/>
      <c r="AD674" s="763"/>
      <c r="AE674" s="825" t="s">
        <v>9915</v>
      </c>
      <c r="AF674" s="29"/>
      <c r="AH674" s="190" t="str">
        <f>IF(AG674&lt;&gt;"",VLOOKUP(AG674,MAGV!$B$6:$G$172,2,0),"")</f>
        <v/>
      </c>
      <c r="AI674" s="44" t="str">
        <f t="shared" si="14"/>
        <v/>
      </c>
    </row>
    <row r="675" spans="1:35" ht="12.6" customHeight="1" x14ac:dyDescent="0.2">
      <c r="A675" s="367"/>
      <c r="B675" s="102"/>
      <c r="C675" s="1046" t="s">
        <v>547</v>
      </c>
      <c r="D675" s="78" t="str">
        <f>AG671&amp;".5"</f>
        <v>K18.5</v>
      </c>
      <c r="E675" s="753" t="s">
        <v>6567</v>
      </c>
      <c r="F675" s="788">
        <v>3</v>
      </c>
      <c r="G675" s="792"/>
      <c r="H675" s="789"/>
      <c r="I675" s="753"/>
      <c r="J675" s="754"/>
      <c r="K675" s="789"/>
      <c r="L675" s="755"/>
      <c r="M675" s="753" t="s">
        <v>6567</v>
      </c>
      <c r="N675" s="754">
        <v>3</v>
      </c>
      <c r="O675" s="788"/>
      <c r="P675" s="755"/>
      <c r="Q675" s="753"/>
      <c r="R675" s="790"/>
      <c r="S675" s="788"/>
      <c r="T675" s="755"/>
      <c r="U675" s="753" t="s">
        <v>6567</v>
      </c>
      <c r="V675" s="790">
        <v>3</v>
      </c>
      <c r="W675" s="788"/>
      <c r="X675" s="755"/>
      <c r="Y675" s="753"/>
      <c r="Z675" s="799"/>
      <c r="AA675" s="800"/>
      <c r="AB675" s="801"/>
      <c r="AC675" s="753"/>
      <c r="AD675" s="790"/>
      <c r="AE675" s="788"/>
      <c r="AF675" s="29"/>
      <c r="AH675" s="190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">
      <c r="A676" s="367"/>
      <c r="B676" s="102"/>
      <c r="C676" s="1046"/>
      <c r="D676" s="78" t="str">
        <f>AG671&amp;".6"</f>
        <v>K18.6</v>
      </c>
      <c r="E676" s="753"/>
      <c r="F676" s="788"/>
      <c r="G676" s="825" t="s">
        <v>9915</v>
      </c>
      <c r="H676" s="789"/>
      <c r="I676" s="753"/>
      <c r="J676" s="754"/>
      <c r="K676" s="841"/>
      <c r="L676" s="755"/>
      <c r="M676" s="753"/>
      <c r="N676" s="754"/>
      <c r="O676" s="825" t="s">
        <v>9915</v>
      </c>
      <c r="P676" s="755"/>
      <c r="Q676" s="753"/>
      <c r="R676" s="790"/>
      <c r="S676" s="817"/>
      <c r="T676" s="755"/>
      <c r="U676" s="753"/>
      <c r="V676" s="790"/>
      <c r="W676" s="825" t="s">
        <v>9915</v>
      </c>
      <c r="X676" s="755"/>
      <c r="Y676" s="753"/>
      <c r="Z676" s="799"/>
      <c r="AA676" s="816"/>
      <c r="AB676" s="801"/>
      <c r="AC676" s="753"/>
      <c r="AD676" s="790"/>
      <c r="AE676" s="805"/>
      <c r="AF676" s="29"/>
      <c r="AH676" s="190" t="str">
        <f>IF(AG676&lt;&gt;"",VLOOKUP(AG676,MAGV!$B$6:$G$172,2,0),"")</f>
        <v/>
      </c>
      <c r="AI676" s="44" t="str">
        <f t="shared" si="14"/>
        <v/>
      </c>
    </row>
    <row r="677" spans="1:35" ht="12.6" customHeight="1" x14ac:dyDescent="0.2">
      <c r="A677" s="368">
        <v>19</v>
      </c>
      <c r="B677" s="101" t="str">
        <f>IF(AG677&lt;&gt;"",AH677,"")</f>
        <v>C. Trang</v>
      </c>
      <c r="C677" s="1042" t="s">
        <v>0</v>
      </c>
      <c r="D677" s="79" t="str">
        <f>AG677&amp;".1"</f>
        <v>K22.1</v>
      </c>
      <c r="E677" s="761"/>
      <c r="F677" s="771"/>
      <c r="G677" s="771"/>
      <c r="H677" s="760"/>
      <c r="I677" s="761"/>
      <c r="J677" s="760"/>
      <c r="K677" s="802"/>
      <c r="L677" s="774"/>
      <c r="M677" s="761"/>
      <c r="N677" s="760"/>
      <c r="O677" s="771"/>
      <c r="P677" s="774"/>
      <c r="Q677" s="761"/>
      <c r="R677" s="762"/>
      <c r="S677" s="771"/>
      <c r="T677" s="774"/>
      <c r="U677" s="761"/>
      <c r="V677" s="760"/>
      <c r="W677" s="771"/>
      <c r="X677" s="774"/>
      <c r="Y677" s="761"/>
      <c r="Z677" s="760"/>
      <c r="AA677" s="771"/>
      <c r="AB677" s="774"/>
      <c r="AC677" s="761"/>
      <c r="AD677" s="762"/>
      <c r="AE677" s="771"/>
      <c r="AF677" s="19"/>
      <c r="AG677" s="189" t="s">
        <v>596</v>
      </c>
      <c r="AH677" s="190" t="str">
        <f>IF(AG677&lt;&gt;"",VLOOKUP(AG677,MAGV!$B$6:$G$172,2,0),"")</f>
        <v>C. Trang</v>
      </c>
      <c r="AI677" s="44">
        <f t="shared" si="14"/>
        <v>7</v>
      </c>
    </row>
    <row r="678" spans="1:35" ht="12" customHeight="1" x14ac:dyDescent="0.2">
      <c r="A678" s="367"/>
      <c r="B678" s="104">
        <f>SUM(F677:F682,J677:J682,N677:N682,R677:R682,V677:V682,Z677:Z682,AD677:AD682)</f>
        <v>7</v>
      </c>
      <c r="C678" s="1043"/>
      <c r="D678" s="78" t="str">
        <f>AG677&amp;".2"</f>
        <v>K22.2</v>
      </c>
      <c r="E678" s="791"/>
      <c r="F678" s="764"/>
      <c r="G678" s="825"/>
      <c r="H678" s="793"/>
      <c r="I678" s="756"/>
      <c r="J678" s="764"/>
      <c r="K678" s="841"/>
      <c r="L678" s="793"/>
      <c r="M678" s="756"/>
      <c r="N678" s="764"/>
      <c r="O678" s="825"/>
      <c r="P678" s="793"/>
      <c r="Q678" s="756"/>
      <c r="R678" s="763"/>
      <c r="S678" s="825"/>
      <c r="T678" s="793"/>
      <c r="U678" s="756"/>
      <c r="V678" s="763"/>
      <c r="W678" s="825"/>
      <c r="X678" s="793"/>
      <c r="Y678" s="756"/>
      <c r="Z678" s="763"/>
      <c r="AA678" s="825"/>
      <c r="AB678" s="793"/>
      <c r="AC678" s="756"/>
      <c r="AD678" s="763"/>
      <c r="AE678" s="825"/>
      <c r="AF678" s="23"/>
      <c r="AH678" s="190" t="str">
        <f>IF(AG678&lt;&gt;"",VLOOKUP(AG678,MAGV!$B$6:$G$172,2,0),"")</f>
        <v/>
      </c>
      <c r="AI678" s="44" t="str">
        <f t="shared" si="14"/>
        <v/>
      </c>
    </row>
    <row r="679" spans="1:35" ht="12.6" customHeight="1" x14ac:dyDescent="0.2">
      <c r="A679" s="367"/>
      <c r="B679" s="102"/>
      <c r="C679" s="1044" t="s">
        <v>1</v>
      </c>
      <c r="D679" s="78" t="str">
        <f>AG677&amp;".3"</f>
        <v>K22.3</v>
      </c>
      <c r="E679" s="765"/>
      <c r="F679" s="773"/>
      <c r="G679" s="773"/>
      <c r="H679" s="795"/>
      <c r="I679" s="765"/>
      <c r="J679" s="767"/>
      <c r="K679" s="795"/>
      <c r="L679" s="775"/>
      <c r="M679" s="765"/>
      <c r="N679" s="766"/>
      <c r="O679" s="773"/>
      <c r="P679" s="775"/>
      <c r="Q679" s="765"/>
      <c r="R679" s="767"/>
      <c r="S679" s="804"/>
      <c r="T679" s="775"/>
      <c r="U679" s="765"/>
      <c r="V679" s="766"/>
      <c r="W679" s="773"/>
      <c r="X679" s="775"/>
      <c r="Y679" s="765"/>
      <c r="Z679" s="766"/>
      <c r="AA679" s="773"/>
      <c r="AB679" s="775"/>
      <c r="AC679" s="765" t="s">
        <v>6531</v>
      </c>
      <c r="AD679" s="767">
        <v>4</v>
      </c>
      <c r="AE679" s="773"/>
      <c r="AF679" s="29"/>
      <c r="AH679" s="190" t="str">
        <f>IF(AG679&lt;&gt;"",VLOOKUP(AG679,MAGV!$B$6:$G$172,2,0),"")</f>
        <v/>
      </c>
      <c r="AI679" s="44" t="str">
        <f t="shared" si="14"/>
        <v/>
      </c>
    </row>
    <row r="680" spans="1:35" ht="12.6" customHeight="1" x14ac:dyDescent="0.2">
      <c r="A680" s="367"/>
      <c r="B680" s="102"/>
      <c r="C680" s="1045"/>
      <c r="D680" s="78" t="str">
        <f>AG677&amp;".4"</f>
        <v>K22.4</v>
      </c>
      <c r="E680" s="756"/>
      <c r="F680" s="770"/>
      <c r="G680" s="825"/>
      <c r="H680" s="796"/>
      <c r="I680" s="756"/>
      <c r="J680" s="764"/>
      <c r="K680" s="841"/>
      <c r="L680" s="793"/>
      <c r="M680" s="756"/>
      <c r="N680" s="764"/>
      <c r="O680" s="825"/>
      <c r="P680" s="793"/>
      <c r="Q680" s="756"/>
      <c r="R680" s="763"/>
      <c r="S680" s="825"/>
      <c r="T680" s="793"/>
      <c r="U680" s="756"/>
      <c r="V680" s="763"/>
      <c r="W680" s="825"/>
      <c r="X680" s="793"/>
      <c r="Y680" s="756"/>
      <c r="Z680" s="772"/>
      <c r="AA680" s="841"/>
      <c r="AB680" s="798"/>
      <c r="AC680" s="756"/>
      <c r="AD680" s="763"/>
      <c r="AE680" s="825" t="s">
        <v>9878</v>
      </c>
      <c r="AF680" s="29"/>
      <c r="AH680" s="190" t="str">
        <f>IF(AG680&lt;&gt;"",VLOOKUP(AG680,MAGV!$B$6:$G$172,2,0),"")</f>
        <v/>
      </c>
      <c r="AI680" s="44" t="str">
        <f t="shared" si="14"/>
        <v/>
      </c>
    </row>
    <row r="681" spans="1:35" ht="12.6" customHeight="1" x14ac:dyDescent="0.2">
      <c r="A681" s="367"/>
      <c r="B681" s="102"/>
      <c r="C681" s="1046" t="s">
        <v>547</v>
      </c>
      <c r="D681" s="78" t="str">
        <f>AG677&amp;".5"</f>
        <v>K22.5</v>
      </c>
      <c r="E681" s="753" t="s">
        <v>6531</v>
      </c>
      <c r="F681" s="788">
        <v>3</v>
      </c>
      <c r="G681" s="788"/>
      <c r="H681" s="789"/>
      <c r="I681" s="753"/>
      <c r="J681" s="754"/>
      <c r="K681" s="789"/>
      <c r="L681" s="755"/>
      <c r="M681" s="753"/>
      <c r="N681" s="754"/>
      <c r="O681" s="788"/>
      <c r="P681" s="755"/>
      <c r="Q681" s="753"/>
      <c r="R681" s="790"/>
      <c r="S681" s="788"/>
      <c r="T681" s="755"/>
      <c r="U681" s="753"/>
      <c r="V681" s="790"/>
      <c r="W681" s="788"/>
      <c r="X681" s="755"/>
      <c r="Y681" s="753"/>
      <c r="Z681" s="799"/>
      <c r="AA681" s="800"/>
      <c r="AB681" s="801"/>
      <c r="AC681" s="753"/>
      <c r="AD681" s="790"/>
      <c r="AE681" s="788"/>
      <c r="AF681" s="29"/>
      <c r="AH681" s="190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">
      <c r="A682" s="367"/>
      <c r="B682" s="102"/>
      <c r="C682" s="1046"/>
      <c r="D682" s="78" t="str">
        <f>AG677&amp;".6"</f>
        <v>K22.6</v>
      </c>
      <c r="E682" s="753"/>
      <c r="F682" s="788"/>
      <c r="G682" s="825" t="s">
        <v>9878</v>
      </c>
      <c r="H682" s="789"/>
      <c r="I682" s="753"/>
      <c r="J682" s="754"/>
      <c r="K682" s="843"/>
      <c r="L682" s="755"/>
      <c r="M682" s="753"/>
      <c r="N682" s="754"/>
      <c r="O682" s="825"/>
      <c r="P682" s="755"/>
      <c r="Q682" s="753"/>
      <c r="R682" s="790"/>
      <c r="S682" s="843"/>
      <c r="T682" s="755"/>
      <c r="U682" s="753"/>
      <c r="V682" s="790"/>
      <c r="W682" s="825"/>
      <c r="X682" s="755"/>
      <c r="Y682" s="753"/>
      <c r="Z682" s="799"/>
      <c r="AA682" s="816"/>
      <c r="AB682" s="801"/>
      <c r="AC682" s="753"/>
      <c r="AD682" s="790"/>
      <c r="AE682" s="805"/>
      <c r="AF682" s="29"/>
      <c r="AH682" s="190" t="str">
        <f>IF(AG682&lt;&gt;"",VLOOKUP(AG682,MAGV!$B$6:$G$172,2,0),"")</f>
        <v/>
      </c>
      <c r="AI682" s="44" t="str">
        <f t="shared" si="14"/>
        <v/>
      </c>
    </row>
    <row r="683" spans="1:35" ht="12.6" customHeight="1" x14ac:dyDescent="0.2">
      <c r="A683" s="368">
        <v>20</v>
      </c>
      <c r="B683" s="101" t="str">
        <f>IF(AG683&lt;&gt;"",AH683,"")</f>
        <v>C.Vân</v>
      </c>
      <c r="C683" s="1042" t="s">
        <v>0</v>
      </c>
      <c r="D683" s="79" t="str">
        <f>AG683&amp;".1"</f>
        <v>K19.1</v>
      </c>
      <c r="E683" s="761"/>
      <c r="F683" s="771"/>
      <c r="G683" s="771"/>
      <c r="H683" s="760"/>
      <c r="I683" s="761"/>
      <c r="J683" s="760"/>
      <c r="K683" s="802"/>
      <c r="L683" s="774"/>
      <c r="M683" s="761"/>
      <c r="N683" s="760"/>
      <c r="O683" s="771"/>
      <c r="P683" s="774"/>
      <c r="Q683" s="761"/>
      <c r="R683" s="762"/>
      <c r="S683" s="815"/>
      <c r="T683" s="774"/>
      <c r="U683" s="761"/>
      <c r="V683" s="760"/>
      <c r="W683" s="771"/>
      <c r="X683" s="774"/>
      <c r="Y683" s="761"/>
      <c r="Z683" s="760"/>
      <c r="AA683" s="771"/>
      <c r="AB683" s="774"/>
      <c r="AC683" s="761"/>
      <c r="AD683" s="762"/>
      <c r="AE683" s="771"/>
      <c r="AF683" s="29"/>
      <c r="AG683" s="28" t="s">
        <v>325</v>
      </c>
      <c r="AH683" s="190" t="str">
        <f>IF(AG683&lt;&gt;"",VLOOKUP(AG683,MAGV!$B$6:$G$172,2,0),"")</f>
        <v>C.Vân</v>
      </c>
      <c r="AI683" s="44">
        <f t="shared" si="14"/>
        <v>15</v>
      </c>
    </row>
    <row r="684" spans="1:35" ht="12.6" customHeight="1" x14ac:dyDescent="0.2">
      <c r="A684" s="367"/>
      <c r="B684" s="104">
        <f>SUM(F683:F688,J683:J688,N683:N688,R683:R688,V683:V688,Z683:Z688,AD683:AD688)</f>
        <v>15</v>
      </c>
      <c r="C684" s="1043"/>
      <c r="D684" s="78" t="str">
        <f>AG683&amp;".2"</f>
        <v>K19.2</v>
      </c>
      <c r="E684" s="791"/>
      <c r="F684" s="764"/>
      <c r="G684" s="792"/>
      <c r="H684" s="793"/>
      <c r="I684" s="756"/>
      <c r="J684" s="764"/>
      <c r="K684" s="794"/>
      <c r="L684" s="793"/>
      <c r="M684" s="756"/>
      <c r="N684" s="764"/>
      <c r="O684" s="792"/>
      <c r="P684" s="793"/>
      <c r="Q684" s="756"/>
      <c r="R684" s="763"/>
      <c r="S684" s="792"/>
      <c r="T684" s="793"/>
      <c r="U684" s="756"/>
      <c r="V684" s="763"/>
      <c r="W684" s="792"/>
      <c r="X684" s="793"/>
      <c r="Y684" s="756"/>
      <c r="Z684" s="763"/>
      <c r="AA684" s="825"/>
      <c r="AB684" s="793"/>
      <c r="AC684" s="756"/>
      <c r="AD684" s="763"/>
      <c r="AE684" s="792"/>
      <c r="AF684" s="29"/>
      <c r="AH684" s="190" t="str">
        <f>IF(AG684&lt;&gt;"",VLOOKUP(AG684,MAGV!$B$6:$G$172,2,0),"")</f>
        <v/>
      </c>
      <c r="AI684" s="44" t="str">
        <f t="shared" si="14"/>
        <v/>
      </c>
    </row>
    <row r="685" spans="1:35" ht="12.6" customHeight="1" x14ac:dyDescent="0.2">
      <c r="A685" s="367"/>
      <c r="B685" s="102"/>
      <c r="C685" s="1044" t="s">
        <v>1</v>
      </c>
      <c r="D685" s="78" t="str">
        <f>AG683&amp;".3"</f>
        <v>K19.3</v>
      </c>
      <c r="E685" s="765"/>
      <c r="F685" s="773"/>
      <c r="G685" s="773"/>
      <c r="H685" s="795"/>
      <c r="I685" s="765"/>
      <c r="J685" s="767"/>
      <c r="K685" s="795"/>
      <c r="L685" s="775"/>
      <c r="M685" s="765"/>
      <c r="N685" s="766"/>
      <c r="O685" s="773"/>
      <c r="P685" s="775"/>
      <c r="Q685" s="765"/>
      <c r="R685" s="767"/>
      <c r="S685" s="773"/>
      <c r="T685" s="775"/>
      <c r="U685" s="765"/>
      <c r="V685" s="766"/>
      <c r="W685" s="773"/>
      <c r="X685" s="775"/>
      <c r="Y685" s="765"/>
      <c r="Z685" s="766"/>
      <c r="AA685" s="773"/>
      <c r="AB685" s="775"/>
      <c r="AC685" s="765"/>
      <c r="AD685" s="767"/>
      <c r="AE685" s="773"/>
      <c r="AF685" s="29"/>
      <c r="AH685" s="190" t="str">
        <f>IF(AG685&lt;&gt;"",VLOOKUP(AG685,MAGV!$B$6:$G$172,2,0),"")</f>
        <v/>
      </c>
      <c r="AI685" s="44" t="str">
        <f t="shared" si="14"/>
        <v/>
      </c>
    </row>
    <row r="686" spans="1:35" ht="12.6" customHeight="1" x14ac:dyDescent="0.2">
      <c r="A686" s="367"/>
      <c r="B686" s="102"/>
      <c r="C686" s="1045"/>
      <c r="D686" s="78" t="str">
        <f>AG683&amp;".4"</f>
        <v>K19.4</v>
      </c>
      <c r="E686" s="756"/>
      <c r="F686" s="770"/>
      <c r="G686" s="792"/>
      <c r="H686" s="796"/>
      <c r="I686" s="756"/>
      <c r="J686" s="764"/>
      <c r="K686" s="794"/>
      <c r="L686" s="793"/>
      <c r="M686" s="756"/>
      <c r="N686" s="764"/>
      <c r="O686" s="792"/>
      <c r="P686" s="793"/>
      <c r="Q686" s="756"/>
      <c r="R686" s="763"/>
      <c r="S686" s="792"/>
      <c r="T686" s="793"/>
      <c r="U686" s="756"/>
      <c r="V686" s="763"/>
      <c r="W686" s="841"/>
      <c r="X686" s="793"/>
      <c r="Y686" s="756"/>
      <c r="Z686" s="772"/>
      <c r="AA686" s="830"/>
      <c r="AB686" s="798"/>
      <c r="AC686" s="756"/>
      <c r="AD686" s="763"/>
      <c r="AE686" s="792"/>
      <c r="AF686" s="29"/>
      <c r="AH686" s="190" t="str">
        <f>IF(AG686&lt;&gt;"",VLOOKUP(AG686,MAGV!$B$6:$G$172,2,0),"")</f>
        <v/>
      </c>
      <c r="AI686" s="44" t="str">
        <f t="shared" si="14"/>
        <v/>
      </c>
    </row>
    <row r="687" spans="1:35" ht="12.6" customHeight="1" x14ac:dyDescent="0.2">
      <c r="A687" s="367"/>
      <c r="B687" s="102"/>
      <c r="C687" s="1046" t="s">
        <v>547</v>
      </c>
      <c r="D687" s="78" t="str">
        <f>AG683&amp;".5"</f>
        <v>K19.5</v>
      </c>
      <c r="E687" s="753"/>
      <c r="F687" s="788"/>
      <c r="G687" s="788"/>
      <c r="H687" s="789"/>
      <c r="I687" s="753" t="s">
        <v>6543</v>
      </c>
      <c r="J687" s="754">
        <v>3</v>
      </c>
      <c r="K687" s="789"/>
      <c r="L687" s="755"/>
      <c r="M687" s="753" t="s">
        <v>6543</v>
      </c>
      <c r="N687" s="754">
        <v>3</v>
      </c>
      <c r="O687" s="788"/>
      <c r="P687" s="755"/>
      <c r="Q687" s="753" t="s">
        <v>6543</v>
      </c>
      <c r="R687" s="790">
        <v>3</v>
      </c>
      <c r="S687" s="788"/>
      <c r="T687" s="755"/>
      <c r="U687" s="753" t="s">
        <v>6543</v>
      </c>
      <c r="V687" s="790">
        <v>3</v>
      </c>
      <c r="W687" s="788"/>
      <c r="X687" s="755"/>
      <c r="Y687" s="753" t="s">
        <v>6543</v>
      </c>
      <c r="Z687" s="799">
        <v>3</v>
      </c>
      <c r="AA687" s="800"/>
      <c r="AB687" s="801"/>
      <c r="AC687" s="753"/>
      <c r="AD687" s="790"/>
      <c r="AE687" s="788"/>
      <c r="AF687" s="29"/>
      <c r="AH687" s="190" t="str">
        <f>IF(AG687&lt;&gt;"",VLOOKUP(AG687,MAGV!$B$6:$G$172,2,0),"")</f>
        <v/>
      </c>
      <c r="AI687" s="44" t="str">
        <f t="shared" si="14"/>
        <v/>
      </c>
    </row>
    <row r="688" spans="1:35" ht="12.6" customHeight="1" x14ac:dyDescent="0.2">
      <c r="A688" s="367"/>
      <c r="B688" s="102"/>
      <c r="C688" s="1046"/>
      <c r="D688" s="78" t="str">
        <f>AG683&amp;".6"</f>
        <v>K19.6</v>
      </c>
      <c r="E688" s="753"/>
      <c r="F688" s="788"/>
      <c r="G688" s="805"/>
      <c r="H688" s="789"/>
      <c r="I688" s="753"/>
      <c r="J688" s="754"/>
      <c r="K688" s="841" t="s">
        <v>9878</v>
      </c>
      <c r="L688" s="755"/>
      <c r="M688" s="753"/>
      <c r="N688" s="754"/>
      <c r="O688" s="841" t="s">
        <v>9878</v>
      </c>
      <c r="P688" s="755"/>
      <c r="Q688" s="753"/>
      <c r="R688" s="790"/>
      <c r="S688" s="841" t="s">
        <v>9878</v>
      </c>
      <c r="T688" s="755"/>
      <c r="U688" s="753"/>
      <c r="V688" s="790"/>
      <c r="W688" s="805" t="s">
        <v>9878</v>
      </c>
      <c r="X688" s="755"/>
      <c r="Y688" s="753"/>
      <c r="Z688" s="799"/>
      <c r="AA688" s="816" t="s">
        <v>9878</v>
      </c>
      <c r="AB688" s="801"/>
      <c r="AC688" s="753"/>
      <c r="AD688" s="790"/>
      <c r="AE688" s="805"/>
      <c r="AF688" s="29"/>
      <c r="AH688" s="190" t="str">
        <f>IF(AG688&lt;&gt;"",VLOOKUP(AG688,MAGV!$B$6:$G$172,2,0),"")</f>
        <v/>
      </c>
      <c r="AI688" s="44" t="str">
        <f t="shared" si="14"/>
        <v/>
      </c>
    </row>
    <row r="689" spans="1:35" ht="12.6" customHeight="1" x14ac:dyDescent="0.2">
      <c r="A689" s="368">
        <v>20</v>
      </c>
      <c r="B689" s="101" t="str">
        <f>IF(AG689&lt;&gt;"",AH689,"")</f>
        <v>C.Xen</v>
      </c>
      <c r="C689" s="1042" t="s">
        <v>0</v>
      </c>
      <c r="D689" s="79" t="str">
        <f>AG689&amp;".1"</f>
        <v>K20.1</v>
      </c>
      <c r="E689" s="761"/>
      <c r="F689" s="771"/>
      <c r="G689" s="771"/>
      <c r="H689" s="760"/>
      <c r="I689" s="761"/>
      <c r="J689" s="760"/>
      <c r="K689" s="802"/>
      <c r="L689" s="774"/>
      <c r="M689" s="761"/>
      <c r="N689" s="760"/>
      <c r="O689" s="771"/>
      <c r="P689" s="774"/>
      <c r="Q689" s="761"/>
      <c r="R689" s="762"/>
      <c r="S689" s="771"/>
      <c r="T689" s="774"/>
      <c r="U689" s="761"/>
      <c r="V689" s="760"/>
      <c r="W689" s="815"/>
      <c r="X689" s="774"/>
      <c r="Y689" s="761"/>
      <c r="Z689" s="760"/>
      <c r="AA689" s="771"/>
      <c r="AB689" s="774"/>
      <c r="AC689" s="761"/>
      <c r="AD689" s="762"/>
      <c r="AE689" s="771"/>
      <c r="AF689" s="29"/>
      <c r="AG689" s="28" t="s">
        <v>329</v>
      </c>
      <c r="AH689" s="190" t="str">
        <f>IF(AG689&lt;&gt;"",VLOOKUP(AG689,MAGV!$B$6:$G$172,2,0),"")</f>
        <v>C.Xen</v>
      </c>
      <c r="AI689" s="44">
        <f t="shared" si="14"/>
        <v>0</v>
      </c>
    </row>
    <row r="690" spans="1:35" ht="12.6" customHeight="1" x14ac:dyDescent="0.2">
      <c r="A690" s="367"/>
      <c r="B690" s="104">
        <f>SUM(F689:F694,J689:J694,N689:N694,R689:R694,V689:V694,Z689:Z694,AD689:AD694)</f>
        <v>0</v>
      </c>
      <c r="C690" s="1043"/>
      <c r="D690" s="78" t="str">
        <f>AG689&amp;".2"</f>
        <v>K20.2</v>
      </c>
      <c r="E690" s="791"/>
      <c r="F690" s="764"/>
      <c r="G690" s="792"/>
      <c r="H690" s="793"/>
      <c r="I690" s="756"/>
      <c r="J690" s="764"/>
      <c r="K690" s="794"/>
      <c r="L690" s="793"/>
      <c r="M690" s="756"/>
      <c r="N690" s="764"/>
      <c r="O690" s="792"/>
      <c r="P690" s="793"/>
      <c r="Q690" s="756"/>
      <c r="R690" s="763"/>
      <c r="S690" s="792"/>
      <c r="T690" s="793"/>
      <c r="U690" s="756"/>
      <c r="V690" s="763"/>
      <c r="W690" s="792"/>
      <c r="X690" s="793"/>
      <c r="Y690" s="756"/>
      <c r="Z690" s="763"/>
      <c r="AA690" s="792"/>
      <c r="AB690" s="793"/>
      <c r="AC690" s="756"/>
      <c r="AD690" s="763"/>
      <c r="AE690" s="792"/>
      <c r="AF690" s="29"/>
      <c r="AH690" s="190" t="str">
        <f>IF(AG690&lt;&gt;"",VLOOKUP(AG690,MAGV!$B$6:$G$172,2,0),"")</f>
        <v/>
      </c>
      <c r="AI690" s="44" t="str">
        <f t="shared" si="14"/>
        <v/>
      </c>
    </row>
    <row r="691" spans="1:35" ht="12.6" customHeight="1" x14ac:dyDescent="0.2">
      <c r="A691" s="367"/>
      <c r="B691" s="102"/>
      <c r="C691" s="1044" t="s">
        <v>1</v>
      </c>
      <c r="D691" s="78" t="str">
        <f>AG689&amp;".3"</f>
        <v>K20.3</v>
      </c>
      <c r="E691" s="765"/>
      <c r="F691" s="773"/>
      <c r="G691" s="773"/>
      <c r="H691" s="795"/>
      <c r="I691" s="765"/>
      <c r="J691" s="767"/>
      <c r="K691" s="803"/>
      <c r="L691" s="775"/>
      <c r="M691" s="765"/>
      <c r="N691" s="766"/>
      <c r="O691" s="773"/>
      <c r="P691" s="775"/>
      <c r="Q691" s="765"/>
      <c r="R691" s="767"/>
      <c r="S691" s="773"/>
      <c r="T691" s="775"/>
      <c r="U691" s="765"/>
      <c r="V691" s="766"/>
      <c r="W691" s="773"/>
      <c r="X691" s="775"/>
      <c r="Y691" s="765"/>
      <c r="Z691" s="766"/>
      <c r="AA691" s="773"/>
      <c r="AB691" s="775"/>
      <c r="AC691" s="765"/>
      <c r="AD691" s="767"/>
      <c r="AE691" s="773"/>
      <c r="AF691" s="29"/>
      <c r="AH691" s="190" t="str">
        <f>IF(AG691&lt;&gt;"",VLOOKUP(AG691,MAGV!$B$6:$G$172,2,0),"")</f>
        <v/>
      </c>
      <c r="AI691" s="44" t="str">
        <f t="shared" si="14"/>
        <v/>
      </c>
    </row>
    <row r="692" spans="1:35" ht="12.6" customHeight="1" x14ac:dyDescent="0.2">
      <c r="A692" s="367"/>
      <c r="B692" s="102"/>
      <c r="C692" s="1045"/>
      <c r="D692" s="78" t="str">
        <f>AG689&amp;".4"</f>
        <v>K20.4</v>
      </c>
      <c r="E692" s="756"/>
      <c r="F692" s="770"/>
      <c r="G692" s="792"/>
      <c r="H692" s="796"/>
      <c r="I692" s="756"/>
      <c r="J692" s="764"/>
      <c r="K692" s="794"/>
      <c r="L692" s="793"/>
      <c r="M692" s="756"/>
      <c r="N692" s="764"/>
      <c r="O692" s="792"/>
      <c r="P692" s="793"/>
      <c r="Q692" s="756"/>
      <c r="R692" s="763"/>
      <c r="S692" s="792"/>
      <c r="T692" s="793"/>
      <c r="U692" s="756"/>
      <c r="V692" s="763"/>
      <c r="W692" s="792"/>
      <c r="X692" s="793"/>
      <c r="Y692" s="756"/>
      <c r="Z692" s="772"/>
      <c r="AA692" s="797"/>
      <c r="AB692" s="798"/>
      <c r="AC692" s="756"/>
      <c r="AD692" s="763"/>
      <c r="AE692" s="792"/>
      <c r="AF692" s="29"/>
      <c r="AH692" s="190" t="str">
        <f>IF(AG692&lt;&gt;"",VLOOKUP(AG692,MAGV!$B$6:$G$172,2,0),"")</f>
        <v/>
      </c>
      <c r="AI692" s="44" t="str">
        <f t="shared" si="14"/>
        <v/>
      </c>
    </row>
    <row r="693" spans="1:35" ht="12.6" customHeight="1" x14ac:dyDescent="0.2">
      <c r="A693" s="367"/>
      <c r="B693" s="102"/>
      <c r="C693" s="1046" t="s">
        <v>547</v>
      </c>
      <c r="D693" s="78" t="str">
        <f>AG689&amp;".5"</f>
        <v>K20.5</v>
      </c>
      <c r="E693" s="753"/>
      <c r="F693" s="788"/>
      <c r="G693" s="788"/>
      <c r="H693" s="789"/>
      <c r="I693" s="753"/>
      <c r="J693" s="754"/>
      <c r="K693" s="789"/>
      <c r="L693" s="755"/>
      <c r="M693" s="807"/>
      <c r="N693" s="754"/>
      <c r="O693" s="788"/>
      <c r="P693" s="755"/>
      <c r="Q693" s="753"/>
      <c r="R693" s="790"/>
      <c r="S693" s="788"/>
      <c r="T693" s="755"/>
      <c r="U693" s="753"/>
      <c r="V693" s="790"/>
      <c r="W693" s="788"/>
      <c r="X693" s="755"/>
      <c r="Y693" s="753"/>
      <c r="Z693" s="799"/>
      <c r="AA693" s="800"/>
      <c r="AB693" s="801"/>
      <c r="AC693" s="753"/>
      <c r="AD693" s="790"/>
      <c r="AE693" s="788"/>
      <c r="AF693" s="29"/>
      <c r="AH693" s="190" t="str">
        <f>IF(AG693&lt;&gt;"",VLOOKUP(AG693,MAGV!$B$6:$G$172,2,0),"")</f>
        <v/>
      </c>
      <c r="AI693" s="44" t="str">
        <f t="shared" si="14"/>
        <v/>
      </c>
    </row>
    <row r="694" spans="1:35" ht="12.6" customHeight="1" x14ac:dyDescent="0.2">
      <c r="A694" s="369"/>
      <c r="B694" s="103"/>
      <c r="C694" s="1047"/>
      <c r="D694" s="78" t="str">
        <f>AG689&amp;".6"</f>
        <v>K20.6</v>
      </c>
      <c r="E694" s="759"/>
      <c r="F694" s="768"/>
      <c r="G694" s="776"/>
      <c r="H694" s="808"/>
      <c r="I694" s="759"/>
      <c r="J694" s="758"/>
      <c r="K694" s="809"/>
      <c r="L694" s="777"/>
      <c r="M694" s="759"/>
      <c r="N694" s="758"/>
      <c r="O694" s="776"/>
      <c r="P694" s="777"/>
      <c r="Q694" s="759"/>
      <c r="R694" s="757"/>
      <c r="S694" s="776"/>
      <c r="T694" s="777"/>
      <c r="U694" s="759"/>
      <c r="V694" s="757"/>
      <c r="W694" s="776"/>
      <c r="X694" s="777"/>
      <c r="Y694" s="759"/>
      <c r="Z694" s="769"/>
      <c r="AA694" s="813"/>
      <c r="AB694" s="811"/>
      <c r="AC694" s="759"/>
      <c r="AD694" s="757"/>
      <c r="AE694" s="776"/>
      <c r="AF694" s="29"/>
      <c r="AH694" s="190" t="str">
        <f>IF(AG694&lt;&gt;"",VLOOKUP(AG694,MAGV!$B$6:$G$172,2,0),"")</f>
        <v/>
      </c>
      <c r="AI694" s="44" t="str">
        <f t="shared" si="14"/>
        <v/>
      </c>
    </row>
    <row r="695" spans="1:35" ht="12.6" customHeight="1" x14ac:dyDescent="0.2">
      <c r="A695" s="367"/>
      <c r="B695" s="102"/>
      <c r="C695" s="131"/>
      <c r="D695" s="79" t="str">
        <f>AG695&amp;".1"</f>
        <v>.1</v>
      </c>
      <c r="E695" s="753"/>
      <c r="F695" s="788"/>
      <c r="G695" s="788"/>
      <c r="H695" s="788"/>
      <c r="I695" s="753"/>
      <c r="J695" s="754"/>
      <c r="K695" s="806"/>
      <c r="L695" s="755"/>
      <c r="M695" s="753"/>
      <c r="N695" s="754"/>
      <c r="O695" s="805"/>
      <c r="P695" s="755"/>
      <c r="Q695" s="753"/>
      <c r="R695" s="790"/>
      <c r="S695" s="805"/>
      <c r="T695" s="755"/>
      <c r="U695" s="753"/>
      <c r="V695" s="790"/>
      <c r="W695" s="805"/>
      <c r="X695" s="755"/>
      <c r="Y695" s="753"/>
      <c r="Z695" s="799"/>
      <c r="AA695" s="816"/>
      <c r="AB695" s="801"/>
      <c r="AC695" s="753"/>
      <c r="AD695" s="790"/>
      <c r="AE695" s="805"/>
      <c r="AF695" s="29"/>
      <c r="AH695" s="190"/>
      <c r="AI695" s="44" t="str">
        <f t="shared" si="14"/>
        <v/>
      </c>
    </row>
    <row r="696" spans="1:35" ht="12.6" customHeight="1" x14ac:dyDescent="0.2">
      <c r="A696" s="367"/>
      <c r="B696" s="102"/>
      <c r="C696" s="131"/>
      <c r="D696" s="78" t="str">
        <f>AG695&amp;".2"</f>
        <v>.2</v>
      </c>
      <c r="E696" s="753"/>
      <c r="F696" s="788"/>
      <c r="G696" s="788"/>
      <c r="H696" s="788"/>
      <c r="I696" s="753"/>
      <c r="J696" s="754"/>
      <c r="K696" s="806"/>
      <c r="L696" s="755"/>
      <c r="M696" s="753"/>
      <c r="N696" s="754"/>
      <c r="O696" s="805"/>
      <c r="P696" s="755"/>
      <c r="Q696" s="753"/>
      <c r="R696" s="790"/>
      <c r="S696" s="805"/>
      <c r="T696" s="755"/>
      <c r="U696" s="753"/>
      <c r="V696" s="790"/>
      <c r="W696" s="805"/>
      <c r="X696" s="755"/>
      <c r="Y696" s="753"/>
      <c r="Z696" s="799"/>
      <c r="AA696" s="816"/>
      <c r="AB696" s="801"/>
      <c r="AC696" s="753"/>
      <c r="AD696" s="790"/>
      <c r="AE696" s="805"/>
      <c r="AF696" s="29"/>
      <c r="AH696" s="190"/>
      <c r="AI696" s="44" t="str">
        <f t="shared" si="14"/>
        <v/>
      </c>
    </row>
    <row r="697" spans="1:35" ht="12.6" customHeight="1" x14ac:dyDescent="0.2">
      <c r="A697" s="367"/>
      <c r="B697" s="102"/>
      <c r="C697" s="131"/>
      <c r="D697" s="78" t="str">
        <f>AG695&amp;".3"</f>
        <v>.3</v>
      </c>
      <c r="E697" s="753"/>
      <c r="F697" s="788"/>
      <c r="G697" s="788"/>
      <c r="H697" s="788"/>
      <c r="I697" s="753"/>
      <c r="J697" s="754"/>
      <c r="K697" s="806"/>
      <c r="L697" s="755"/>
      <c r="M697" s="753"/>
      <c r="N697" s="754"/>
      <c r="O697" s="805"/>
      <c r="P697" s="755"/>
      <c r="Q697" s="753"/>
      <c r="R697" s="790"/>
      <c r="S697" s="805"/>
      <c r="T697" s="755"/>
      <c r="U697" s="753"/>
      <c r="V697" s="790"/>
      <c r="W697" s="805"/>
      <c r="X697" s="755"/>
      <c r="Y697" s="753"/>
      <c r="Z697" s="799"/>
      <c r="AA697" s="816"/>
      <c r="AB697" s="801"/>
      <c r="AC697" s="753"/>
      <c r="AD697" s="790"/>
      <c r="AE697" s="805"/>
      <c r="AF697" s="29"/>
      <c r="AH697" s="190"/>
      <c r="AI697" s="44" t="str">
        <f t="shared" si="14"/>
        <v/>
      </c>
    </row>
    <row r="698" spans="1:35" ht="12.6" customHeight="1" x14ac:dyDescent="0.2">
      <c r="A698" s="367"/>
      <c r="B698" s="102"/>
      <c r="C698" s="131"/>
      <c r="D698" s="78" t="str">
        <f>AG695&amp;".4"</f>
        <v>.4</v>
      </c>
      <c r="E698" s="753"/>
      <c r="F698" s="788"/>
      <c r="G698" s="788"/>
      <c r="H698" s="788"/>
      <c r="I698" s="753"/>
      <c r="J698" s="754"/>
      <c r="K698" s="806"/>
      <c r="L698" s="755"/>
      <c r="M698" s="753"/>
      <c r="N698" s="754"/>
      <c r="O698" s="805"/>
      <c r="P698" s="755"/>
      <c r="Q698" s="753"/>
      <c r="R698" s="790"/>
      <c r="S698" s="805"/>
      <c r="T698" s="755"/>
      <c r="U698" s="753"/>
      <c r="V698" s="790"/>
      <c r="W698" s="805"/>
      <c r="X698" s="755"/>
      <c r="Y698" s="753"/>
      <c r="Z698" s="799"/>
      <c r="AA698" s="816"/>
      <c r="AB698" s="801"/>
      <c r="AC698" s="753"/>
      <c r="AD698" s="790"/>
      <c r="AE698" s="805"/>
      <c r="AF698" s="29"/>
      <c r="AH698" s="190"/>
      <c r="AI698" s="44" t="str">
        <f t="shared" si="14"/>
        <v/>
      </c>
    </row>
    <row r="699" spans="1:35" ht="12.6" customHeight="1" x14ac:dyDescent="0.2">
      <c r="A699" s="367"/>
      <c r="B699" s="102"/>
      <c r="C699" s="131"/>
      <c r="D699" s="78" t="str">
        <f>AG695&amp;".5"</f>
        <v>.5</v>
      </c>
      <c r="E699" s="753"/>
      <c r="F699" s="788"/>
      <c r="G699" s="788"/>
      <c r="H699" s="788"/>
      <c r="I699" s="753"/>
      <c r="J699" s="754"/>
      <c r="K699" s="806"/>
      <c r="L699" s="755"/>
      <c r="M699" s="753"/>
      <c r="N699" s="754"/>
      <c r="O699" s="805"/>
      <c r="P699" s="755"/>
      <c r="Q699" s="753"/>
      <c r="R699" s="790"/>
      <c r="S699" s="805"/>
      <c r="T699" s="755"/>
      <c r="U699" s="753"/>
      <c r="V699" s="790"/>
      <c r="W699" s="805"/>
      <c r="X699" s="755"/>
      <c r="Y699" s="753"/>
      <c r="Z699" s="799"/>
      <c r="AA699" s="816"/>
      <c r="AB699" s="801"/>
      <c r="AC699" s="753"/>
      <c r="AD699" s="790"/>
      <c r="AE699" s="805"/>
      <c r="AF699" s="29"/>
      <c r="AH699" s="190"/>
      <c r="AI699" s="44" t="str">
        <f t="shared" si="14"/>
        <v/>
      </c>
    </row>
    <row r="700" spans="1:35" ht="12.6" customHeight="1" x14ac:dyDescent="0.2">
      <c r="A700" s="367"/>
      <c r="B700" s="102"/>
      <c r="C700" s="131"/>
      <c r="D700" s="78" t="str">
        <f>AG695&amp;".6"</f>
        <v>.6</v>
      </c>
      <c r="E700" s="753"/>
      <c r="F700" s="788"/>
      <c r="G700" s="788"/>
      <c r="H700" s="788"/>
      <c r="I700" s="753"/>
      <c r="J700" s="754"/>
      <c r="K700" s="806"/>
      <c r="L700" s="755"/>
      <c r="M700" s="753"/>
      <c r="N700" s="754"/>
      <c r="O700" s="805"/>
      <c r="P700" s="755"/>
      <c r="Q700" s="753"/>
      <c r="R700" s="790"/>
      <c r="S700" s="805"/>
      <c r="T700" s="755"/>
      <c r="U700" s="753"/>
      <c r="V700" s="790"/>
      <c r="W700" s="805"/>
      <c r="X700" s="755"/>
      <c r="Y700" s="753"/>
      <c r="Z700" s="799"/>
      <c r="AA700" s="816"/>
      <c r="AB700" s="801"/>
      <c r="AC700" s="753"/>
      <c r="AD700" s="790"/>
      <c r="AE700" s="805"/>
      <c r="AF700" s="29"/>
      <c r="AH700" s="190"/>
      <c r="AI700" s="44" t="str">
        <f t="shared" si="14"/>
        <v/>
      </c>
    </row>
    <row r="701" spans="1:35" ht="12.6" customHeight="1" x14ac:dyDescent="0.2">
      <c r="A701" s="368">
        <v>1</v>
      </c>
      <c r="B701" s="101" t="str">
        <f>IF(AG701&lt;&gt;"",AH701,"")</f>
        <v>C.An</v>
      </c>
      <c r="C701" s="1042" t="s">
        <v>0</v>
      </c>
      <c r="D701" s="79" t="str">
        <f>AG701&amp;".1"</f>
        <v>T12.1</v>
      </c>
      <c r="E701" s="761"/>
      <c r="F701" s="771"/>
      <c r="G701" s="771"/>
      <c r="H701" s="760"/>
      <c r="I701" s="761"/>
      <c r="J701" s="760"/>
      <c r="K701" s="802"/>
      <c r="L701" s="774"/>
      <c r="M701" s="761"/>
      <c r="N701" s="760"/>
      <c r="O701" s="771"/>
      <c r="P701" s="774"/>
      <c r="Q701" s="761"/>
      <c r="R701" s="762"/>
      <c r="S701" s="771"/>
      <c r="T701" s="774"/>
      <c r="U701" s="761" t="s">
        <v>4583</v>
      </c>
      <c r="V701" s="760">
        <v>4</v>
      </c>
      <c r="W701" s="771" t="s">
        <v>443</v>
      </c>
      <c r="X701" s="774"/>
      <c r="Y701" s="761" t="s">
        <v>4583</v>
      </c>
      <c r="Z701" s="760">
        <v>5</v>
      </c>
      <c r="AA701" s="771"/>
      <c r="AB701" s="774"/>
      <c r="AC701" s="761"/>
      <c r="AD701" s="762"/>
      <c r="AE701" s="771"/>
      <c r="AF701" s="19"/>
      <c r="AG701" s="189" t="s">
        <v>332</v>
      </c>
      <c r="AH701" s="190" t="str">
        <f>IF(AG701&lt;&gt;"",VLOOKUP(AG701,MAGV!$B$6:$G$172,2,0),"")</f>
        <v>C.An</v>
      </c>
      <c r="AI701" s="44">
        <f t="shared" si="14"/>
        <v>18</v>
      </c>
    </row>
    <row r="702" spans="1:35" ht="12" customHeight="1" x14ac:dyDescent="0.2">
      <c r="A702" s="367"/>
      <c r="B702" s="104">
        <f>SUM(F701:F706,J701:J706,N701:N706,R701:R706,V701:V706,Z701:Z706,AD701:AD706)</f>
        <v>18</v>
      </c>
      <c r="C702" s="1043"/>
      <c r="D702" s="78" t="str">
        <f>AG701&amp;".2"</f>
        <v>T12.2</v>
      </c>
      <c r="E702" s="791"/>
      <c r="F702" s="764"/>
      <c r="G702" s="792"/>
      <c r="H702" s="793"/>
      <c r="I702" s="756"/>
      <c r="J702" s="764"/>
      <c r="K702" s="792"/>
      <c r="L702" s="793"/>
      <c r="M702" s="756"/>
      <c r="N702" s="764"/>
      <c r="O702" s="792"/>
      <c r="P702" s="793"/>
      <c r="Q702" s="756"/>
      <c r="R702" s="763"/>
      <c r="S702" s="792"/>
      <c r="T702" s="793"/>
      <c r="U702" s="756"/>
      <c r="V702" s="763"/>
      <c r="W702" s="545" t="s">
        <v>10150</v>
      </c>
      <c r="X702" s="793"/>
      <c r="Y702" s="756"/>
      <c r="Z702" s="763"/>
      <c r="AA702" s="792" t="s">
        <v>7142</v>
      </c>
      <c r="AB702" s="793"/>
      <c r="AC702" s="756"/>
      <c r="AD702" s="763"/>
      <c r="AE702" s="792"/>
      <c r="AF702" s="23"/>
      <c r="AH702" s="190" t="str">
        <f>IF(AG702&lt;&gt;"",VLOOKUP(AG702,MAGV!$B$6:$G$172,2,0),"")</f>
        <v/>
      </c>
      <c r="AI702" s="44" t="str">
        <f t="shared" si="14"/>
        <v/>
      </c>
    </row>
    <row r="703" spans="1:35" ht="12.6" customHeight="1" x14ac:dyDescent="0.2">
      <c r="A703" s="367"/>
      <c r="B703" s="102"/>
      <c r="C703" s="1044" t="s">
        <v>1</v>
      </c>
      <c r="D703" s="78" t="str">
        <f>AG701&amp;".3"</f>
        <v>T12.3</v>
      </c>
      <c r="E703" s="765"/>
      <c r="F703" s="773"/>
      <c r="G703" s="773"/>
      <c r="H703" s="795"/>
      <c r="I703" s="765"/>
      <c r="J703" s="767"/>
      <c r="K703" s="795"/>
      <c r="L703" s="775"/>
      <c r="M703" s="765"/>
      <c r="N703" s="766"/>
      <c r="O703" s="773"/>
      <c r="P703" s="775"/>
      <c r="Q703" s="765" t="s">
        <v>4583</v>
      </c>
      <c r="R703" s="767">
        <v>4</v>
      </c>
      <c r="S703" s="773" t="s">
        <v>443</v>
      </c>
      <c r="T703" s="775"/>
      <c r="U703" s="765"/>
      <c r="V703" s="766"/>
      <c r="W703" s="773"/>
      <c r="X703" s="775"/>
      <c r="Y703" s="765" t="s">
        <v>4583</v>
      </c>
      <c r="Z703" s="766">
        <v>5</v>
      </c>
      <c r="AA703" s="773"/>
      <c r="AB703" s="775"/>
      <c r="AC703" s="765"/>
      <c r="AD703" s="767"/>
      <c r="AE703" s="773"/>
      <c r="AF703" s="29"/>
      <c r="AH703" s="190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">
      <c r="A704" s="367"/>
      <c r="B704" s="102"/>
      <c r="C704" s="1045"/>
      <c r="D704" s="78" t="str">
        <f>AG701&amp;".4"</f>
        <v>T12.4</v>
      </c>
      <c r="E704" s="756"/>
      <c r="F704" s="770"/>
      <c r="G704" s="792"/>
      <c r="H704" s="796"/>
      <c r="I704" s="756"/>
      <c r="J704" s="764"/>
      <c r="K704" s="792"/>
      <c r="L704" s="793"/>
      <c r="M704" s="756"/>
      <c r="N704" s="764"/>
      <c r="O704" s="792"/>
      <c r="P704" s="793"/>
      <c r="Q704" s="756"/>
      <c r="R704" s="763"/>
      <c r="S704" s="545" t="s">
        <v>10178</v>
      </c>
      <c r="T704" s="793"/>
      <c r="U704" s="756"/>
      <c r="V704" s="763"/>
      <c r="W704" s="792"/>
      <c r="X704" s="793"/>
      <c r="Y704" s="756"/>
      <c r="Z704" s="772"/>
      <c r="AA704" s="797" t="s">
        <v>7142</v>
      </c>
      <c r="AB704" s="798"/>
      <c r="AC704" s="756"/>
      <c r="AD704" s="763"/>
      <c r="AE704" s="792"/>
      <c r="AF704" s="29"/>
      <c r="AH704" s="190" t="str">
        <f>IF(AG704&lt;&gt;"",VLOOKUP(AG704,MAGV!$B$6:$G$172,2,0),"")</f>
        <v/>
      </c>
      <c r="AI704" s="44" t="str">
        <f t="shared" si="14"/>
        <v/>
      </c>
    </row>
    <row r="705" spans="1:35" ht="8.1" customHeight="1" x14ac:dyDescent="0.2">
      <c r="A705" s="367"/>
      <c r="B705" s="102"/>
      <c r="C705" s="1046" t="s">
        <v>547</v>
      </c>
      <c r="D705" s="78" t="str">
        <f>AG701&amp;".5"</f>
        <v>T12.5</v>
      </c>
      <c r="E705" s="753"/>
      <c r="F705" s="788"/>
      <c r="G705" s="788"/>
      <c r="H705" s="789"/>
      <c r="I705" s="753"/>
      <c r="J705" s="754"/>
      <c r="K705" s="789"/>
      <c r="L705" s="755"/>
      <c r="M705" s="753"/>
      <c r="N705" s="754"/>
      <c r="O705" s="788"/>
      <c r="P705" s="755"/>
      <c r="Q705" s="753"/>
      <c r="R705" s="790"/>
      <c r="S705" s="788"/>
      <c r="T705" s="755"/>
      <c r="U705" s="753"/>
      <c r="V705" s="790"/>
      <c r="W705" s="788"/>
      <c r="X705" s="755"/>
      <c r="Y705" s="753"/>
      <c r="Z705" s="799"/>
      <c r="AA705" s="800"/>
      <c r="AB705" s="801"/>
      <c r="AC705" s="753"/>
      <c r="AD705" s="790"/>
      <c r="AE705" s="788"/>
      <c r="AF705" s="29"/>
      <c r="AH705" s="190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">
      <c r="A706" s="367"/>
      <c r="B706" s="102"/>
      <c r="C706" s="1046"/>
      <c r="D706" s="78" t="str">
        <f>AG701&amp;".6"</f>
        <v>T12.6</v>
      </c>
      <c r="E706" s="753"/>
      <c r="F706" s="788"/>
      <c r="G706" s="805"/>
      <c r="H706" s="789"/>
      <c r="I706" s="753"/>
      <c r="J706" s="754"/>
      <c r="K706" s="806"/>
      <c r="L706" s="755"/>
      <c r="M706" s="753"/>
      <c r="N706" s="754"/>
      <c r="O706" s="805"/>
      <c r="P706" s="755"/>
      <c r="Q706" s="753"/>
      <c r="R706" s="790"/>
      <c r="S706" s="805"/>
      <c r="T706" s="755"/>
      <c r="U706" s="753"/>
      <c r="V706" s="790"/>
      <c r="W706" s="805"/>
      <c r="X706" s="755"/>
      <c r="Y706" s="753"/>
      <c r="Z706" s="799"/>
      <c r="AA706" s="816"/>
      <c r="AB706" s="801"/>
      <c r="AC706" s="753"/>
      <c r="AD706" s="790"/>
      <c r="AE706" s="805"/>
      <c r="AF706" s="29"/>
      <c r="AH706" s="190" t="str">
        <f>IF(AG706&lt;&gt;"",VLOOKUP(AG706,MAGV!$B$6:$G$172,2,0),"")</f>
        <v/>
      </c>
      <c r="AI706" s="44" t="str">
        <f t="shared" si="14"/>
        <v/>
      </c>
    </row>
    <row r="707" spans="1:35" ht="12.6" customHeight="1" x14ac:dyDescent="0.2">
      <c r="A707" s="368">
        <v>2</v>
      </c>
      <c r="B707" s="101" t="str">
        <f>IF(AG707&lt;&gt;"",AH707,"")</f>
        <v xml:space="preserve">Th.Đ. Anh </v>
      </c>
      <c r="C707" s="1050" t="s">
        <v>0</v>
      </c>
      <c r="D707" s="79" t="str">
        <f>AG707&amp;".1"</f>
        <v>T17.1</v>
      </c>
      <c r="E707" s="761"/>
      <c r="F707" s="771"/>
      <c r="G707" s="771"/>
      <c r="H707" s="760"/>
      <c r="I707" s="761"/>
      <c r="J707" s="760"/>
      <c r="K707" s="802"/>
      <c r="L707" s="774"/>
      <c r="M707" s="761"/>
      <c r="N707" s="760"/>
      <c r="O707" s="771"/>
      <c r="P707" s="774"/>
      <c r="Q707" s="761"/>
      <c r="R707" s="762"/>
      <c r="S707" s="771"/>
      <c r="T707" s="774"/>
      <c r="U707" s="761"/>
      <c r="V707" s="760"/>
      <c r="W707" s="771"/>
      <c r="X707" s="774"/>
      <c r="Y707" s="761"/>
      <c r="Z707" s="760"/>
      <c r="AA707" s="771"/>
      <c r="AB707" s="774"/>
      <c r="AC707" s="761"/>
      <c r="AD707" s="762"/>
      <c r="AE707" s="771"/>
      <c r="AF707" s="19"/>
      <c r="AG707" s="189" t="s">
        <v>712</v>
      </c>
      <c r="AH707" s="190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">
      <c r="A708" s="367"/>
      <c r="B708" s="104">
        <f>SUM(F707:F712,J707:J712,N707:N712,R707:R712,V707:V712,Z707:Z712,AD707:AD712)</f>
        <v>0</v>
      </c>
      <c r="C708" s="1045"/>
      <c r="D708" s="78" t="str">
        <f>AG707&amp;".2"</f>
        <v>T17.2</v>
      </c>
      <c r="E708" s="791"/>
      <c r="F708" s="764"/>
      <c r="G708" s="792"/>
      <c r="H708" s="793"/>
      <c r="I708" s="756"/>
      <c r="J708" s="764"/>
      <c r="K708" s="794"/>
      <c r="L708" s="793"/>
      <c r="M708" s="756"/>
      <c r="N708" s="764"/>
      <c r="O708" s="792"/>
      <c r="P708" s="793"/>
      <c r="Q708" s="756"/>
      <c r="R708" s="763"/>
      <c r="S708" s="792"/>
      <c r="T708" s="793"/>
      <c r="U708" s="756"/>
      <c r="V708" s="763"/>
      <c r="W708" s="792"/>
      <c r="X708" s="793"/>
      <c r="Y708" s="756"/>
      <c r="Z708" s="763"/>
      <c r="AA708" s="792"/>
      <c r="AB708" s="793"/>
      <c r="AC708" s="756"/>
      <c r="AD708" s="763"/>
      <c r="AE708" s="792"/>
      <c r="AF708" s="23"/>
      <c r="AH708" s="190" t="str">
        <f>IF(AG708&lt;&gt;"",VLOOKUP(AG708,MAGV!$B$6:$G$172,2,0),"")</f>
        <v/>
      </c>
      <c r="AI708" s="44" t="str">
        <f t="shared" si="14"/>
        <v/>
      </c>
    </row>
    <row r="709" spans="1:35" ht="12.6" customHeight="1" x14ac:dyDescent="0.2">
      <c r="A709" s="367"/>
      <c r="B709" s="102"/>
      <c r="C709" s="1044" t="s">
        <v>1</v>
      </c>
      <c r="D709" s="78" t="str">
        <f>AG707&amp;".3"</f>
        <v>T17.3</v>
      </c>
      <c r="E709" s="765"/>
      <c r="F709" s="773"/>
      <c r="G709" s="773"/>
      <c r="H709" s="795"/>
      <c r="I709" s="765"/>
      <c r="J709" s="767"/>
      <c r="K709" s="795"/>
      <c r="L709" s="775"/>
      <c r="M709" s="765"/>
      <c r="N709" s="766"/>
      <c r="O709" s="773"/>
      <c r="P709" s="775"/>
      <c r="Q709" s="765"/>
      <c r="R709" s="767"/>
      <c r="S709" s="804"/>
      <c r="T709" s="775"/>
      <c r="U709" s="765"/>
      <c r="V709" s="766"/>
      <c r="W709" s="773"/>
      <c r="X709" s="775"/>
      <c r="Y709" s="765"/>
      <c r="Z709" s="766"/>
      <c r="AA709" s="773"/>
      <c r="AB709" s="775"/>
      <c r="AC709" s="765"/>
      <c r="AD709" s="767"/>
      <c r="AE709" s="773"/>
      <c r="AF709" s="29"/>
      <c r="AH709" s="190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">
      <c r="A710" s="367"/>
      <c r="B710" s="102"/>
      <c r="C710" s="1045"/>
      <c r="D710" s="78" t="str">
        <f>AG707&amp;".4"</f>
        <v>T17.4</v>
      </c>
      <c r="E710" s="756"/>
      <c r="F710" s="770"/>
      <c r="G710" s="792"/>
      <c r="H710" s="796"/>
      <c r="I710" s="756"/>
      <c r="J710" s="764"/>
      <c r="K710" s="794"/>
      <c r="L710" s="793"/>
      <c r="M710" s="756"/>
      <c r="N710" s="764"/>
      <c r="O710" s="792"/>
      <c r="P710" s="793"/>
      <c r="Q710" s="756"/>
      <c r="R710" s="763"/>
      <c r="S710" s="792"/>
      <c r="T710" s="793"/>
      <c r="U710" s="756"/>
      <c r="V710" s="763"/>
      <c r="W710" s="792"/>
      <c r="X710" s="793"/>
      <c r="Y710" s="756"/>
      <c r="Z710" s="772"/>
      <c r="AA710" s="797"/>
      <c r="AB710" s="798"/>
      <c r="AC710" s="756"/>
      <c r="AD710" s="763"/>
      <c r="AE710" s="792"/>
      <c r="AF710" s="29"/>
      <c r="AH710" s="190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" customHeight="1" x14ac:dyDescent="0.2">
      <c r="A711" s="367"/>
      <c r="B711" s="102"/>
      <c r="C711" s="1044" t="s">
        <v>547</v>
      </c>
      <c r="D711" s="78" t="str">
        <f>AG707&amp;".5"</f>
        <v>T17.5</v>
      </c>
      <c r="E711" s="753"/>
      <c r="F711" s="788"/>
      <c r="G711" s="788"/>
      <c r="H711" s="789"/>
      <c r="I711" s="753"/>
      <c r="J711" s="754"/>
      <c r="K711" s="789"/>
      <c r="L711" s="755"/>
      <c r="M711" s="753"/>
      <c r="N711" s="754"/>
      <c r="O711" s="788"/>
      <c r="P711" s="755"/>
      <c r="Q711" s="753"/>
      <c r="R711" s="790"/>
      <c r="S711" s="788"/>
      <c r="T711" s="755"/>
      <c r="U711" s="753"/>
      <c r="V711" s="790"/>
      <c r="W711" s="805"/>
      <c r="X711" s="755"/>
      <c r="Y711" s="753"/>
      <c r="Z711" s="799"/>
      <c r="AA711" s="800"/>
      <c r="AB711" s="801"/>
      <c r="AC711" s="753"/>
      <c r="AD711" s="790"/>
      <c r="AE711" s="788"/>
      <c r="AF711" s="29"/>
      <c r="AH711" s="190" t="str">
        <f>IF(AG711&lt;&gt;"",VLOOKUP(AG711,MAGV!$B$6:$G$172,2,0),"")</f>
        <v/>
      </c>
      <c r="AI711" s="44" t="str">
        <f t="shared" si="15"/>
        <v/>
      </c>
    </row>
    <row r="712" spans="1:35" ht="8.1" customHeight="1" x14ac:dyDescent="0.2">
      <c r="A712" s="367"/>
      <c r="B712" s="102"/>
      <c r="C712" s="1049"/>
      <c r="D712" s="78" t="str">
        <f>AG707&amp;".6"</f>
        <v>T17.6</v>
      </c>
      <c r="E712" s="753"/>
      <c r="F712" s="788"/>
      <c r="G712" s="805"/>
      <c r="H712" s="789"/>
      <c r="I712" s="753"/>
      <c r="J712" s="754"/>
      <c r="K712" s="806"/>
      <c r="L712" s="755"/>
      <c r="M712" s="753"/>
      <c r="N712" s="754"/>
      <c r="O712" s="805"/>
      <c r="P712" s="755"/>
      <c r="Q712" s="753"/>
      <c r="R712" s="790"/>
      <c r="S712" s="805"/>
      <c r="T712" s="755"/>
      <c r="U712" s="753"/>
      <c r="V712" s="790"/>
      <c r="W712" s="805"/>
      <c r="X712" s="755"/>
      <c r="Y712" s="753"/>
      <c r="Z712" s="799"/>
      <c r="AA712" s="800"/>
      <c r="AB712" s="801"/>
      <c r="AC712" s="753"/>
      <c r="AD712" s="790"/>
      <c r="AE712" s="788"/>
      <c r="AF712" s="29"/>
      <c r="AH712" s="190" t="str">
        <f>IF(AG712&lt;&gt;"",VLOOKUP(AG712,MAGV!$B$6:$G$172,2,0),"")</f>
        <v/>
      </c>
      <c r="AI712" s="44" t="str">
        <f t="shared" si="15"/>
        <v/>
      </c>
    </row>
    <row r="713" spans="1:35" ht="12.6" customHeight="1" x14ac:dyDescent="0.2">
      <c r="A713" s="368">
        <v>3</v>
      </c>
      <c r="B713" s="101" t="s">
        <v>558</v>
      </c>
      <c r="C713" s="1050" t="s">
        <v>0</v>
      </c>
      <c r="D713" s="79" t="str">
        <f>AG713&amp;".1"</f>
        <v>T01.1</v>
      </c>
      <c r="E713" s="761"/>
      <c r="F713" s="771"/>
      <c r="G713" s="771"/>
      <c r="H713" s="760"/>
      <c r="I713" s="761"/>
      <c r="J713" s="760"/>
      <c r="K713" s="802"/>
      <c r="L713" s="774"/>
      <c r="M713" s="761"/>
      <c r="N713" s="760"/>
      <c r="O713" s="771"/>
      <c r="P713" s="774"/>
      <c r="Q713" s="761"/>
      <c r="R713" s="762"/>
      <c r="S713" s="771"/>
      <c r="T713" s="774"/>
      <c r="U713" s="761"/>
      <c r="V713" s="760"/>
      <c r="W713" s="771"/>
      <c r="X713" s="774"/>
      <c r="Y713" s="761"/>
      <c r="Z713" s="760"/>
      <c r="AA713" s="771"/>
      <c r="AB713" s="774"/>
      <c r="AC713" s="761"/>
      <c r="AD713" s="762"/>
      <c r="AE713" s="771"/>
      <c r="AF713" s="19"/>
      <c r="AG713" s="189" t="s">
        <v>8304</v>
      </c>
      <c r="AH713" s="190" t="str">
        <f>IF(AG713&lt;&gt;"",VLOOKUP(AG713,MAGV!$B$6:$G$172,2,0),"")</f>
        <v>C.Nhung</v>
      </c>
      <c r="AI713" s="44">
        <f t="shared" si="15"/>
        <v>15</v>
      </c>
    </row>
    <row r="714" spans="1:35" ht="12" customHeight="1" x14ac:dyDescent="0.2">
      <c r="A714" s="367"/>
      <c r="B714" s="104">
        <f>SUM(F713:F718,J713:J718,N713:N718,R713:R718,V713:V718,Z713:Z718,AD713:AD718)</f>
        <v>15</v>
      </c>
      <c r="C714" s="1045"/>
      <c r="D714" s="78" t="str">
        <f>AG713&amp;".2"</f>
        <v>T01.2</v>
      </c>
      <c r="E714" s="791"/>
      <c r="F714" s="764"/>
      <c r="G714" s="792"/>
      <c r="H714" s="793"/>
      <c r="I714" s="756"/>
      <c r="J714" s="764"/>
      <c r="K714" s="794"/>
      <c r="L714" s="793"/>
      <c r="M714" s="756"/>
      <c r="N714" s="764"/>
      <c r="O714" s="792"/>
      <c r="P714" s="793"/>
      <c r="Q714" s="756"/>
      <c r="R714" s="763"/>
      <c r="S714" s="792"/>
      <c r="T714" s="793"/>
      <c r="U714" s="756"/>
      <c r="V714" s="763"/>
      <c r="W714" s="792"/>
      <c r="X714" s="793"/>
      <c r="Y714" s="756"/>
      <c r="Z714" s="763"/>
      <c r="AA714" s="792"/>
      <c r="AB714" s="793"/>
      <c r="AC714" s="756"/>
      <c r="AD714" s="763"/>
      <c r="AE714" s="792"/>
      <c r="AF714" s="23"/>
      <c r="AH714" s="190" t="str">
        <f>IF(AG714&lt;&gt;"",VLOOKUP(AG714,MAGV!$B$6:$G$172,2,0),"")</f>
        <v/>
      </c>
      <c r="AI714" s="44" t="str">
        <f t="shared" si="15"/>
        <v/>
      </c>
    </row>
    <row r="715" spans="1:35" ht="12.6" customHeight="1" x14ac:dyDescent="0.2">
      <c r="A715" s="367"/>
      <c r="B715" s="102"/>
      <c r="C715" s="1044" t="s">
        <v>1</v>
      </c>
      <c r="D715" s="78" t="str">
        <f>AG713&amp;".3"</f>
        <v>T01.3</v>
      </c>
      <c r="E715" s="765"/>
      <c r="F715" s="773"/>
      <c r="G715" s="773"/>
      <c r="H715" s="795"/>
      <c r="I715" s="765"/>
      <c r="J715" s="767"/>
      <c r="K715" s="795"/>
      <c r="L715" s="775"/>
      <c r="M715" s="765"/>
      <c r="N715" s="766"/>
      <c r="O715" s="773"/>
      <c r="P715" s="775"/>
      <c r="Q715" s="765"/>
      <c r="R715" s="767"/>
      <c r="S715" s="773"/>
      <c r="T715" s="775"/>
      <c r="U715" s="765"/>
      <c r="V715" s="766"/>
      <c r="W715" s="804"/>
      <c r="X715" s="775"/>
      <c r="Y715" s="765"/>
      <c r="Z715" s="766"/>
      <c r="AA715" s="804"/>
      <c r="AB715" s="775"/>
      <c r="AC715" s="765"/>
      <c r="AD715" s="767"/>
      <c r="AE715" s="773"/>
      <c r="AF715" s="29"/>
      <c r="AH715" s="190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">
      <c r="A716" s="367"/>
      <c r="B716" s="102"/>
      <c r="C716" s="1045"/>
      <c r="D716" s="78" t="str">
        <f>AG713&amp;".4"</f>
        <v>T01.4</v>
      </c>
      <c r="E716" s="756"/>
      <c r="F716" s="770"/>
      <c r="G716" s="792"/>
      <c r="H716" s="796"/>
      <c r="I716" s="756"/>
      <c r="J716" s="764"/>
      <c r="K716" s="794"/>
      <c r="L716" s="793"/>
      <c r="M716" s="756"/>
      <c r="N716" s="764"/>
      <c r="O716" s="792"/>
      <c r="P716" s="793"/>
      <c r="Q716" s="756"/>
      <c r="R716" s="763"/>
      <c r="S716" s="792"/>
      <c r="T716" s="793"/>
      <c r="U716" s="756"/>
      <c r="V716" s="763"/>
      <c r="W716" s="792"/>
      <c r="X716" s="793"/>
      <c r="Y716" s="756"/>
      <c r="Z716" s="772"/>
      <c r="AA716" s="797"/>
      <c r="AB716" s="798"/>
      <c r="AC716" s="756"/>
      <c r="AD716" s="763"/>
      <c r="AE716" s="792"/>
      <c r="AF716" s="29"/>
      <c r="AH716" s="190" t="str">
        <f>IF(AG716&lt;&gt;"",VLOOKUP(AG716,MAGV!$B$6:$G$172,2,0),"")</f>
        <v/>
      </c>
      <c r="AI716" s="44" t="str">
        <f t="shared" si="15"/>
        <v/>
      </c>
    </row>
    <row r="717" spans="1:35" ht="8.1" customHeight="1" x14ac:dyDescent="0.2">
      <c r="A717" s="367"/>
      <c r="B717" s="102"/>
      <c r="C717" s="1044" t="s">
        <v>547</v>
      </c>
      <c r="D717" s="78" t="str">
        <f>AG713&amp;".5"</f>
        <v>T01.5</v>
      </c>
      <c r="E717" s="807" t="s">
        <v>6525</v>
      </c>
      <c r="F717" s="788">
        <v>3</v>
      </c>
      <c r="G717" s="788"/>
      <c r="H717" s="789"/>
      <c r="I717" s="807" t="s">
        <v>10159</v>
      </c>
      <c r="J717" s="754">
        <v>3</v>
      </c>
      <c r="K717" s="789"/>
      <c r="L717" s="755"/>
      <c r="M717" s="753" t="s">
        <v>4603</v>
      </c>
      <c r="N717" s="754">
        <v>3</v>
      </c>
      <c r="O717" s="788"/>
      <c r="P717" s="755"/>
      <c r="Q717" s="753" t="s">
        <v>4603</v>
      </c>
      <c r="R717" s="790">
        <v>3</v>
      </c>
      <c r="S717" s="788"/>
      <c r="T717" s="755"/>
      <c r="U717" s="807" t="s">
        <v>10160</v>
      </c>
      <c r="V717" s="790">
        <v>3</v>
      </c>
      <c r="W717" s="788"/>
      <c r="X717" s="755"/>
      <c r="Y717" s="753"/>
      <c r="Z717" s="799"/>
      <c r="AA717" s="800"/>
      <c r="AB717" s="801"/>
      <c r="AC717" s="753"/>
      <c r="AD717" s="790"/>
      <c r="AE717" s="788"/>
      <c r="AF717" s="29"/>
      <c r="AH717" s="190" t="str">
        <f>IF(AG717&lt;&gt;"",VLOOKUP(AG717,MAGV!$B$6:$G$172,2,0),"")</f>
        <v/>
      </c>
      <c r="AI717" s="44" t="str">
        <f t="shared" si="15"/>
        <v/>
      </c>
    </row>
    <row r="718" spans="1:35" ht="8.1" customHeight="1" x14ac:dyDescent="0.2">
      <c r="A718" s="367"/>
      <c r="B718" s="102"/>
      <c r="C718" s="1049"/>
      <c r="D718" s="78" t="str">
        <f>AG713&amp;".6"</f>
        <v>T01.6</v>
      </c>
      <c r="E718" s="753"/>
      <c r="F718" s="788"/>
      <c r="G718" s="805" t="s">
        <v>7142</v>
      </c>
      <c r="H718" s="789"/>
      <c r="I718" s="753"/>
      <c r="J718" s="754"/>
      <c r="K718" s="806" t="s">
        <v>7142</v>
      </c>
      <c r="L718" s="755"/>
      <c r="M718" s="753"/>
      <c r="N718" s="754"/>
      <c r="O718" s="805" t="s">
        <v>7142</v>
      </c>
      <c r="P718" s="755"/>
      <c r="Q718" s="753"/>
      <c r="R718" s="790"/>
      <c r="S718" s="805" t="s">
        <v>7142</v>
      </c>
      <c r="T718" s="755"/>
      <c r="U718" s="753"/>
      <c r="V718" s="790"/>
      <c r="W718" s="805" t="s">
        <v>7142</v>
      </c>
      <c r="X718" s="755"/>
      <c r="Y718" s="753"/>
      <c r="Z718" s="799"/>
      <c r="AA718" s="800"/>
      <c r="AB718" s="801"/>
      <c r="AC718" s="753"/>
      <c r="AD718" s="790"/>
      <c r="AE718" s="788"/>
      <c r="AF718" s="29"/>
      <c r="AH718" s="190" t="str">
        <f>IF(AG718&lt;&gt;"",VLOOKUP(AG718,MAGV!$B$6:$G$172,2,0),"")</f>
        <v/>
      </c>
      <c r="AI718" s="44" t="str">
        <f t="shared" si="15"/>
        <v/>
      </c>
    </row>
    <row r="719" spans="1:35" ht="12.6" customHeight="1" x14ac:dyDescent="0.2">
      <c r="A719" s="368">
        <v>4</v>
      </c>
      <c r="B719" s="101" t="str">
        <f>IF(AG719&lt;&gt;"",AH719,"")</f>
        <v>Th.Hoàng</v>
      </c>
      <c r="C719" s="1050" t="s">
        <v>0</v>
      </c>
      <c r="D719" s="79" t="str">
        <f>AG719&amp;".1"</f>
        <v>T04.1</v>
      </c>
      <c r="E719" s="761"/>
      <c r="F719" s="771"/>
      <c r="G719" s="771"/>
      <c r="H719" s="760"/>
      <c r="I719" s="761"/>
      <c r="J719" s="760"/>
      <c r="K719" s="802"/>
      <c r="L719" s="774"/>
      <c r="M719" s="761"/>
      <c r="N719" s="760"/>
      <c r="O719" s="771"/>
      <c r="P719" s="774"/>
      <c r="Q719" s="761"/>
      <c r="R719" s="762"/>
      <c r="S719" s="815"/>
      <c r="T719" s="774"/>
      <c r="U719" s="761"/>
      <c r="V719" s="760"/>
      <c r="W719" s="815"/>
      <c r="X719" s="774"/>
      <c r="Y719" s="761" t="s">
        <v>4584</v>
      </c>
      <c r="Z719" s="760">
        <v>5</v>
      </c>
      <c r="AA719" s="771"/>
      <c r="AB719" s="774"/>
      <c r="AC719" s="761"/>
      <c r="AD719" s="762"/>
      <c r="AE719" s="771"/>
      <c r="AF719" s="19"/>
      <c r="AG719" s="189" t="s">
        <v>337</v>
      </c>
      <c r="AH719" s="190" t="str">
        <f>IF(AG719&lt;&gt;"",VLOOKUP(AG719,MAGV!$B$6:$G$172,2,0),"")</f>
        <v>Th.Hoàng</v>
      </c>
      <c r="AI719" s="44">
        <f t="shared" si="15"/>
        <v>30</v>
      </c>
    </row>
    <row r="720" spans="1:35" ht="12" customHeight="1" x14ac:dyDescent="0.2">
      <c r="A720" s="367"/>
      <c r="B720" s="104">
        <f>SUM(F719:F724,J719:J724,N719:N724,R719:R724,V719:V724,Z719:Z724,AD719:AD724)</f>
        <v>30</v>
      </c>
      <c r="C720" s="1045"/>
      <c r="D720" s="78" t="str">
        <f>AG719&amp;".2"</f>
        <v>T04.2</v>
      </c>
      <c r="E720" s="791"/>
      <c r="F720" s="764"/>
      <c r="G720" s="792"/>
      <c r="H720" s="793"/>
      <c r="I720" s="756"/>
      <c r="J720" s="764"/>
      <c r="K720" s="794"/>
      <c r="L720" s="793"/>
      <c r="M720" s="756"/>
      <c r="N720" s="764"/>
      <c r="O720" s="792"/>
      <c r="P720" s="793"/>
      <c r="Q720" s="756"/>
      <c r="R720" s="763"/>
      <c r="S720" s="792"/>
      <c r="T720" s="793"/>
      <c r="U720" s="756"/>
      <c r="V720" s="763"/>
      <c r="W720" s="792"/>
      <c r="X720" s="793"/>
      <c r="Y720" s="756"/>
      <c r="Z720" s="763"/>
      <c r="AA720" s="545" t="s">
        <v>10128</v>
      </c>
      <c r="AB720" s="793"/>
      <c r="AC720" s="756"/>
      <c r="AD720" s="763"/>
      <c r="AE720" s="825"/>
      <c r="AF720" s="23"/>
      <c r="AH720" s="190" t="str">
        <f>IF(AG720&lt;&gt;"",VLOOKUP(AG720,MAGV!$B$6:$G$172,2,0),"")</f>
        <v/>
      </c>
      <c r="AI720" s="44" t="str">
        <f t="shared" si="15"/>
        <v/>
      </c>
    </row>
    <row r="721" spans="1:35" ht="12.6" customHeight="1" x14ac:dyDescent="0.2">
      <c r="A721" s="367"/>
      <c r="B721" s="102"/>
      <c r="C721" s="1044" t="s">
        <v>1</v>
      </c>
      <c r="D721" s="78" t="str">
        <f>AG719&amp;".3"</f>
        <v>T04.3</v>
      </c>
      <c r="E721" s="765" t="s">
        <v>4584</v>
      </c>
      <c r="F721" s="773">
        <v>5</v>
      </c>
      <c r="G721" s="773"/>
      <c r="H721" s="795"/>
      <c r="I721" s="765" t="s">
        <v>4584</v>
      </c>
      <c r="J721" s="767">
        <v>5</v>
      </c>
      <c r="K721" s="795"/>
      <c r="L721" s="775"/>
      <c r="M721" s="765" t="s">
        <v>4584</v>
      </c>
      <c r="N721" s="766">
        <v>5</v>
      </c>
      <c r="O721" s="773"/>
      <c r="P721" s="775"/>
      <c r="Q721" s="765" t="s">
        <v>4584</v>
      </c>
      <c r="R721" s="767">
        <v>5</v>
      </c>
      <c r="S721" s="773"/>
      <c r="T721" s="775"/>
      <c r="U721" s="765" t="s">
        <v>4584</v>
      </c>
      <c r="V721" s="766">
        <v>5</v>
      </c>
      <c r="W721" s="773"/>
      <c r="X721" s="775"/>
      <c r="Y721" s="812"/>
      <c r="Z721" s="766"/>
      <c r="AA721" s="773"/>
      <c r="AB721" s="775"/>
      <c r="AC721" s="765"/>
      <c r="AD721" s="767"/>
      <c r="AE721" s="773"/>
      <c r="AF721" s="29"/>
      <c r="AH721" s="190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">
      <c r="A722" s="367"/>
      <c r="B722" s="102"/>
      <c r="C722" s="1045"/>
      <c r="D722" s="78" t="str">
        <f>AG719&amp;".4"</f>
        <v>T04.4</v>
      </c>
      <c r="E722" s="756"/>
      <c r="F722" s="770"/>
      <c r="G722" s="545" t="s">
        <v>10128</v>
      </c>
      <c r="H722" s="796"/>
      <c r="I722" s="756"/>
      <c r="J722" s="764"/>
      <c r="K722" s="878" t="s">
        <v>10128</v>
      </c>
      <c r="L722" s="793"/>
      <c r="M722" s="756"/>
      <c r="N722" s="764"/>
      <c r="O722" s="545" t="s">
        <v>10128</v>
      </c>
      <c r="P722" s="793"/>
      <c r="Q722" s="756"/>
      <c r="R722" s="763"/>
      <c r="S722" s="545" t="s">
        <v>10128</v>
      </c>
      <c r="T722" s="793"/>
      <c r="U722" s="756"/>
      <c r="V722" s="763"/>
      <c r="W722" s="545" t="s">
        <v>10128</v>
      </c>
      <c r="X722" s="793"/>
      <c r="Y722" s="756"/>
      <c r="Z722" s="772"/>
      <c r="AA722" s="797"/>
      <c r="AB722" s="798"/>
      <c r="AC722" s="756"/>
      <c r="AD722" s="763"/>
      <c r="AE722" s="825"/>
      <c r="AF722" s="29"/>
      <c r="AH722" s="190" t="str">
        <f>IF(AG722&lt;&gt;"",VLOOKUP(AG722,MAGV!$B$6:$G$172,2,0),"")</f>
        <v/>
      </c>
      <c r="AI722" s="44" t="str">
        <f t="shared" si="15"/>
        <v/>
      </c>
    </row>
    <row r="723" spans="1:35" ht="8.1" customHeight="1" x14ac:dyDescent="0.2">
      <c r="A723" s="367"/>
      <c r="B723" s="102"/>
      <c r="C723" s="1044" t="s">
        <v>547</v>
      </c>
      <c r="D723" s="78" t="str">
        <f>AG719&amp;".5"</f>
        <v>T04.5</v>
      </c>
      <c r="E723" s="753"/>
      <c r="F723" s="788"/>
      <c r="G723" s="788"/>
      <c r="H723" s="789"/>
      <c r="I723" s="753"/>
      <c r="J723" s="754"/>
      <c r="K723" s="789"/>
      <c r="L723" s="755"/>
      <c r="M723" s="753"/>
      <c r="N723" s="754"/>
      <c r="O723" s="788"/>
      <c r="P723" s="755"/>
      <c r="Q723" s="753"/>
      <c r="R723" s="790"/>
      <c r="S723" s="788"/>
      <c r="T723" s="755"/>
      <c r="U723" s="753"/>
      <c r="V723" s="790"/>
      <c r="W723" s="788"/>
      <c r="X723" s="755"/>
      <c r="Y723" s="753"/>
      <c r="Z723" s="799"/>
      <c r="AA723" s="800"/>
      <c r="AB723" s="801"/>
      <c r="AC723" s="753"/>
      <c r="AD723" s="790"/>
      <c r="AE723" s="788"/>
      <c r="AF723" s="29"/>
      <c r="AH723" s="190" t="str">
        <f>IF(AG723&lt;&gt;"",VLOOKUP(AG723,MAGV!$B$6:$G$172,2,0),"")</f>
        <v/>
      </c>
      <c r="AI723" s="44" t="str">
        <f t="shared" si="15"/>
        <v/>
      </c>
    </row>
    <row r="724" spans="1:35" ht="8.1" customHeight="1" x14ac:dyDescent="0.2">
      <c r="A724" s="367"/>
      <c r="B724" s="102"/>
      <c r="C724" s="1049"/>
      <c r="D724" s="78" t="str">
        <f>AG719&amp;".6"</f>
        <v>T04.6</v>
      </c>
      <c r="E724" s="753"/>
      <c r="F724" s="788"/>
      <c r="G724" s="805"/>
      <c r="H724" s="789"/>
      <c r="I724" s="753"/>
      <c r="J724" s="754"/>
      <c r="K724" s="789"/>
      <c r="L724" s="755"/>
      <c r="M724" s="753"/>
      <c r="N724" s="754"/>
      <c r="O724" s="788"/>
      <c r="P724" s="755"/>
      <c r="Q724" s="753"/>
      <c r="R724" s="790"/>
      <c r="S724" s="788"/>
      <c r="T724" s="755"/>
      <c r="U724" s="753"/>
      <c r="V724" s="790"/>
      <c r="W724" s="788"/>
      <c r="X724" s="755"/>
      <c r="Y724" s="753"/>
      <c r="Z724" s="799"/>
      <c r="AA724" s="800"/>
      <c r="AB724" s="801"/>
      <c r="AC724" s="753"/>
      <c r="AD724" s="790"/>
      <c r="AE724" s="788"/>
      <c r="AF724" s="29"/>
      <c r="AH724" s="190" t="str">
        <f>IF(AG724&lt;&gt;"",VLOOKUP(AG724,MAGV!$B$6:$G$172,2,0),"")</f>
        <v/>
      </c>
      <c r="AI724" s="44" t="str">
        <f t="shared" si="15"/>
        <v/>
      </c>
    </row>
    <row r="725" spans="1:35" ht="12.6" customHeight="1" x14ac:dyDescent="0.2">
      <c r="A725" s="368">
        <v>6</v>
      </c>
      <c r="B725" s="101" t="str">
        <f>IF(AG725&lt;&gt;"",AH725,"")</f>
        <v>C.Hương</v>
      </c>
      <c r="C725" s="1050" t="s">
        <v>0</v>
      </c>
      <c r="D725" s="79" t="str">
        <f>AG725&amp;".1"</f>
        <v>T07.1</v>
      </c>
      <c r="E725" s="761"/>
      <c r="F725" s="771"/>
      <c r="G725" s="771"/>
      <c r="H725" s="760"/>
      <c r="I725" s="761"/>
      <c r="J725" s="760"/>
      <c r="K725" s="802"/>
      <c r="L725" s="774"/>
      <c r="M725" s="761"/>
      <c r="N725" s="760"/>
      <c r="O725" s="771"/>
      <c r="P725" s="774"/>
      <c r="Q725" s="761"/>
      <c r="R725" s="760"/>
      <c r="S725" s="771"/>
      <c r="T725" s="774"/>
      <c r="U725" s="761"/>
      <c r="V725" s="760"/>
      <c r="W725" s="771"/>
      <c r="X725" s="774"/>
      <c r="Y725" s="838"/>
      <c r="Z725" s="760"/>
      <c r="AA725" s="771"/>
      <c r="AB725" s="774"/>
      <c r="AC725" s="761"/>
      <c r="AD725" s="762"/>
      <c r="AE725" s="771"/>
      <c r="AF725" s="19"/>
      <c r="AG725" s="189" t="s">
        <v>338</v>
      </c>
      <c r="AH725" s="190" t="str">
        <f>IF(AG725&lt;&gt;"",VLOOKUP(AG725,MAGV!$B$6:$G$172,2,0),"")</f>
        <v>C.Hương</v>
      </c>
      <c r="AI725" s="44">
        <f t="shared" si="15"/>
        <v>0</v>
      </c>
    </row>
    <row r="726" spans="1:35" ht="12" customHeight="1" x14ac:dyDescent="0.2">
      <c r="A726" s="367"/>
      <c r="B726" s="104">
        <f>SUM(F725:F730,J725:J730,N725:N730,R725:R730,V725:V730,Z725:Z730,AD725:AD730)</f>
        <v>0</v>
      </c>
      <c r="C726" s="1045"/>
      <c r="D726" s="78" t="str">
        <f>AG725&amp;".2"</f>
        <v>T07.2</v>
      </c>
      <c r="E726" s="791"/>
      <c r="F726" s="764"/>
      <c r="G726" s="792"/>
      <c r="H726" s="793"/>
      <c r="I726" s="756"/>
      <c r="J726" s="764"/>
      <c r="K726" s="794"/>
      <c r="L726" s="793"/>
      <c r="M726" s="756"/>
      <c r="N726" s="764"/>
      <c r="O726" s="792"/>
      <c r="P726" s="793"/>
      <c r="Q726" s="756"/>
      <c r="R726" s="764"/>
      <c r="S726" s="792"/>
      <c r="T726" s="793"/>
      <c r="U726" s="756"/>
      <c r="V726" s="764"/>
      <c r="W726" s="792"/>
      <c r="X726" s="793"/>
      <c r="Y726" s="756"/>
      <c r="Z726" s="763"/>
      <c r="AA726" s="825"/>
      <c r="AB726" s="793"/>
      <c r="AC726" s="756"/>
      <c r="AD726" s="763"/>
      <c r="AE726" s="825"/>
      <c r="AF726" s="23"/>
      <c r="AH726" s="190" t="str">
        <f>IF(AG726&lt;&gt;"",VLOOKUP(AG726,MAGV!$B$6:$G$172,2,0),"")</f>
        <v/>
      </c>
      <c r="AI726" s="44" t="str">
        <f t="shared" si="15"/>
        <v/>
      </c>
    </row>
    <row r="727" spans="1:35" ht="12.6" customHeight="1" x14ac:dyDescent="0.2">
      <c r="A727" s="367"/>
      <c r="B727" s="102"/>
      <c r="C727" s="1044" t="s">
        <v>1</v>
      </c>
      <c r="D727" s="78" t="str">
        <f>AG725&amp;".3"</f>
        <v>T07.3</v>
      </c>
      <c r="E727" s="765"/>
      <c r="F727" s="773"/>
      <c r="G727" s="773"/>
      <c r="H727" s="795"/>
      <c r="I727" s="765"/>
      <c r="J727" s="767"/>
      <c r="K727" s="795"/>
      <c r="L727" s="775"/>
      <c r="M727" s="765"/>
      <c r="N727" s="766"/>
      <c r="O727" s="773"/>
      <c r="P727" s="775"/>
      <c r="Q727" s="765"/>
      <c r="R727" s="767"/>
      <c r="S727" s="773"/>
      <c r="T727" s="775"/>
      <c r="U727" s="765"/>
      <c r="V727" s="766"/>
      <c r="W727" s="773"/>
      <c r="X727" s="775"/>
      <c r="Y727" s="765"/>
      <c r="Z727" s="766"/>
      <c r="AA727" s="773"/>
      <c r="AB727" s="775"/>
      <c r="AC727" s="765"/>
      <c r="AD727" s="767"/>
      <c r="AE727" s="773"/>
      <c r="AF727" s="29"/>
      <c r="AH727" s="190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">
      <c r="A728" s="367"/>
      <c r="B728" s="102"/>
      <c r="C728" s="1045"/>
      <c r="D728" s="78" t="str">
        <f>AG725&amp;".4"</f>
        <v>T07.4</v>
      </c>
      <c r="E728" s="756"/>
      <c r="F728" s="770"/>
      <c r="G728" s="792"/>
      <c r="H728" s="796"/>
      <c r="I728" s="756"/>
      <c r="J728" s="764"/>
      <c r="K728" s="794"/>
      <c r="L728" s="793"/>
      <c r="M728" s="756"/>
      <c r="N728" s="764"/>
      <c r="O728" s="792"/>
      <c r="P728" s="793"/>
      <c r="Q728" s="756"/>
      <c r="R728" s="763"/>
      <c r="S728" s="792"/>
      <c r="T728" s="793"/>
      <c r="U728" s="756"/>
      <c r="V728" s="763"/>
      <c r="W728" s="792"/>
      <c r="X728" s="793"/>
      <c r="Y728" s="756"/>
      <c r="Z728" s="772"/>
      <c r="AA728" s="830"/>
      <c r="AB728" s="798"/>
      <c r="AC728" s="756"/>
      <c r="AD728" s="763"/>
      <c r="AE728" s="825"/>
      <c r="AF728" s="29"/>
      <c r="AH728" s="190" t="str">
        <f>IF(AG728&lt;&gt;"",VLOOKUP(AG728,MAGV!$B$6:$G$172,2,0),"")</f>
        <v/>
      </c>
      <c r="AI728" s="44" t="str">
        <f t="shared" si="15"/>
        <v/>
      </c>
    </row>
    <row r="729" spans="1:35" ht="8.1" customHeight="1" x14ac:dyDescent="0.2">
      <c r="A729" s="367"/>
      <c r="B729" s="102"/>
      <c r="C729" s="1044" t="s">
        <v>547</v>
      </c>
      <c r="D729" s="78" t="str">
        <f>AG725&amp;".5"</f>
        <v>T07.5</v>
      </c>
      <c r="E729" s="753"/>
      <c r="F729" s="788"/>
      <c r="G729" s="788"/>
      <c r="H729" s="789"/>
      <c r="I729" s="753"/>
      <c r="J729" s="754"/>
      <c r="K729" s="789"/>
      <c r="L729" s="755"/>
      <c r="M729" s="753"/>
      <c r="N729" s="754"/>
      <c r="O729" s="788"/>
      <c r="P729" s="755"/>
      <c r="Q729" s="753"/>
      <c r="R729" s="790"/>
      <c r="S729" s="788"/>
      <c r="T729" s="755"/>
      <c r="U729" s="753"/>
      <c r="V729" s="790"/>
      <c r="W729" s="788"/>
      <c r="X729" s="755"/>
      <c r="Y729" s="753"/>
      <c r="Z729" s="799"/>
      <c r="AA729" s="800"/>
      <c r="AB729" s="801"/>
      <c r="AC729" s="753"/>
      <c r="AD729" s="790"/>
      <c r="AE729" s="788"/>
      <c r="AF729" s="29"/>
      <c r="AH729" s="190" t="str">
        <f>IF(AG729&lt;&gt;"",VLOOKUP(AG729,MAGV!$B$6:$G$172,2,0),"")</f>
        <v/>
      </c>
      <c r="AI729" s="44" t="str">
        <f t="shared" si="15"/>
        <v/>
      </c>
    </row>
    <row r="730" spans="1:35" ht="8.1" customHeight="1" x14ac:dyDescent="0.2">
      <c r="A730" s="367"/>
      <c r="B730" s="102"/>
      <c r="C730" s="1049"/>
      <c r="D730" s="78" t="str">
        <f>AG725&amp;".6"</f>
        <v>T07.6</v>
      </c>
      <c r="E730" s="753"/>
      <c r="F730" s="788"/>
      <c r="G730" s="805"/>
      <c r="H730" s="789"/>
      <c r="I730" s="753"/>
      <c r="J730" s="754"/>
      <c r="K730" s="806"/>
      <c r="L730" s="755"/>
      <c r="M730" s="753"/>
      <c r="N730" s="754"/>
      <c r="O730" s="805"/>
      <c r="P730" s="755"/>
      <c r="Q730" s="753"/>
      <c r="R730" s="790"/>
      <c r="S730" s="805"/>
      <c r="T730" s="755"/>
      <c r="U730" s="753"/>
      <c r="V730" s="790"/>
      <c r="W730" s="817"/>
      <c r="X730" s="755"/>
      <c r="Y730" s="753"/>
      <c r="Z730" s="799"/>
      <c r="AA730" s="850"/>
      <c r="AB730" s="801"/>
      <c r="AC730" s="753"/>
      <c r="AD730" s="790"/>
      <c r="AE730" s="788"/>
      <c r="AF730" s="29"/>
      <c r="AH730" s="190" t="str">
        <f>IF(AG730&lt;&gt;"",VLOOKUP(AG730,MAGV!$B$6:$G$172,2,0),"")</f>
        <v/>
      </c>
      <c r="AI730" s="44" t="str">
        <f t="shared" si="15"/>
        <v/>
      </c>
    </row>
    <row r="731" spans="1:35" ht="12.6" customHeight="1" x14ac:dyDescent="0.2">
      <c r="A731" s="368">
        <v>7</v>
      </c>
      <c r="B731" s="101" t="str">
        <f>IF(AG731&lt;&gt;"",AH731,"")</f>
        <v>Th.Huy</v>
      </c>
      <c r="C731" s="1050" t="s">
        <v>0</v>
      </c>
      <c r="D731" s="79" t="str">
        <f>AG731&amp;".1"</f>
        <v>T05.1</v>
      </c>
      <c r="E731" s="761"/>
      <c r="F731" s="771"/>
      <c r="G731" s="851"/>
      <c r="H731" s="760"/>
      <c r="I731" s="761"/>
      <c r="J731" s="760"/>
      <c r="K731" s="802"/>
      <c r="L731" s="774"/>
      <c r="M731" s="761"/>
      <c r="N731" s="760"/>
      <c r="O731" s="851"/>
      <c r="P731" s="774"/>
      <c r="Q731" s="761"/>
      <c r="R731" s="762"/>
      <c r="S731" s="851"/>
      <c r="T731" s="774"/>
      <c r="U731" s="761"/>
      <c r="V731" s="760"/>
      <c r="W731" s="815"/>
      <c r="X731" s="774"/>
      <c r="Y731" s="761"/>
      <c r="Z731" s="760"/>
      <c r="AA731" s="771"/>
      <c r="AB731" s="774"/>
      <c r="AC731" s="761"/>
      <c r="AD731" s="762"/>
      <c r="AE731" s="771"/>
      <c r="AF731" s="19"/>
      <c r="AG731" s="189" t="s">
        <v>340</v>
      </c>
      <c r="AH731" s="190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">
      <c r="A732" s="367"/>
      <c r="B732" s="104">
        <f>SUM(F731:F736,J731:J736,N731:N736,R731:R736,V731:V736,Z731:Z736,AD731:AD736)</f>
        <v>0</v>
      </c>
      <c r="C732" s="1045"/>
      <c r="D732" s="78" t="str">
        <f>AG731&amp;".2"</f>
        <v>T05.2</v>
      </c>
      <c r="E732" s="791"/>
      <c r="F732" s="764"/>
      <c r="G732" s="792"/>
      <c r="H732" s="793"/>
      <c r="I732" s="756"/>
      <c r="J732" s="764"/>
      <c r="K732" s="794"/>
      <c r="L732" s="793"/>
      <c r="M732" s="756"/>
      <c r="N732" s="764"/>
      <c r="O732" s="792"/>
      <c r="P732" s="793"/>
      <c r="Q732" s="756"/>
      <c r="R732" s="763"/>
      <c r="S732" s="792"/>
      <c r="T732" s="793"/>
      <c r="U732" s="756"/>
      <c r="V732" s="763"/>
      <c r="W732" s="792"/>
      <c r="X732" s="793"/>
      <c r="Y732" s="756"/>
      <c r="Z732" s="763"/>
      <c r="AA732" s="792"/>
      <c r="AB732" s="793"/>
      <c r="AC732" s="756"/>
      <c r="AD732" s="763"/>
      <c r="AE732" s="792"/>
      <c r="AF732" s="23"/>
      <c r="AH732" s="190" t="str">
        <f>IF(AG732&lt;&gt;"",VLOOKUP(AG732,MAGV!$B$6:$G$172,2,0),"")</f>
        <v/>
      </c>
      <c r="AI732" s="44" t="str">
        <f t="shared" si="15"/>
        <v/>
      </c>
    </row>
    <row r="733" spans="1:35" ht="12.6" customHeight="1" x14ac:dyDescent="0.2">
      <c r="A733" s="367"/>
      <c r="B733" s="102"/>
      <c r="C733" s="1044" t="s">
        <v>1</v>
      </c>
      <c r="D733" s="78" t="str">
        <f>AG731&amp;".3"</f>
        <v>T05.3</v>
      </c>
      <c r="E733" s="765"/>
      <c r="F733" s="773"/>
      <c r="G733" s="804"/>
      <c r="H733" s="795"/>
      <c r="I733" s="765"/>
      <c r="J733" s="767"/>
      <c r="K733" s="795"/>
      <c r="L733" s="775"/>
      <c r="M733" s="765"/>
      <c r="N733" s="766"/>
      <c r="O733" s="773"/>
      <c r="P733" s="775"/>
      <c r="Q733" s="765"/>
      <c r="R733" s="767"/>
      <c r="S733" s="773"/>
      <c r="T733" s="775"/>
      <c r="U733" s="765"/>
      <c r="V733" s="766"/>
      <c r="W733" s="773"/>
      <c r="X733" s="775"/>
      <c r="Y733" s="765"/>
      <c r="Z733" s="766"/>
      <c r="AA733" s="804"/>
      <c r="AB733" s="775"/>
      <c r="AC733" s="765"/>
      <c r="AD733" s="767"/>
      <c r="AE733" s="773"/>
      <c r="AF733" s="29"/>
      <c r="AH733" s="190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">
      <c r="A734" s="367"/>
      <c r="B734" s="102"/>
      <c r="C734" s="1045"/>
      <c r="D734" s="78" t="str">
        <f>AG731&amp;".4"</f>
        <v>T05.4</v>
      </c>
      <c r="E734" s="756"/>
      <c r="F734" s="770"/>
      <c r="G734" s="792"/>
      <c r="H734" s="796"/>
      <c r="I734" s="756"/>
      <c r="J734" s="764"/>
      <c r="K734" s="794"/>
      <c r="L734" s="793"/>
      <c r="M734" s="756"/>
      <c r="N734" s="764"/>
      <c r="O734" s="792"/>
      <c r="P734" s="793"/>
      <c r="Q734" s="756"/>
      <c r="R734" s="763"/>
      <c r="S734" s="792"/>
      <c r="T734" s="793"/>
      <c r="U734" s="756"/>
      <c r="V734" s="763"/>
      <c r="W734" s="792"/>
      <c r="X734" s="793"/>
      <c r="Y734" s="756"/>
      <c r="Z734" s="772"/>
      <c r="AA734" s="797"/>
      <c r="AB734" s="798"/>
      <c r="AC734" s="756"/>
      <c r="AD734" s="763"/>
      <c r="AE734" s="792"/>
      <c r="AF734" s="29"/>
      <c r="AH734" s="190" t="str">
        <f>IF(AG734&lt;&gt;"",VLOOKUP(AG734,MAGV!$B$6:$G$172,2,0),"")</f>
        <v/>
      </c>
      <c r="AI734" s="44" t="str">
        <f t="shared" si="15"/>
        <v/>
      </c>
    </row>
    <row r="735" spans="1:35" ht="8.1" customHeight="1" x14ac:dyDescent="0.2">
      <c r="A735" s="367"/>
      <c r="B735" s="102"/>
      <c r="C735" s="1044" t="s">
        <v>547</v>
      </c>
      <c r="D735" s="78" t="str">
        <f>AG731&amp;".5"</f>
        <v>T05.5</v>
      </c>
      <c r="E735" s="753"/>
      <c r="F735" s="788"/>
      <c r="G735" s="788"/>
      <c r="H735" s="789"/>
      <c r="I735" s="753"/>
      <c r="J735" s="754"/>
      <c r="K735" s="789"/>
      <c r="L735" s="755"/>
      <c r="M735" s="753"/>
      <c r="N735" s="754"/>
      <c r="O735" s="788"/>
      <c r="P735" s="755"/>
      <c r="Q735" s="753"/>
      <c r="R735" s="790"/>
      <c r="S735" s="788"/>
      <c r="T735" s="755"/>
      <c r="U735" s="753"/>
      <c r="V735" s="790"/>
      <c r="W735" s="788"/>
      <c r="X735" s="755"/>
      <c r="Y735" s="753"/>
      <c r="Z735" s="799"/>
      <c r="AA735" s="816"/>
      <c r="AB735" s="801"/>
      <c r="AC735" s="753"/>
      <c r="AD735" s="790"/>
      <c r="AE735" s="788"/>
      <c r="AF735" s="29"/>
      <c r="AH735" s="190" t="str">
        <f>IF(AG735&lt;&gt;"",VLOOKUP(AG735,MAGV!$B$6:$G$172,2,0),"")</f>
        <v/>
      </c>
      <c r="AI735" s="44" t="str">
        <f t="shared" si="15"/>
        <v/>
      </c>
    </row>
    <row r="736" spans="1:35" ht="8.1" customHeight="1" x14ac:dyDescent="0.2">
      <c r="A736" s="367"/>
      <c r="B736" s="102"/>
      <c r="C736" s="1049"/>
      <c r="D736" s="78" t="str">
        <f>AG731&amp;".6"</f>
        <v>T05.6</v>
      </c>
      <c r="E736" s="753"/>
      <c r="F736" s="788"/>
      <c r="G736" s="805"/>
      <c r="H736" s="789"/>
      <c r="I736" s="753"/>
      <c r="J736" s="754"/>
      <c r="K736" s="806"/>
      <c r="L736" s="755"/>
      <c r="M736" s="753"/>
      <c r="N736" s="754"/>
      <c r="O736" s="805"/>
      <c r="P736" s="755"/>
      <c r="Q736" s="753"/>
      <c r="R736" s="790"/>
      <c r="S736" s="805"/>
      <c r="T736" s="755"/>
      <c r="U736" s="753"/>
      <c r="V736" s="790"/>
      <c r="W736" s="805"/>
      <c r="X736" s="755"/>
      <c r="Y736" s="753"/>
      <c r="Z736" s="799"/>
      <c r="AA736" s="800"/>
      <c r="AB736" s="801"/>
      <c r="AC736" s="753"/>
      <c r="AD736" s="790"/>
      <c r="AE736" s="788"/>
      <c r="AF736" s="29"/>
      <c r="AH736" s="190" t="str">
        <f>IF(AG736&lt;&gt;"",VLOOKUP(AG736,MAGV!$B$6:$G$172,2,0),"")</f>
        <v/>
      </c>
      <c r="AI736" s="44" t="str">
        <f t="shared" si="15"/>
        <v/>
      </c>
    </row>
    <row r="737" spans="1:35" ht="12.6" customHeight="1" x14ac:dyDescent="0.2">
      <c r="A737" s="368">
        <v>8</v>
      </c>
      <c r="B737" s="101" t="str">
        <f>IF(AG737&lt;&gt;"",AH737,"")</f>
        <v>C. Thủy</v>
      </c>
      <c r="C737" s="1050" t="s">
        <v>0</v>
      </c>
      <c r="D737" s="79" t="str">
        <f>AG737&amp;".1"</f>
        <v>T16.1</v>
      </c>
      <c r="E737" s="761"/>
      <c r="F737" s="771"/>
      <c r="G737" s="771"/>
      <c r="H737" s="760"/>
      <c r="I737" s="761"/>
      <c r="J737" s="760"/>
      <c r="K737" s="802"/>
      <c r="L737" s="774"/>
      <c r="M737" s="761"/>
      <c r="N737" s="760"/>
      <c r="O737" s="771"/>
      <c r="P737" s="774"/>
      <c r="Q737" s="761"/>
      <c r="R737" s="762"/>
      <c r="S737" s="771"/>
      <c r="T737" s="774"/>
      <c r="U737" s="761"/>
      <c r="V737" s="760"/>
      <c r="W737" s="771"/>
      <c r="X737" s="774"/>
      <c r="Y737" s="761"/>
      <c r="Z737" s="760"/>
      <c r="AA737" s="771"/>
      <c r="AB737" s="774"/>
      <c r="AC737" s="761"/>
      <c r="AD737" s="762"/>
      <c r="AE737" s="771"/>
      <c r="AF737" s="19"/>
      <c r="AG737" s="189" t="s">
        <v>603</v>
      </c>
      <c r="AH737" s="190" t="str">
        <f>IF(AG737&lt;&gt;"",VLOOKUP(AG737,MAGV!$B$6:$G$172,2,0),"")</f>
        <v>C. Thủy</v>
      </c>
      <c r="AI737" s="44">
        <f t="shared" si="15"/>
        <v>0</v>
      </c>
    </row>
    <row r="738" spans="1:35" ht="9.75" customHeight="1" x14ac:dyDescent="0.2">
      <c r="A738" s="367"/>
      <c r="B738" s="104">
        <f>SUM(F737:F742,J737:J742,N737:N742,R737:R742,V737:V742,Z737:Z742,AD737:AD742)</f>
        <v>0</v>
      </c>
      <c r="C738" s="1045"/>
      <c r="D738" s="78" t="str">
        <f>AG737&amp;".2"</f>
        <v>T16.2</v>
      </c>
      <c r="E738" s="791"/>
      <c r="F738" s="764"/>
      <c r="G738" s="792"/>
      <c r="H738" s="793"/>
      <c r="I738" s="756"/>
      <c r="J738" s="764"/>
      <c r="K738" s="794"/>
      <c r="L738" s="793"/>
      <c r="M738" s="756"/>
      <c r="N738" s="764"/>
      <c r="O738" s="792"/>
      <c r="P738" s="793"/>
      <c r="Q738" s="756"/>
      <c r="R738" s="763"/>
      <c r="S738" s="792"/>
      <c r="T738" s="793"/>
      <c r="U738" s="756"/>
      <c r="V738" s="763"/>
      <c r="W738" s="792"/>
      <c r="X738" s="793"/>
      <c r="Y738" s="756"/>
      <c r="Z738" s="763"/>
      <c r="AA738" s="792"/>
      <c r="AB738" s="793"/>
      <c r="AC738" s="756"/>
      <c r="AD738" s="763"/>
      <c r="AE738" s="792"/>
      <c r="AF738" s="23"/>
      <c r="AH738" s="190" t="str">
        <f>IF(AG738&lt;&gt;"",VLOOKUP(AG738,MAGV!$B$6:$G$172,2,0),"")</f>
        <v/>
      </c>
      <c r="AI738" s="44" t="str">
        <f t="shared" si="15"/>
        <v/>
      </c>
    </row>
    <row r="739" spans="1:35" ht="12.6" customHeight="1" x14ac:dyDescent="0.2">
      <c r="A739" s="367"/>
      <c r="B739" s="102"/>
      <c r="C739" s="1044" t="s">
        <v>1</v>
      </c>
      <c r="D739" s="78" t="str">
        <f>AG737&amp;".3"</f>
        <v>T16.3</v>
      </c>
      <c r="E739" s="765"/>
      <c r="F739" s="773"/>
      <c r="G739" s="773"/>
      <c r="H739" s="795"/>
      <c r="I739" s="765"/>
      <c r="J739" s="767"/>
      <c r="K739" s="795"/>
      <c r="L739" s="775"/>
      <c r="M739" s="765"/>
      <c r="N739" s="766"/>
      <c r="O739" s="773"/>
      <c r="P739" s="775"/>
      <c r="Q739" s="765"/>
      <c r="R739" s="767"/>
      <c r="S739" s="804"/>
      <c r="T739" s="775"/>
      <c r="U739" s="765"/>
      <c r="V739" s="766"/>
      <c r="W739" s="773"/>
      <c r="X739" s="775"/>
      <c r="Y739" s="812"/>
      <c r="Z739" s="766"/>
      <c r="AA739" s="773"/>
      <c r="AB739" s="775"/>
      <c r="AC739" s="765"/>
      <c r="AD739" s="767"/>
      <c r="AE739" s="773"/>
      <c r="AF739" s="29"/>
      <c r="AH739" s="190" t="str">
        <f>IF(AG739&lt;&gt;"",VLOOKUP(AG739,MAGV!$B$6:$G$172,2,0),"")</f>
        <v/>
      </c>
      <c r="AI739" s="44" t="str">
        <f t="shared" si="15"/>
        <v/>
      </c>
    </row>
    <row r="740" spans="1:35" ht="12.6" customHeight="1" x14ac:dyDescent="0.2">
      <c r="A740" s="367"/>
      <c r="B740" s="102"/>
      <c r="C740" s="1045"/>
      <c r="D740" s="78" t="str">
        <f>AG737&amp;".4"</f>
        <v>T16.4</v>
      </c>
      <c r="E740" s="756"/>
      <c r="F740" s="770"/>
      <c r="G740" s="792"/>
      <c r="H740" s="796"/>
      <c r="I740" s="756"/>
      <c r="J740" s="764"/>
      <c r="K740" s="794"/>
      <c r="L740" s="793"/>
      <c r="M740" s="756"/>
      <c r="N740" s="764"/>
      <c r="O740" s="792"/>
      <c r="P740" s="793"/>
      <c r="Q740" s="756"/>
      <c r="R740" s="763"/>
      <c r="S740" s="792"/>
      <c r="T740" s="793"/>
      <c r="U740" s="756"/>
      <c r="V740" s="763"/>
      <c r="W740" s="792"/>
      <c r="X740" s="793"/>
      <c r="Y740" s="756"/>
      <c r="Z740" s="772"/>
      <c r="AA740" s="797"/>
      <c r="AB740" s="798"/>
      <c r="AC740" s="756"/>
      <c r="AD740" s="763"/>
      <c r="AE740" s="792"/>
      <c r="AF740" s="29"/>
      <c r="AH740" s="190" t="str">
        <f>IF(AG740&lt;&gt;"",VLOOKUP(AG740,MAGV!$B$6:$G$172,2,0),"")</f>
        <v/>
      </c>
      <c r="AI740" s="44" t="str">
        <f t="shared" si="15"/>
        <v/>
      </c>
    </row>
    <row r="741" spans="1:35" ht="8.1" customHeight="1" x14ac:dyDescent="0.2">
      <c r="A741" s="367"/>
      <c r="B741" s="102"/>
      <c r="C741" s="1044" t="s">
        <v>547</v>
      </c>
      <c r="D741" s="78" t="str">
        <f>AG737&amp;".5"</f>
        <v>T16.5</v>
      </c>
      <c r="E741" s="807"/>
      <c r="F741" s="788"/>
      <c r="G741" s="788"/>
      <c r="H741" s="789"/>
      <c r="I741" s="753"/>
      <c r="J741" s="754"/>
      <c r="K741" s="789"/>
      <c r="L741" s="755"/>
      <c r="M741" s="753"/>
      <c r="N741" s="754"/>
      <c r="O741" s="788"/>
      <c r="P741" s="755"/>
      <c r="Q741" s="753"/>
      <c r="R741" s="790"/>
      <c r="S741" s="788"/>
      <c r="T741" s="755"/>
      <c r="U741" s="753"/>
      <c r="V741" s="790"/>
      <c r="W741" s="788"/>
      <c r="X741" s="755"/>
      <c r="Y741" s="753"/>
      <c r="Z741" s="799"/>
      <c r="AA741" s="800"/>
      <c r="AB741" s="801"/>
      <c r="AC741" s="753"/>
      <c r="AD741" s="790"/>
      <c r="AE741" s="788"/>
      <c r="AF741" s="29"/>
      <c r="AH741" s="190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">
      <c r="A742" s="369"/>
      <c r="B742" s="103"/>
      <c r="C742" s="1049"/>
      <c r="D742" s="78" t="str">
        <f>AG737&amp;".6"</f>
        <v>T16.6</v>
      </c>
      <c r="E742" s="759"/>
      <c r="F742" s="768"/>
      <c r="G742" s="776"/>
      <c r="H742" s="808"/>
      <c r="I742" s="759"/>
      <c r="J742" s="758"/>
      <c r="K742" s="809"/>
      <c r="L742" s="777"/>
      <c r="M742" s="759"/>
      <c r="N742" s="758"/>
      <c r="O742" s="776"/>
      <c r="P742" s="777"/>
      <c r="Q742" s="759"/>
      <c r="R742" s="757"/>
      <c r="S742" s="776"/>
      <c r="T742" s="777"/>
      <c r="U742" s="759"/>
      <c r="V742" s="757"/>
      <c r="W742" s="776"/>
      <c r="X742" s="777"/>
      <c r="Y742" s="759"/>
      <c r="Z742" s="769"/>
      <c r="AA742" s="813"/>
      <c r="AB742" s="811"/>
      <c r="AC742" s="759"/>
      <c r="AD742" s="757"/>
      <c r="AE742" s="776"/>
      <c r="AF742" s="29"/>
      <c r="AH742" s="190" t="str">
        <f>IF(AG742&lt;&gt;"",VLOOKUP(AG742,MAGV!$B$6:$G$172,2,0),"")</f>
        <v/>
      </c>
      <c r="AI742" s="44" t="str">
        <f t="shared" si="15"/>
        <v/>
      </c>
    </row>
    <row r="743" spans="1:35" ht="12.6" customHeight="1" x14ac:dyDescent="0.2">
      <c r="A743" s="368">
        <v>9</v>
      </c>
      <c r="B743" s="101" t="str">
        <f>IF(AG743&lt;&gt;"",AH743,"")</f>
        <v>C.Tuyết</v>
      </c>
      <c r="C743" s="1050" t="s">
        <v>0</v>
      </c>
      <c r="D743" s="79" t="str">
        <f>AG743&amp;".1"</f>
        <v>T11.1</v>
      </c>
      <c r="E743" s="761"/>
      <c r="F743" s="771"/>
      <c r="G743" s="771"/>
      <c r="H743" s="760"/>
      <c r="I743" s="761"/>
      <c r="J743" s="760"/>
      <c r="K743" s="802"/>
      <c r="L743" s="774"/>
      <c r="M743" s="761"/>
      <c r="N743" s="760"/>
      <c r="O743" s="771"/>
      <c r="P743" s="774"/>
      <c r="Q743" s="761"/>
      <c r="R743" s="762"/>
      <c r="S743" s="771"/>
      <c r="T743" s="774"/>
      <c r="U743" s="761"/>
      <c r="V743" s="760"/>
      <c r="W743" s="815"/>
      <c r="X743" s="774"/>
      <c r="Y743" s="761"/>
      <c r="Z743" s="760"/>
      <c r="AA743" s="771"/>
      <c r="AB743" s="774"/>
      <c r="AC743" s="761"/>
      <c r="AD743" s="762"/>
      <c r="AE743" s="771"/>
      <c r="AF743" s="19"/>
      <c r="AG743" s="189" t="s">
        <v>343</v>
      </c>
      <c r="AH743" s="190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">
      <c r="A744" s="367"/>
      <c r="B744" s="104">
        <f>SUM(F743:F748,J743:J748,N743:N748,R743:R748,V743:V748,Z743:Z748,AD743:AD748)</f>
        <v>0</v>
      </c>
      <c r="C744" s="1045"/>
      <c r="D744" s="78" t="str">
        <f>AG743&amp;".2"</f>
        <v>T11.2</v>
      </c>
      <c r="E744" s="791"/>
      <c r="F744" s="764"/>
      <c r="G744" s="792"/>
      <c r="H744" s="793"/>
      <c r="I744" s="756"/>
      <c r="J744" s="764"/>
      <c r="K744" s="794"/>
      <c r="L744" s="793"/>
      <c r="M744" s="756"/>
      <c r="N744" s="764"/>
      <c r="O744" s="792"/>
      <c r="P744" s="793"/>
      <c r="Q744" s="756"/>
      <c r="R744" s="763"/>
      <c r="S744" s="792"/>
      <c r="T744" s="793"/>
      <c r="U744" s="756"/>
      <c r="V744" s="763"/>
      <c r="W744" s="792"/>
      <c r="X744" s="793"/>
      <c r="Y744" s="756"/>
      <c r="Z744" s="763"/>
      <c r="AA744" s="825"/>
      <c r="AB744" s="793"/>
      <c r="AC744" s="756"/>
      <c r="AD744" s="763"/>
      <c r="AE744" s="825"/>
      <c r="AF744" s="23"/>
      <c r="AH744" s="190" t="str">
        <f>IF(AG744&lt;&gt;"",VLOOKUP(AG744,MAGV!$B$6:$G$172,2,0),"")</f>
        <v/>
      </c>
      <c r="AI744" s="44" t="str">
        <f t="shared" si="15"/>
        <v/>
      </c>
    </row>
    <row r="745" spans="1:35" ht="12.6" customHeight="1" x14ac:dyDescent="0.2">
      <c r="A745" s="367"/>
      <c r="B745" s="102"/>
      <c r="C745" s="1044" t="s">
        <v>1</v>
      </c>
      <c r="D745" s="78" t="str">
        <f>AG743&amp;".3"</f>
        <v>T11.3</v>
      </c>
      <c r="E745" s="765"/>
      <c r="F745" s="773"/>
      <c r="G745" s="773"/>
      <c r="H745" s="795"/>
      <c r="I745" s="765"/>
      <c r="J745" s="767"/>
      <c r="K745" s="795"/>
      <c r="L745" s="775"/>
      <c r="M745" s="765"/>
      <c r="N745" s="766"/>
      <c r="O745" s="773"/>
      <c r="P745" s="775"/>
      <c r="Q745" s="765"/>
      <c r="R745" s="767"/>
      <c r="S745" s="773"/>
      <c r="T745" s="775"/>
      <c r="U745" s="765"/>
      <c r="V745" s="766"/>
      <c r="W745" s="773"/>
      <c r="X745" s="775"/>
      <c r="Y745" s="765"/>
      <c r="Z745" s="766"/>
      <c r="AA745" s="804"/>
      <c r="AB745" s="775"/>
      <c r="AC745" s="765"/>
      <c r="AD745" s="767"/>
      <c r="AE745" s="773"/>
      <c r="AF745" s="29"/>
      <c r="AH745" s="190" t="str">
        <f>IF(AG745&lt;&gt;"",VLOOKUP(AG745,MAGV!$B$6:$G$172,2,0),"")</f>
        <v/>
      </c>
      <c r="AI745" s="44" t="str">
        <f t="shared" si="15"/>
        <v/>
      </c>
    </row>
    <row r="746" spans="1:35" ht="12.6" customHeight="1" x14ac:dyDescent="0.2">
      <c r="A746" s="367"/>
      <c r="B746" s="102"/>
      <c r="C746" s="1045"/>
      <c r="D746" s="78" t="str">
        <f>AG743&amp;".4"</f>
        <v>T11.4</v>
      </c>
      <c r="E746" s="756"/>
      <c r="F746" s="770"/>
      <c r="G746" s="792"/>
      <c r="H746" s="796"/>
      <c r="I746" s="756"/>
      <c r="J746" s="764"/>
      <c r="K746" s="794"/>
      <c r="L746" s="793"/>
      <c r="M746" s="756"/>
      <c r="N746" s="764"/>
      <c r="O746" s="792"/>
      <c r="P746" s="793"/>
      <c r="Q746" s="756"/>
      <c r="R746" s="763"/>
      <c r="S746" s="792"/>
      <c r="T746" s="793"/>
      <c r="U746" s="756"/>
      <c r="V746" s="763"/>
      <c r="W746" s="792"/>
      <c r="X746" s="793"/>
      <c r="Y746" s="756"/>
      <c r="Z746" s="772"/>
      <c r="AA746" s="830"/>
      <c r="AB746" s="798"/>
      <c r="AC746" s="756"/>
      <c r="AD746" s="763"/>
      <c r="AE746" s="825"/>
      <c r="AF746" s="29"/>
      <c r="AH746" s="190" t="str">
        <f>IF(AG746&lt;&gt;"",VLOOKUP(AG746,MAGV!$B$6:$G$172,2,0),"")</f>
        <v/>
      </c>
      <c r="AI746" s="44" t="str">
        <f t="shared" si="15"/>
        <v/>
      </c>
    </row>
    <row r="747" spans="1:35" ht="8.1" customHeight="1" x14ac:dyDescent="0.2">
      <c r="A747" s="367"/>
      <c r="B747" s="102"/>
      <c r="C747" s="1044" t="s">
        <v>547</v>
      </c>
      <c r="D747" s="78" t="str">
        <f>AG743&amp;".5"</f>
        <v>T11.5</v>
      </c>
      <c r="E747" s="753"/>
      <c r="F747" s="788"/>
      <c r="G747" s="788"/>
      <c r="H747" s="789"/>
      <c r="I747" s="753"/>
      <c r="J747" s="754"/>
      <c r="K747" s="789"/>
      <c r="L747" s="755"/>
      <c r="M747" s="753"/>
      <c r="N747" s="754"/>
      <c r="O747" s="788"/>
      <c r="P747" s="755"/>
      <c r="Q747" s="753"/>
      <c r="R747" s="790"/>
      <c r="S747" s="788"/>
      <c r="T747" s="755"/>
      <c r="U747" s="753"/>
      <c r="V747" s="790"/>
      <c r="W747" s="788"/>
      <c r="X747" s="755"/>
      <c r="Y747" s="753"/>
      <c r="Z747" s="799"/>
      <c r="AA747" s="816"/>
      <c r="AB747" s="801"/>
      <c r="AC747" s="753"/>
      <c r="AD747" s="790"/>
      <c r="AE747" s="788"/>
      <c r="AF747" s="29"/>
      <c r="AH747" s="190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">
      <c r="A748" s="369"/>
      <c r="B748" s="103"/>
      <c r="C748" s="1049"/>
      <c r="D748" s="78" t="str">
        <f>AG743&amp;".6"</f>
        <v>T11.6</v>
      </c>
      <c r="E748" s="759"/>
      <c r="F748" s="768"/>
      <c r="G748" s="776"/>
      <c r="H748" s="808"/>
      <c r="I748" s="759"/>
      <c r="J748" s="758"/>
      <c r="K748" s="809"/>
      <c r="L748" s="777"/>
      <c r="M748" s="759"/>
      <c r="N748" s="758"/>
      <c r="O748" s="776"/>
      <c r="P748" s="777"/>
      <c r="Q748" s="759"/>
      <c r="R748" s="757"/>
      <c r="S748" s="776"/>
      <c r="T748" s="777"/>
      <c r="U748" s="759"/>
      <c r="V748" s="757"/>
      <c r="W748" s="776"/>
      <c r="X748" s="777"/>
      <c r="Y748" s="759"/>
      <c r="Z748" s="769"/>
      <c r="AA748" s="813"/>
      <c r="AB748" s="811"/>
      <c r="AC748" s="759"/>
      <c r="AD748" s="757"/>
      <c r="AE748" s="768"/>
      <c r="AF748" s="29"/>
      <c r="AH748" s="190" t="str">
        <f>IF(AG748&lt;&gt;"",VLOOKUP(AG748,MAGV!$B$6:$G$172,2,0),"")</f>
        <v/>
      </c>
      <c r="AI748" s="44" t="str">
        <f t="shared" si="15"/>
        <v/>
      </c>
    </row>
    <row r="749" spans="1:35" ht="12.6" customHeight="1" x14ac:dyDescent="0.2">
      <c r="A749" s="368">
        <v>9</v>
      </c>
      <c r="B749" s="101" t="str">
        <f>IF(AG749&lt;&gt;"",AH749,"")</f>
        <v>C.Hạnh</v>
      </c>
      <c r="C749" s="1042" t="s">
        <v>0</v>
      </c>
      <c r="D749" s="79" t="str">
        <f>AG749&amp;".1"</f>
        <v>T03.1</v>
      </c>
      <c r="E749" s="761"/>
      <c r="F749" s="771"/>
      <c r="G749" s="771"/>
      <c r="H749" s="760"/>
      <c r="I749" s="761"/>
      <c r="J749" s="760"/>
      <c r="K749" s="802"/>
      <c r="L749" s="774"/>
      <c r="M749" s="761"/>
      <c r="N749" s="760"/>
      <c r="O749" s="771"/>
      <c r="P749" s="774"/>
      <c r="Q749" s="761"/>
      <c r="R749" s="762"/>
      <c r="S749" s="771"/>
      <c r="T749" s="774"/>
      <c r="U749" s="761"/>
      <c r="V749" s="760"/>
      <c r="W749" s="771"/>
      <c r="X749" s="774"/>
      <c r="Y749" s="761"/>
      <c r="Z749" s="760"/>
      <c r="AA749" s="771"/>
      <c r="AB749" s="774"/>
      <c r="AC749" s="761"/>
      <c r="AD749" s="762"/>
      <c r="AE749" s="771"/>
      <c r="AF749" s="19"/>
      <c r="AG749" s="189" t="s">
        <v>5642</v>
      </c>
      <c r="AH749" s="190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">
      <c r="A750" s="367"/>
      <c r="B750" s="104">
        <f>SUM(F749:F754,J749:J754,N749:N754,R749:R754,V749:V754,Z749:Z754,AD749:AD754)</f>
        <v>0</v>
      </c>
      <c r="C750" s="1043"/>
      <c r="D750" s="78" t="str">
        <f>AG749&amp;".2"</f>
        <v>T03.2</v>
      </c>
      <c r="E750" s="791"/>
      <c r="F750" s="764"/>
      <c r="G750" s="792"/>
      <c r="H750" s="793"/>
      <c r="I750" s="756"/>
      <c r="J750" s="764"/>
      <c r="K750" s="794"/>
      <c r="L750" s="793"/>
      <c r="M750" s="756"/>
      <c r="N750" s="764"/>
      <c r="O750" s="792"/>
      <c r="P750" s="793"/>
      <c r="Q750" s="756"/>
      <c r="R750" s="763"/>
      <c r="S750" s="792"/>
      <c r="T750" s="793"/>
      <c r="U750" s="756"/>
      <c r="V750" s="763"/>
      <c r="W750" s="792"/>
      <c r="X750" s="793"/>
      <c r="Y750" s="756"/>
      <c r="Z750" s="763"/>
      <c r="AA750" s="792"/>
      <c r="AB750" s="793"/>
      <c r="AC750" s="756"/>
      <c r="AD750" s="763"/>
      <c r="AE750" s="792"/>
      <c r="AF750" s="23"/>
      <c r="AH750" s="190" t="str">
        <f>IF(AG750&lt;&gt;"",VLOOKUP(AG750,MAGV!$B$6:$G$172,2,0),"")</f>
        <v/>
      </c>
      <c r="AI750" s="44" t="str">
        <f t="shared" si="15"/>
        <v/>
      </c>
    </row>
    <row r="751" spans="1:35" ht="12.6" customHeight="1" x14ac:dyDescent="0.2">
      <c r="A751" s="367"/>
      <c r="B751" s="102"/>
      <c r="C751" s="1044" t="s">
        <v>1</v>
      </c>
      <c r="D751" s="78" t="str">
        <f>AG749&amp;".3"</f>
        <v>T03.3</v>
      </c>
      <c r="E751" s="765"/>
      <c r="F751" s="773"/>
      <c r="G751" s="804"/>
      <c r="H751" s="795"/>
      <c r="I751" s="765"/>
      <c r="J751" s="767"/>
      <c r="K751" s="795"/>
      <c r="L751" s="775"/>
      <c r="M751" s="765"/>
      <c r="N751" s="766"/>
      <c r="O751" s="773"/>
      <c r="P751" s="775"/>
      <c r="Q751" s="765"/>
      <c r="R751" s="767"/>
      <c r="S751" s="773"/>
      <c r="T751" s="775"/>
      <c r="U751" s="765"/>
      <c r="V751" s="766"/>
      <c r="W751" s="773"/>
      <c r="X751" s="775"/>
      <c r="Y751" s="765"/>
      <c r="Z751" s="766"/>
      <c r="AA751" s="773"/>
      <c r="AB751" s="775"/>
      <c r="AC751" s="765"/>
      <c r="AD751" s="767"/>
      <c r="AE751" s="773"/>
      <c r="AF751" s="29"/>
      <c r="AH751" s="190" t="str">
        <f>IF(AG751&lt;&gt;"",VLOOKUP(AG751,MAGV!$B$6:$G$172,2,0),"")</f>
        <v/>
      </c>
      <c r="AI751" s="44" t="str">
        <f t="shared" si="15"/>
        <v/>
      </c>
    </row>
    <row r="752" spans="1:35" ht="12.6" customHeight="1" x14ac:dyDescent="0.2">
      <c r="A752" s="367"/>
      <c r="B752" s="102"/>
      <c r="C752" s="1045"/>
      <c r="D752" s="78" t="str">
        <f>AG749&amp;".4"</f>
        <v>T03.4</v>
      </c>
      <c r="E752" s="756"/>
      <c r="F752" s="770"/>
      <c r="G752" s="792"/>
      <c r="H752" s="796"/>
      <c r="I752" s="756"/>
      <c r="J752" s="764"/>
      <c r="K752" s="794"/>
      <c r="L752" s="793"/>
      <c r="M752" s="756"/>
      <c r="N752" s="764"/>
      <c r="O752" s="792"/>
      <c r="P752" s="793"/>
      <c r="Q752" s="756"/>
      <c r="R752" s="763"/>
      <c r="S752" s="792"/>
      <c r="T752" s="793"/>
      <c r="U752" s="756"/>
      <c r="V752" s="763"/>
      <c r="W752" s="792"/>
      <c r="X752" s="793"/>
      <c r="Y752" s="756"/>
      <c r="Z752" s="772"/>
      <c r="AA752" s="797"/>
      <c r="AB752" s="798"/>
      <c r="AC752" s="756"/>
      <c r="AD752" s="763"/>
      <c r="AE752" s="792"/>
      <c r="AF752" s="29"/>
      <c r="AH752" s="190" t="str">
        <f>IF(AG752&lt;&gt;"",VLOOKUP(AG752,MAGV!$B$6:$G$172,2,0),"")</f>
        <v/>
      </c>
      <c r="AI752" s="44" t="str">
        <f t="shared" si="15"/>
        <v/>
      </c>
    </row>
    <row r="753" spans="1:35" ht="6.95" customHeight="1" x14ac:dyDescent="0.2">
      <c r="A753" s="367"/>
      <c r="B753" s="102"/>
      <c r="C753" s="1046" t="s">
        <v>547</v>
      </c>
      <c r="D753" s="78" t="str">
        <f>AG749&amp;".5"</f>
        <v>T03.5</v>
      </c>
      <c r="E753" s="753"/>
      <c r="F753" s="788"/>
      <c r="G753" s="788"/>
      <c r="H753" s="789"/>
      <c r="I753" s="753"/>
      <c r="J753" s="754"/>
      <c r="K753" s="789"/>
      <c r="L753" s="755"/>
      <c r="M753" s="753"/>
      <c r="N753" s="754"/>
      <c r="O753" s="788"/>
      <c r="P753" s="755"/>
      <c r="Q753" s="753"/>
      <c r="R753" s="790"/>
      <c r="S753" s="805"/>
      <c r="T753" s="755"/>
      <c r="U753" s="753"/>
      <c r="V753" s="790"/>
      <c r="W753" s="788"/>
      <c r="X753" s="755"/>
      <c r="Y753" s="753"/>
      <c r="Z753" s="799"/>
      <c r="AA753" s="800"/>
      <c r="AB753" s="801"/>
      <c r="AC753" s="753"/>
      <c r="AD753" s="790"/>
      <c r="AE753" s="788"/>
      <c r="AF753" s="29"/>
      <c r="AH753" s="190" t="str">
        <f>IF(AG753&lt;&gt;"",VLOOKUP(AG753,MAGV!$B$6:$G$172,2,0),"")</f>
        <v/>
      </c>
      <c r="AI753" s="44" t="str">
        <f t="shared" si="15"/>
        <v/>
      </c>
    </row>
    <row r="754" spans="1:35" ht="6.95" customHeight="1" x14ac:dyDescent="0.2">
      <c r="A754" s="367"/>
      <c r="B754" s="102"/>
      <c r="C754" s="1046"/>
      <c r="D754" s="78" t="str">
        <f>AG749&amp;".6"</f>
        <v>T03.6</v>
      </c>
      <c r="E754" s="753"/>
      <c r="F754" s="788"/>
      <c r="G754" s="788"/>
      <c r="H754" s="789"/>
      <c r="I754" s="753"/>
      <c r="J754" s="754"/>
      <c r="K754" s="789"/>
      <c r="L754" s="755"/>
      <c r="M754" s="753"/>
      <c r="N754" s="754"/>
      <c r="O754" s="788"/>
      <c r="P754" s="755"/>
      <c r="Q754" s="753"/>
      <c r="R754" s="790"/>
      <c r="S754" s="788"/>
      <c r="T754" s="755"/>
      <c r="U754" s="753"/>
      <c r="V754" s="790"/>
      <c r="W754" s="788"/>
      <c r="X754" s="755"/>
      <c r="Y754" s="753"/>
      <c r="Z754" s="799"/>
      <c r="AA754" s="800"/>
      <c r="AB754" s="801"/>
      <c r="AC754" s="753"/>
      <c r="AD754" s="790"/>
      <c r="AE754" s="788"/>
      <c r="AF754" s="29"/>
      <c r="AH754" s="190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">
      <c r="A755" s="368">
        <v>9</v>
      </c>
      <c r="B755" s="101" t="str">
        <f>IF(AG755&lt;&gt;"",AH755,"")</f>
        <v>C.Yến</v>
      </c>
      <c r="C755" s="1050" t="s">
        <v>0</v>
      </c>
      <c r="D755" s="79" t="str">
        <f>AG755&amp;".1"</f>
        <v>T15.1</v>
      </c>
      <c r="E755" s="761"/>
      <c r="F755" s="771"/>
      <c r="G755" s="771"/>
      <c r="H755" s="760"/>
      <c r="I755" s="761"/>
      <c r="J755" s="760"/>
      <c r="K755" s="802"/>
      <c r="L755" s="774"/>
      <c r="M755" s="761"/>
      <c r="N755" s="760"/>
      <c r="O755" s="771"/>
      <c r="P755" s="774"/>
      <c r="Q755" s="761"/>
      <c r="R755" s="762"/>
      <c r="S755" s="815"/>
      <c r="T755" s="774"/>
      <c r="U755" s="761" t="s">
        <v>6525</v>
      </c>
      <c r="V755" s="760">
        <v>3</v>
      </c>
      <c r="W755" s="771" t="s">
        <v>405</v>
      </c>
      <c r="X755" s="774"/>
      <c r="Y755" s="761"/>
      <c r="Z755" s="760"/>
      <c r="AA755" s="771"/>
      <c r="AB755" s="774"/>
      <c r="AC755" s="838"/>
      <c r="AD755" s="762"/>
      <c r="AE755" s="771"/>
      <c r="AF755" s="19"/>
      <c r="AG755" s="189" t="s">
        <v>346</v>
      </c>
      <c r="AH755" s="190" t="str">
        <f>IF(AG755&lt;&gt;"",VLOOKUP(AG755,MAGV!$B$6:$G$172,2,0),"")</f>
        <v>C.Yến</v>
      </c>
      <c r="AI755" s="44">
        <f t="shared" si="15"/>
        <v>6</v>
      </c>
    </row>
    <row r="756" spans="1:35" ht="17.25" customHeight="1" x14ac:dyDescent="0.2">
      <c r="A756" s="367"/>
      <c r="B756" s="104">
        <f>SUM(F755:F760,J755:J760,N755:N760,R755:R760,V755:V760,Z755:Z760,AD755:AD760)</f>
        <v>6</v>
      </c>
      <c r="C756" s="1045"/>
      <c r="D756" s="78" t="str">
        <f>AG755&amp;".2"</f>
        <v>T15.2</v>
      </c>
      <c r="E756" s="791"/>
      <c r="F756" s="764"/>
      <c r="G756" s="792"/>
      <c r="H756" s="793"/>
      <c r="I756" s="756"/>
      <c r="J756" s="764"/>
      <c r="K756" s="794"/>
      <c r="L756" s="793"/>
      <c r="M756" s="756"/>
      <c r="N756" s="764"/>
      <c r="O756" s="792"/>
      <c r="P756" s="793"/>
      <c r="Q756" s="756"/>
      <c r="R756" s="763"/>
      <c r="S756" s="792"/>
      <c r="T756" s="793"/>
      <c r="U756" s="756"/>
      <c r="V756" s="763"/>
      <c r="W756" s="545" t="s">
        <v>10180</v>
      </c>
      <c r="X756" s="793"/>
      <c r="Y756" s="756"/>
      <c r="Z756" s="763"/>
      <c r="AA756" s="825"/>
      <c r="AB756" s="793"/>
      <c r="AC756" s="756"/>
      <c r="AD756" s="763"/>
      <c r="AE756" s="825"/>
      <c r="AF756" s="23"/>
      <c r="AH756" s="190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">
      <c r="A757" s="367"/>
      <c r="B757" s="102"/>
      <c r="C757" s="1044" t="s">
        <v>1</v>
      </c>
      <c r="D757" s="78" t="str">
        <f>AG755&amp;".3"</f>
        <v>T15.3</v>
      </c>
      <c r="E757" s="765"/>
      <c r="F757" s="773"/>
      <c r="G757" s="773"/>
      <c r="H757" s="795"/>
      <c r="I757" s="765" t="s">
        <v>6525</v>
      </c>
      <c r="J757" s="767">
        <v>3</v>
      </c>
      <c r="K757" s="795" t="s">
        <v>405</v>
      </c>
      <c r="L757" s="775"/>
      <c r="M757" s="765"/>
      <c r="N757" s="766"/>
      <c r="O757" s="773"/>
      <c r="P757" s="775"/>
      <c r="Q757" s="765"/>
      <c r="R757" s="767"/>
      <c r="S757" s="773"/>
      <c r="T757" s="775"/>
      <c r="U757" s="765"/>
      <c r="V757" s="766"/>
      <c r="W757" s="773"/>
      <c r="X757" s="775"/>
      <c r="Y757" s="765"/>
      <c r="Z757" s="766"/>
      <c r="AA757" s="773"/>
      <c r="AB757" s="775"/>
      <c r="AC757" s="765"/>
      <c r="AD757" s="767"/>
      <c r="AE757" s="773"/>
      <c r="AF757" s="29"/>
      <c r="AH757" s="190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">
      <c r="A758" s="367"/>
      <c r="B758" s="102"/>
      <c r="C758" s="1045"/>
      <c r="D758" s="78" t="str">
        <f>AG755&amp;".4"</f>
        <v>T15.4</v>
      </c>
      <c r="E758" s="756"/>
      <c r="F758" s="770"/>
      <c r="G758" s="792"/>
      <c r="H758" s="796"/>
      <c r="I758" s="756"/>
      <c r="J758" s="764"/>
      <c r="K758" s="878" t="s">
        <v>9967</v>
      </c>
      <c r="L758" s="793"/>
      <c r="M758" s="756"/>
      <c r="N758" s="764"/>
      <c r="O758" s="792"/>
      <c r="P758" s="793"/>
      <c r="Q758" s="756"/>
      <c r="R758" s="763"/>
      <c r="S758" s="792"/>
      <c r="T758" s="793"/>
      <c r="U758" s="756"/>
      <c r="V758" s="763"/>
      <c r="W758" s="792"/>
      <c r="X758" s="793"/>
      <c r="Y758" s="756"/>
      <c r="Z758" s="772"/>
      <c r="AA758" s="830"/>
      <c r="AB758" s="798"/>
      <c r="AC758" s="756"/>
      <c r="AD758" s="763"/>
      <c r="AE758" s="792"/>
      <c r="AF758" s="29"/>
      <c r="AH758" s="190"/>
      <c r="AI758" s="44" t="str">
        <f t="shared" si="15"/>
        <v/>
      </c>
    </row>
    <row r="759" spans="1:35" ht="7.5" customHeight="1" x14ac:dyDescent="0.2">
      <c r="A759" s="367"/>
      <c r="B759" s="102"/>
      <c r="C759" s="1044" t="s">
        <v>547</v>
      </c>
      <c r="D759" s="78" t="str">
        <f>AG755&amp;".5"</f>
        <v>T15.5</v>
      </c>
      <c r="E759" s="753"/>
      <c r="F759" s="788"/>
      <c r="G759" s="788"/>
      <c r="H759" s="789"/>
      <c r="I759" s="753"/>
      <c r="J759" s="754"/>
      <c r="K759" s="789"/>
      <c r="L759" s="755"/>
      <c r="M759" s="753"/>
      <c r="N759" s="754"/>
      <c r="O759" s="788"/>
      <c r="P759" s="755"/>
      <c r="Q759" s="807"/>
      <c r="R759" s="790"/>
      <c r="S759" s="788"/>
      <c r="T759" s="755"/>
      <c r="U759" s="753"/>
      <c r="V759" s="790"/>
      <c r="W759" s="788"/>
      <c r="X759" s="755"/>
      <c r="Y759" s="753"/>
      <c r="Z759" s="799"/>
      <c r="AA759" s="800"/>
      <c r="AB759" s="801"/>
      <c r="AC759" s="753"/>
      <c r="AD759" s="790"/>
      <c r="AE759" s="788"/>
      <c r="AF759" s="29"/>
      <c r="AH759" s="190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">
      <c r="A760" s="369"/>
      <c r="B760" s="103"/>
      <c r="C760" s="1049"/>
      <c r="D760" s="78" t="str">
        <f>AG755&amp;".6"</f>
        <v>T15.6</v>
      </c>
      <c r="E760" s="759"/>
      <c r="F760" s="768"/>
      <c r="G760" s="776"/>
      <c r="H760" s="808"/>
      <c r="I760" s="759"/>
      <c r="J760" s="758"/>
      <c r="K760" s="809"/>
      <c r="L760" s="777"/>
      <c r="M760" s="759"/>
      <c r="N760" s="758"/>
      <c r="O760" s="776"/>
      <c r="P760" s="777"/>
      <c r="Q760" s="759"/>
      <c r="R760" s="757"/>
      <c r="S760" s="776"/>
      <c r="T760" s="777"/>
      <c r="U760" s="759"/>
      <c r="V760" s="757"/>
      <c r="W760" s="776"/>
      <c r="X760" s="777"/>
      <c r="Y760" s="759"/>
      <c r="Z760" s="769"/>
      <c r="AA760" s="813"/>
      <c r="AB760" s="811"/>
      <c r="AC760" s="759"/>
      <c r="AD760" s="757"/>
      <c r="AE760" s="768"/>
      <c r="AF760" s="29"/>
      <c r="AH760" s="190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">
      <c r="A761" s="367"/>
      <c r="B761" s="102"/>
      <c r="C761" s="131"/>
      <c r="D761" s="79" t="str">
        <f>AG761&amp;".1"</f>
        <v>.1</v>
      </c>
      <c r="E761" s="753"/>
      <c r="F761" s="788"/>
      <c r="G761" s="805"/>
      <c r="H761" s="788"/>
      <c r="I761" s="753"/>
      <c r="J761" s="754"/>
      <c r="K761" s="806"/>
      <c r="L761" s="755"/>
      <c r="M761" s="753"/>
      <c r="N761" s="754"/>
      <c r="O761" s="805"/>
      <c r="P761" s="755"/>
      <c r="Q761" s="753"/>
      <c r="R761" s="790"/>
      <c r="S761" s="805"/>
      <c r="T761" s="755"/>
      <c r="U761" s="753"/>
      <c r="V761" s="790"/>
      <c r="W761" s="805"/>
      <c r="X761" s="755"/>
      <c r="Y761" s="753"/>
      <c r="Z761" s="799"/>
      <c r="AA761" s="816"/>
      <c r="AB761" s="801"/>
      <c r="AC761" s="753"/>
      <c r="AD761" s="790"/>
      <c r="AE761" s="788"/>
      <c r="AF761" s="29"/>
      <c r="AH761" s="190"/>
      <c r="AI761" s="44" t="str">
        <f t="shared" si="15"/>
        <v/>
      </c>
    </row>
    <row r="762" spans="1:35" ht="15" customHeight="1" x14ac:dyDescent="0.2">
      <c r="A762" s="367"/>
      <c r="B762" s="102"/>
      <c r="C762" s="131"/>
      <c r="D762" s="78" t="str">
        <f>AG761&amp;".2"</f>
        <v>.2</v>
      </c>
      <c r="E762" s="753"/>
      <c r="F762" s="788"/>
      <c r="G762" s="805"/>
      <c r="H762" s="788"/>
      <c r="I762" s="753"/>
      <c r="J762" s="754"/>
      <c r="K762" s="806"/>
      <c r="L762" s="755"/>
      <c r="M762" s="753"/>
      <c r="N762" s="754"/>
      <c r="O762" s="805"/>
      <c r="P762" s="755"/>
      <c r="Q762" s="753"/>
      <c r="R762" s="790"/>
      <c r="S762" s="805"/>
      <c r="T762" s="755"/>
      <c r="U762" s="753"/>
      <c r="V762" s="790"/>
      <c r="W762" s="805"/>
      <c r="X762" s="755"/>
      <c r="Y762" s="753"/>
      <c r="Z762" s="799"/>
      <c r="AA762" s="816"/>
      <c r="AB762" s="801"/>
      <c r="AC762" s="753"/>
      <c r="AD762" s="790"/>
      <c r="AE762" s="788"/>
      <c r="AF762" s="29"/>
      <c r="AH762" s="190"/>
      <c r="AI762" s="44" t="str">
        <f t="shared" si="15"/>
        <v/>
      </c>
    </row>
    <row r="763" spans="1:35" ht="15" customHeight="1" x14ac:dyDescent="0.2">
      <c r="A763" s="367"/>
      <c r="B763" s="102"/>
      <c r="C763" s="131"/>
      <c r="D763" s="78" t="str">
        <f>AG761&amp;".3"</f>
        <v>.3</v>
      </c>
      <c r="E763" s="753"/>
      <c r="F763" s="788"/>
      <c r="G763" s="805"/>
      <c r="H763" s="788"/>
      <c r="I763" s="753"/>
      <c r="J763" s="754"/>
      <c r="K763" s="806"/>
      <c r="L763" s="755"/>
      <c r="M763" s="753"/>
      <c r="N763" s="754"/>
      <c r="O763" s="805"/>
      <c r="P763" s="755"/>
      <c r="Q763" s="753"/>
      <c r="R763" s="790"/>
      <c r="S763" s="805"/>
      <c r="T763" s="755"/>
      <c r="U763" s="753"/>
      <c r="V763" s="790"/>
      <c r="W763" s="805"/>
      <c r="X763" s="755"/>
      <c r="Y763" s="753"/>
      <c r="Z763" s="799"/>
      <c r="AA763" s="816"/>
      <c r="AB763" s="801"/>
      <c r="AC763" s="753"/>
      <c r="AD763" s="790"/>
      <c r="AE763" s="788"/>
      <c r="AF763" s="29"/>
      <c r="AH763" s="190"/>
      <c r="AI763" s="44" t="str">
        <f t="shared" si="15"/>
        <v/>
      </c>
    </row>
    <row r="764" spans="1:35" ht="15" customHeight="1" x14ac:dyDescent="0.2">
      <c r="A764" s="367"/>
      <c r="B764" s="102"/>
      <c r="C764" s="131"/>
      <c r="D764" s="78" t="str">
        <f>AG761&amp;".4"</f>
        <v>.4</v>
      </c>
      <c r="E764" s="753"/>
      <c r="F764" s="788"/>
      <c r="G764" s="805"/>
      <c r="H764" s="788"/>
      <c r="I764" s="753"/>
      <c r="J764" s="754"/>
      <c r="K764" s="806"/>
      <c r="L764" s="755"/>
      <c r="M764" s="753"/>
      <c r="N764" s="754"/>
      <c r="O764" s="805"/>
      <c r="P764" s="755"/>
      <c r="Q764" s="753"/>
      <c r="R764" s="790"/>
      <c r="S764" s="805"/>
      <c r="T764" s="755"/>
      <c r="U764" s="753"/>
      <c r="V764" s="790"/>
      <c r="W764" s="805"/>
      <c r="X764" s="755"/>
      <c r="Y764" s="753"/>
      <c r="Z764" s="799"/>
      <c r="AA764" s="816"/>
      <c r="AB764" s="801"/>
      <c r="AC764" s="753"/>
      <c r="AD764" s="790"/>
      <c r="AE764" s="788"/>
      <c r="AF764" s="29"/>
      <c r="AH764" s="190"/>
      <c r="AI764" s="44" t="str">
        <f t="shared" si="15"/>
        <v/>
      </c>
    </row>
    <row r="765" spans="1:35" ht="9" customHeight="1" x14ac:dyDescent="0.2">
      <c r="A765" s="367"/>
      <c r="B765" s="102"/>
      <c r="C765" s="131"/>
      <c r="D765" s="78" t="str">
        <f>AG761&amp;".5"</f>
        <v>.5</v>
      </c>
      <c r="E765" s="753"/>
      <c r="F765" s="788"/>
      <c r="G765" s="805"/>
      <c r="H765" s="788"/>
      <c r="I765" s="753"/>
      <c r="J765" s="754"/>
      <c r="K765" s="806"/>
      <c r="L765" s="755"/>
      <c r="M765" s="753"/>
      <c r="N765" s="754"/>
      <c r="O765" s="805"/>
      <c r="P765" s="755"/>
      <c r="Q765" s="753"/>
      <c r="R765" s="790"/>
      <c r="S765" s="805"/>
      <c r="T765" s="755"/>
      <c r="U765" s="753"/>
      <c r="V765" s="790"/>
      <c r="W765" s="805"/>
      <c r="X765" s="755"/>
      <c r="Y765" s="753"/>
      <c r="Z765" s="799"/>
      <c r="AA765" s="816"/>
      <c r="AB765" s="801"/>
      <c r="AC765" s="753"/>
      <c r="AD765" s="790"/>
      <c r="AE765" s="788"/>
      <c r="AF765" s="29"/>
      <c r="AH765" s="190"/>
      <c r="AI765" s="44" t="str">
        <f t="shared" si="15"/>
        <v/>
      </c>
    </row>
    <row r="766" spans="1:35" ht="2.25" customHeight="1" x14ac:dyDescent="0.2">
      <c r="A766" s="367"/>
      <c r="B766" s="102"/>
      <c r="C766" s="131"/>
      <c r="D766" s="78" t="str">
        <f>AG761&amp;".6"</f>
        <v>.6</v>
      </c>
      <c r="E766" s="753"/>
      <c r="F766" s="788"/>
      <c r="G766" s="805"/>
      <c r="H766" s="788"/>
      <c r="I766" s="753"/>
      <c r="J766" s="754"/>
      <c r="K766" s="806"/>
      <c r="L766" s="755"/>
      <c r="M766" s="753"/>
      <c r="N766" s="754"/>
      <c r="O766" s="805"/>
      <c r="P766" s="755"/>
      <c r="Q766" s="753"/>
      <c r="R766" s="790"/>
      <c r="S766" s="805"/>
      <c r="T766" s="755"/>
      <c r="U766" s="753"/>
      <c r="V766" s="790"/>
      <c r="W766" s="805"/>
      <c r="X766" s="755"/>
      <c r="Y766" s="753"/>
      <c r="Z766" s="799"/>
      <c r="AA766" s="816"/>
      <c r="AB766" s="801"/>
      <c r="AC766" s="753"/>
      <c r="AD766" s="790"/>
      <c r="AE766" s="788"/>
      <c r="AF766" s="29"/>
      <c r="AH766" s="190"/>
      <c r="AI766" s="44" t="str">
        <f t="shared" si="15"/>
        <v/>
      </c>
    </row>
    <row r="767" spans="1:35" ht="12.6" customHeight="1" x14ac:dyDescent="0.2">
      <c r="A767" s="368">
        <v>1</v>
      </c>
      <c r="B767" s="101" t="str">
        <f>IF(AG767&lt;&gt;"",AH767,"")</f>
        <v>Th.An</v>
      </c>
      <c r="C767" s="1042" t="s">
        <v>0</v>
      </c>
      <c r="D767" s="79" t="str">
        <f>AG767&amp;".1"</f>
        <v>B15.1</v>
      </c>
      <c r="E767" s="761"/>
      <c r="F767" s="771"/>
      <c r="G767" s="771"/>
      <c r="H767" s="760"/>
      <c r="I767" s="761"/>
      <c r="J767" s="760"/>
      <c r="K767" s="802"/>
      <c r="L767" s="774"/>
      <c r="M767" s="761"/>
      <c r="N767" s="760"/>
      <c r="O767" s="771"/>
      <c r="P767" s="774"/>
      <c r="Q767" s="761"/>
      <c r="R767" s="762"/>
      <c r="S767" s="771"/>
      <c r="T767" s="774"/>
      <c r="U767" s="761"/>
      <c r="V767" s="760"/>
      <c r="W767" s="771"/>
      <c r="X767" s="774"/>
      <c r="Y767" s="761"/>
      <c r="Z767" s="760"/>
      <c r="AA767" s="771"/>
      <c r="AB767" s="774"/>
      <c r="AC767" s="761"/>
      <c r="AD767" s="762"/>
      <c r="AE767" s="771"/>
      <c r="AF767" s="19"/>
      <c r="AG767" s="189" t="s">
        <v>349</v>
      </c>
      <c r="AH767" s="190" t="str">
        <f>IF(AG767&lt;&gt;"",VLOOKUP(AG767,MAGV!$B$6:$G$172,2,0),"")</f>
        <v>Th.An</v>
      </c>
      <c r="AI767" s="44">
        <f t="shared" si="15"/>
        <v>3</v>
      </c>
    </row>
    <row r="768" spans="1:35" ht="12" customHeight="1" x14ac:dyDescent="0.2">
      <c r="A768" s="367"/>
      <c r="B768" s="104">
        <f>SUM(F767:F772,J767:J772,N767:N772,R767:R772,V767:V772,Z767:Z772,AD767:AD772)</f>
        <v>3</v>
      </c>
      <c r="C768" s="1043"/>
      <c r="D768" s="78" t="str">
        <f>AG767&amp;".2"</f>
        <v>B15.2</v>
      </c>
      <c r="E768" s="791"/>
      <c r="F768" s="764"/>
      <c r="G768" s="792"/>
      <c r="H768" s="793"/>
      <c r="I768" s="756"/>
      <c r="J768" s="764"/>
      <c r="K768" s="794"/>
      <c r="L768" s="793"/>
      <c r="M768" s="756"/>
      <c r="N768" s="764"/>
      <c r="O768" s="792"/>
      <c r="P768" s="793"/>
      <c r="Q768" s="756"/>
      <c r="R768" s="763"/>
      <c r="S768" s="792"/>
      <c r="T768" s="793"/>
      <c r="U768" s="756"/>
      <c r="V768" s="763"/>
      <c r="W768" s="792"/>
      <c r="X768" s="793"/>
      <c r="Y768" s="756"/>
      <c r="Z768" s="763"/>
      <c r="AA768" s="770"/>
      <c r="AB768" s="793"/>
      <c r="AC768" s="756"/>
      <c r="AD768" s="763"/>
      <c r="AE768" s="770"/>
      <c r="AF768" s="23"/>
      <c r="AH768" s="190" t="str">
        <f>IF(AG768&lt;&gt;"",VLOOKUP(AG768,MAGV!$B$6:$G$172,2,0),"")</f>
        <v/>
      </c>
      <c r="AI768" s="44" t="str">
        <f t="shared" si="15"/>
        <v/>
      </c>
    </row>
    <row r="769" spans="1:35" ht="12.6" customHeight="1" x14ac:dyDescent="0.2">
      <c r="A769" s="367"/>
      <c r="B769" s="102"/>
      <c r="C769" s="1044" t="s">
        <v>1</v>
      </c>
      <c r="D769" s="78" t="str">
        <f>AG767&amp;".3"</f>
        <v>B15.3</v>
      </c>
      <c r="E769" s="765"/>
      <c r="F769" s="773"/>
      <c r="G769" s="773"/>
      <c r="H769" s="795"/>
      <c r="I769" s="765"/>
      <c r="J769" s="767"/>
      <c r="K769" s="795"/>
      <c r="L769" s="775"/>
      <c r="M769" s="765" t="s">
        <v>6547</v>
      </c>
      <c r="N769" s="766">
        <v>3</v>
      </c>
      <c r="O769" s="773" t="s">
        <v>402</v>
      </c>
      <c r="P769" s="775"/>
      <c r="Q769" s="765"/>
      <c r="R769" s="767"/>
      <c r="S769" s="773"/>
      <c r="T769" s="775"/>
      <c r="U769" s="765"/>
      <c r="V769" s="766"/>
      <c r="W769" s="773"/>
      <c r="X769" s="775"/>
      <c r="Y769" s="765"/>
      <c r="Z769" s="766"/>
      <c r="AA769" s="773"/>
      <c r="AB769" s="775"/>
      <c r="AC769" s="765"/>
      <c r="AD769" s="767"/>
      <c r="AE769" s="773"/>
      <c r="AF769" s="29"/>
      <c r="AH769" s="190" t="str">
        <f>IF(AG769&lt;&gt;"",VLOOKUP(AG769,MAGV!$B$6:$G$172,2,0),"")</f>
        <v/>
      </c>
      <c r="AI769" s="44" t="str">
        <f t="shared" si="15"/>
        <v/>
      </c>
    </row>
    <row r="770" spans="1:35" ht="12.6" customHeight="1" x14ac:dyDescent="0.2">
      <c r="A770" s="367"/>
      <c r="B770" s="102"/>
      <c r="C770" s="1045"/>
      <c r="D770" s="78" t="str">
        <f>AG767&amp;".4"</f>
        <v>B15.4</v>
      </c>
      <c r="E770" s="756"/>
      <c r="F770" s="770"/>
      <c r="G770" s="792"/>
      <c r="H770" s="796"/>
      <c r="I770" s="756"/>
      <c r="J770" s="764"/>
      <c r="K770" s="794"/>
      <c r="L770" s="793"/>
      <c r="M770" s="756"/>
      <c r="N770" s="764"/>
      <c r="O770" s="545" t="s">
        <v>9913</v>
      </c>
      <c r="P770" s="793"/>
      <c r="Q770" s="756"/>
      <c r="R770" s="763"/>
      <c r="S770" s="792"/>
      <c r="T770" s="793"/>
      <c r="U770" s="756"/>
      <c r="V770" s="763"/>
      <c r="W770" s="792"/>
      <c r="X770" s="793"/>
      <c r="Y770" s="756"/>
      <c r="Z770" s="772"/>
      <c r="AA770" s="852"/>
      <c r="AB770" s="798"/>
      <c r="AC770" s="756"/>
      <c r="AD770" s="763"/>
      <c r="AE770" s="770"/>
      <c r="AF770" s="29"/>
      <c r="AH770" s="190" t="str">
        <f>IF(AG770&lt;&gt;"",VLOOKUP(AG770,MAGV!$B$6:$G$172,2,0),"")</f>
        <v/>
      </c>
      <c r="AI770" s="44" t="str">
        <f t="shared" si="15"/>
        <v/>
      </c>
    </row>
    <row r="771" spans="1:35" ht="5.0999999999999996" customHeight="1" x14ac:dyDescent="0.2">
      <c r="A771" s="367"/>
      <c r="B771" s="102"/>
      <c r="C771" s="1046" t="s">
        <v>547</v>
      </c>
      <c r="D771" s="78" t="str">
        <f>AG767&amp;".5"</f>
        <v>B15.5</v>
      </c>
      <c r="E771" s="753"/>
      <c r="F771" s="788"/>
      <c r="G771" s="788"/>
      <c r="H771" s="789"/>
      <c r="I771" s="753"/>
      <c r="J771" s="754"/>
      <c r="K771" s="789"/>
      <c r="L771" s="755"/>
      <c r="M771" s="753"/>
      <c r="N771" s="754"/>
      <c r="O771" s="788"/>
      <c r="P771" s="755"/>
      <c r="Q771" s="753"/>
      <c r="R771" s="790"/>
      <c r="S771" s="805"/>
      <c r="T771" s="755"/>
      <c r="U771" s="753"/>
      <c r="V771" s="790"/>
      <c r="W771" s="788"/>
      <c r="X771" s="755"/>
      <c r="Y771" s="753"/>
      <c r="Z771" s="799"/>
      <c r="AA771" s="800"/>
      <c r="AB771" s="801"/>
      <c r="AC771" s="753"/>
      <c r="AD771" s="790"/>
      <c r="AE771" s="788"/>
      <c r="AF771" s="29"/>
      <c r="AH771" s="190" t="str">
        <f>IF(AG771&lt;&gt;"",VLOOKUP(AG771,MAGV!$B$6:$G$172,2,0),"")</f>
        <v/>
      </c>
      <c r="AI771" s="44" t="str">
        <f t="shared" si="15"/>
        <v/>
      </c>
    </row>
    <row r="772" spans="1:35" ht="5.0999999999999996" customHeight="1" x14ac:dyDescent="0.2">
      <c r="A772" s="367"/>
      <c r="B772" s="102"/>
      <c r="C772" s="1046"/>
      <c r="D772" s="78" t="str">
        <f>AG767&amp;".6"</f>
        <v>B15.6</v>
      </c>
      <c r="E772" s="753"/>
      <c r="F772" s="788"/>
      <c r="G772" s="788"/>
      <c r="H772" s="789"/>
      <c r="I772" s="753"/>
      <c r="J772" s="754"/>
      <c r="K772" s="789"/>
      <c r="L772" s="755"/>
      <c r="M772" s="753"/>
      <c r="N772" s="754"/>
      <c r="O772" s="788"/>
      <c r="P772" s="755"/>
      <c r="Q772" s="753"/>
      <c r="R772" s="790"/>
      <c r="S772" s="788"/>
      <c r="T772" s="755"/>
      <c r="U772" s="753"/>
      <c r="V772" s="790"/>
      <c r="W772" s="788"/>
      <c r="X772" s="755"/>
      <c r="Y772" s="753"/>
      <c r="Z772" s="799"/>
      <c r="AA772" s="800"/>
      <c r="AB772" s="801"/>
      <c r="AC772" s="753"/>
      <c r="AD772" s="790"/>
      <c r="AE772" s="788"/>
      <c r="AF772" s="29"/>
      <c r="AH772" s="190" t="str">
        <f>IF(AG772&lt;&gt;"",VLOOKUP(AG772,MAGV!$B$6:$G$172,2,0),"")</f>
        <v/>
      </c>
      <c r="AI772" s="44" t="str">
        <f t="shared" si="15"/>
        <v/>
      </c>
    </row>
    <row r="773" spans="1:35" ht="12.6" customHeight="1" x14ac:dyDescent="0.2">
      <c r="A773" s="368">
        <v>2</v>
      </c>
      <c r="B773" s="101" t="str">
        <f>IF(AG773&lt;&gt;"",AH773,"")</f>
        <v>Th.H.Anh</v>
      </c>
      <c r="C773" s="1042" t="s">
        <v>0</v>
      </c>
      <c r="D773" s="79" t="str">
        <f>AG773&amp;".1"</f>
        <v>B16.1</v>
      </c>
      <c r="E773" s="761"/>
      <c r="F773" s="771"/>
      <c r="G773" s="771"/>
      <c r="H773" s="760"/>
      <c r="I773" s="761"/>
      <c r="J773" s="760"/>
      <c r="K773" s="802"/>
      <c r="L773" s="774"/>
      <c r="M773" s="761"/>
      <c r="N773" s="760"/>
      <c r="O773" s="771"/>
      <c r="P773" s="774"/>
      <c r="Q773" s="761"/>
      <c r="R773" s="762"/>
      <c r="S773" s="771"/>
      <c r="T773" s="774"/>
      <c r="U773" s="761"/>
      <c r="V773" s="760"/>
      <c r="W773" s="771"/>
      <c r="X773" s="774"/>
      <c r="Y773" s="761"/>
      <c r="Z773" s="760"/>
      <c r="AA773" s="771"/>
      <c r="AB773" s="774"/>
      <c r="AC773" s="761"/>
      <c r="AD773" s="762"/>
      <c r="AE773" s="771"/>
      <c r="AF773" s="19"/>
      <c r="AG773" s="189" t="s">
        <v>352</v>
      </c>
      <c r="AH773" s="190" t="str">
        <f>IF(AG773&lt;&gt;"",VLOOKUP(AG773,MAGV!$B$6:$G$172,2,0),"")</f>
        <v>Th.H.Anh</v>
      </c>
      <c r="AI773" s="44">
        <f t="shared" si="15"/>
        <v>9</v>
      </c>
    </row>
    <row r="774" spans="1:35" ht="12" customHeight="1" x14ac:dyDescent="0.2">
      <c r="A774" s="367"/>
      <c r="B774" s="104">
        <f>SUM(F773:F778,J773:J778,N773:N778,R773:R778,V773:V778,Z773:Z778,AD773:AD778)</f>
        <v>9</v>
      </c>
      <c r="C774" s="1043"/>
      <c r="D774" s="78" t="str">
        <f>AG773&amp;".2"</f>
        <v>B16.2</v>
      </c>
      <c r="E774" s="791"/>
      <c r="F774" s="764"/>
      <c r="G774" s="792"/>
      <c r="H774" s="793"/>
      <c r="I774" s="756"/>
      <c r="J774" s="764"/>
      <c r="K774" s="794"/>
      <c r="L774" s="793"/>
      <c r="M774" s="756"/>
      <c r="N774" s="764"/>
      <c r="O774" s="792"/>
      <c r="P774" s="793"/>
      <c r="Q774" s="756"/>
      <c r="R774" s="763"/>
      <c r="S774" s="792"/>
      <c r="T774" s="793"/>
      <c r="U774" s="756"/>
      <c r="V774" s="763"/>
      <c r="W774" s="792"/>
      <c r="X774" s="793"/>
      <c r="Y774" s="756"/>
      <c r="Z774" s="763"/>
      <c r="AA774" s="792"/>
      <c r="AB774" s="793"/>
      <c r="AC774" s="756"/>
      <c r="AD774" s="763"/>
      <c r="AE774" s="770"/>
      <c r="AF774" s="23"/>
      <c r="AH774" s="190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" customHeight="1" x14ac:dyDescent="0.2">
      <c r="A775" s="367"/>
      <c r="B775" s="102"/>
      <c r="C775" s="1044" t="s">
        <v>1</v>
      </c>
      <c r="D775" s="78" t="str">
        <f>AG773&amp;".3"</f>
        <v>B16.3</v>
      </c>
      <c r="E775" s="765"/>
      <c r="F775" s="773"/>
      <c r="G775" s="773"/>
      <c r="H775" s="795"/>
      <c r="I775" s="765"/>
      <c r="J775" s="767"/>
      <c r="K775" s="795"/>
      <c r="L775" s="775"/>
      <c r="M775" s="765"/>
      <c r="N775" s="766"/>
      <c r="O775" s="773"/>
      <c r="P775" s="775"/>
      <c r="Q775" s="765"/>
      <c r="R775" s="767"/>
      <c r="S775" s="773"/>
      <c r="T775" s="775"/>
      <c r="U775" s="765"/>
      <c r="V775" s="766"/>
      <c r="W775" s="804"/>
      <c r="X775" s="775"/>
      <c r="Y775" s="765"/>
      <c r="Z775" s="766"/>
      <c r="AA775" s="773"/>
      <c r="AB775" s="775"/>
      <c r="AC775" s="765"/>
      <c r="AD775" s="767"/>
      <c r="AE775" s="773"/>
      <c r="AF775" s="29"/>
      <c r="AH775" s="190" t="str">
        <f>IF(AG775&lt;&gt;"",VLOOKUP(AG775,MAGV!$B$6:$G$172,2,0),"")</f>
        <v/>
      </c>
      <c r="AI775" s="44" t="str">
        <f t="shared" si="16"/>
        <v/>
      </c>
    </row>
    <row r="776" spans="1:35" ht="12.6" customHeight="1" x14ac:dyDescent="0.2">
      <c r="A776" s="367"/>
      <c r="B776" s="102"/>
      <c r="C776" s="1045"/>
      <c r="D776" s="78" t="str">
        <f>AG773&amp;".4"</f>
        <v>B16.4</v>
      </c>
      <c r="E776" s="756"/>
      <c r="F776" s="770"/>
      <c r="G776" s="792"/>
      <c r="H776" s="796"/>
      <c r="I776" s="756"/>
      <c r="J776" s="764"/>
      <c r="K776" s="794"/>
      <c r="L776" s="793"/>
      <c r="M776" s="756"/>
      <c r="N776" s="764"/>
      <c r="O776" s="792"/>
      <c r="P776" s="793"/>
      <c r="Q776" s="756"/>
      <c r="R776" s="763"/>
      <c r="S776" s="792"/>
      <c r="T776" s="793"/>
      <c r="U776" s="756"/>
      <c r="V776" s="763"/>
      <c r="W776" s="792"/>
      <c r="X776" s="793"/>
      <c r="Y776" s="756"/>
      <c r="Z776" s="772"/>
      <c r="AA776" s="797"/>
      <c r="AB776" s="798"/>
      <c r="AC776" s="756"/>
      <c r="AD776" s="763"/>
      <c r="AE776" s="770"/>
      <c r="AF776" s="29"/>
      <c r="AH776" s="190" t="str">
        <f>IF(AG776&lt;&gt;"",VLOOKUP(AG776,MAGV!$B$6:$G$172,2,0),"")</f>
        <v/>
      </c>
      <c r="AI776" s="44" t="str">
        <f t="shared" si="16"/>
        <v/>
      </c>
    </row>
    <row r="777" spans="1:35" ht="6.95" customHeight="1" x14ac:dyDescent="0.2">
      <c r="A777" s="367"/>
      <c r="B777" s="102"/>
      <c r="C777" s="1046" t="s">
        <v>547</v>
      </c>
      <c r="D777" s="78" t="str">
        <f>AG773&amp;".5"</f>
        <v>B16.5</v>
      </c>
      <c r="E777" s="753"/>
      <c r="F777" s="788"/>
      <c r="G777" s="788"/>
      <c r="H777" s="789"/>
      <c r="I777" s="753" t="s">
        <v>6555</v>
      </c>
      <c r="J777" s="754">
        <v>3</v>
      </c>
      <c r="K777" s="789"/>
      <c r="L777" s="755"/>
      <c r="M777" s="753" t="s">
        <v>6555</v>
      </c>
      <c r="N777" s="754">
        <v>3</v>
      </c>
      <c r="O777" s="788"/>
      <c r="P777" s="755"/>
      <c r="Q777" s="753" t="s">
        <v>6555</v>
      </c>
      <c r="R777" s="790">
        <v>3</v>
      </c>
      <c r="S777" s="788"/>
      <c r="T777" s="755"/>
      <c r="U777" s="753"/>
      <c r="V777" s="790"/>
      <c r="W777" s="788"/>
      <c r="X777" s="755"/>
      <c r="Y777" s="753"/>
      <c r="Z777" s="799"/>
      <c r="AA777" s="800"/>
      <c r="AB777" s="801"/>
      <c r="AC777" s="753"/>
      <c r="AD777" s="790"/>
      <c r="AE777" s="788"/>
      <c r="AF777" s="29"/>
      <c r="AH777" s="190" t="str">
        <f>IF(AG777&lt;&gt;"",VLOOKUP(AG777,MAGV!$B$6:$G$172,2,0),"")</f>
        <v/>
      </c>
      <c r="AI777" s="44" t="str">
        <f t="shared" si="16"/>
        <v/>
      </c>
    </row>
    <row r="778" spans="1:35" ht="6.95" customHeight="1" x14ac:dyDescent="0.2">
      <c r="A778" s="367"/>
      <c r="B778" s="102"/>
      <c r="C778" s="1046"/>
      <c r="D778" s="78" t="str">
        <f>AG773&amp;".6"</f>
        <v>B16.6</v>
      </c>
      <c r="E778" s="753"/>
      <c r="F778" s="788"/>
      <c r="G778" s="788"/>
      <c r="H778" s="789"/>
      <c r="I778" s="753"/>
      <c r="J778" s="754"/>
      <c r="K778" s="806" t="s">
        <v>8404</v>
      </c>
      <c r="L778" s="755"/>
      <c r="M778" s="753"/>
      <c r="N778" s="754"/>
      <c r="O778" s="805" t="s">
        <v>8404</v>
      </c>
      <c r="P778" s="755"/>
      <c r="Q778" s="753"/>
      <c r="R778" s="790"/>
      <c r="S778" s="805" t="s">
        <v>8404</v>
      </c>
      <c r="T778" s="755"/>
      <c r="U778" s="753"/>
      <c r="V778" s="790"/>
      <c r="W778" s="788"/>
      <c r="X778" s="755"/>
      <c r="Y778" s="753"/>
      <c r="Z778" s="799"/>
      <c r="AA778" s="800"/>
      <c r="AB778" s="801"/>
      <c r="AC778" s="753"/>
      <c r="AD778" s="790"/>
      <c r="AE778" s="788"/>
      <c r="AF778" s="29"/>
      <c r="AH778" s="190" t="str">
        <f>IF(AG778&lt;&gt;"",VLOOKUP(AG778,MAGV!$B$6:$G$172,2,0),"")</f>
        <v/>
      </c>
      <c r="AI778" s="44" t="str">
        <f t="shared" si="16"/>
        <v/>
      </c>
    </row>
    <row r="779" spans="1:35" ht="12.6" customHeight="1" x14ac:dyDescent="0.2">
      <c r="A779" s="368">
        <v>3</v>
      </c>
      <c r="B779" s="101" t="s">
        <v>233</v>
      </c>
      <c r="C779" s="1042" t="s">
        <v>0</v>
      </c>
      <c r="D779" s="79" t="str">
        <f>AG779&amp;".1"</f>
        <v>b06.1</v>
      </c>
      <c r="E779" s="761"/>
      <c r="F779" s="771"/>
      <c r="G779" s="771"/>
      <c r="H779" s="760"/>
      <c r="I779" s="761"/>
      <c r="J779" s="760"/>
      <c r="K779" s="802"/>
      <c r="L779" s="774"/>
      <c r="M779" s="761"/>
      <c r="N779" s="760"/>
      <c r="O779" s="771"/>
      <c r="P779" s="774"/>
      <c r="Q779" s="761"/>
      <c r="R779" s="762"/>
      <c r="S779" s="771"/>
      <c r="T779" s="774"/>
      <c r="U779" s="761"/>
      <c r="V779" s="760"/>
      <c r="W779" s="771"/>
      <c r="X779" s="774"/>
      <c r="Y779" s="761"/>
      <c r="Z779" s="760"/>
      <c r="AA779" s="771"/>
      <c r="AB779" s="774"/>
      <c r="AC779" s="761"/>
      <c r="AD779" s="762"/>
      <c r="AE779" s="771"/>
      <c r="AF779" s="19"/>
      <c r="AG779" s="189" t="s">
        <v>8307</v>
      </c>
      <c r="AH779" s="190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">
      <c r="A780" s="367"/>
      <c r="B780" s="104">
        <f>SUM(F779:F784,J779:J784,N779:N784,R779:R784,V779:V784,Z779:Z784,AD779:AD784)</f>
        <v>0</v>
      </c>
      <c r="C780" s="1043"/>
      <c r="D780" s="78" t="str">
        <f>AG779&amp;".2"</f>
        <v>b06.2</v>
      </c>
      <c r="E780" s="791"/>
      <c r="F780" s="764"/>
      <c r="G780" s="792"/>
      <c r="H780" s="793"/>
      <c r="I780" s="756"/>
      <c r="J780" s="764"/>
      <c r="K780" s="794"/>
      <c r="L780" s="793"/>
      <c r="M780" s="756"/>
      <c r="N780" s="764"/>
      <c r="O780" s="792"/>
      <c r="P780" s="793"/>
      <c r="Q780" s="756"/>
      <c r="R780" s="763"/>
      <c r="S780" s="792"/>
      <c r="T780" s="793"/>
      <c r="U780" s="756"/>
      <c r="V780" s="763"/>
      <c r="W780" s="792"/>
      <c r="X780" s="793"/>
      <c r="Y780" s="756"/>
      <c r="Z780" s="763"/>
      <c r="AA780" s="792"/>
      <c r="AB780" s="793"/>
      <c r="AC780" s="756"/>
      <c r="AD780" s="763"/>
      <c r="AE780" s="792"/>
      <c r="AF780" s="23"/>
      <c r="AH780" s="190" t="str">
        <f>IF(AG780&lt;&gt;"",VLOOKUP(AG780,MAGV!$B$6:$G$172,2,0),"")</f>
        <v/>
      </c>
      <c r="AI780" s="44" t="str">
        <f t="shared" si="16"/>
        <v/>
      </c>
    </row>
    <row r="781" spans="1:35" ht="12.6" customHeight="1" x14ac:dyDescent="0.2">
      <c r="A781" s="367"/>
      <c r="B781" s="102"/>
      <c r="C781" s="1044" t="s">
        <v>1</v>
      </c>
      <c r="D781" s="78" t="str">
        <f>AG779&amp;".3"</f>
        <v>b06.3</v>
      </c>
      <c r="E781" s="765"/>
      <c r="F781" s="773"/>
      <c r="G781" s="773"/>
      <c r="H781" s="795"/>
      <c r="I781" s="765"/>
      <c r="J781" s="767"/>
      <c r="K781" s="795"/>
      <c r="L781" s="775"/>
      <c r="M781" s="765"/>
      <c r="N781" s="766"/>
      <c r="O781" s="773"/>
      <c r="P781" s="775"/>
      <c r="Q781" s="765"/>
      <c r="R781" s="767"/>
      <c r="S781" s="773"/>
      <c r="T781" s="775"/>
      <c r="U781" s="765"/>
      <c r="V781" s="766"/>
      <c r="W781" s="773"/>
      <c r="X781" s="775"/>
      <c r="Y781" s="765"/>
      <c r="Z781" s="766"/>
      <c r="AA781" s="773"/>
      <c r="AB781" s="775"/>
      <c r="AC781" s="765"/>
      <c r="AD781" s="767"/>
      <c r="AE781" s="773"/>
      <c r="AF781" s="29"/>
      <c r="AH781" s="190" t="str">
        <f>IF(AG781&lt;&gt;"",VLOOKUP(AG781,MAGV!$B$6:$G$172,2,0),"")</f>
        <v/>
      </c>
      <c r="AI781" s="44" t="str">
        <f t="shared" si="16"/>
        <v/>
      </c>
    </row>
    <row r="782" spans="1:35" ht="12.6" customHeight="1" x14ac:dyDescent="0.2">
      <c r="A782" s="367"/>
      <c r="B782" s="102"/>
      <c r="C782" s="1045"/>
      <c r="D782" s="78" t="str">
        <f>AG779&amp;".4"</f>
        <v>b06.4</v>
      </c>
      <c r="E782" s="756"/>
      <c r="F782" s="770"/>
      <c r="G782" s="792"/>
      <c r="H782" s="796"/>
      <c r="I782" s="756"/>
      <c r="J782" s="764"/>
      <c r="K782" s="794"/>
      <c r="L782" s="793"/>
      <c r="M782" s="756"/>
      <c r="N782" s="764"/>
      <c r="O782" s="792"/>
      <c r="P782" s="793"/>
      <c r="Q782" s="756"/>
      <c r="R782" s="763"/>
      <c r="S782" s="792"/>
      <c r="T782" s="793"/>
      <c r="U782" s="756"/>
      <c r="V782" s="763"/>
      <c r="W782" s="792"/>
      <c r="X782" s="793"/>
      <c r="Y782" s="756"/>
      <c r="Z782" s="772"/>
      <c r="AA782" s="797"/>
      <c r="AB782" s="798"/>
      <c r="AC782" s="756"/>
      <c r="AD782" s="763"/>
      <c r="AE782" s="792"/>
      <c r="AF782" s="29"/>
      <c r="AH782" s="190" t="str">
        <f>IF(AG782&lt;&gt;"",VLOOKUP(AG782,MAGV!$B$6:$G$172,2,0),"")</f>
        <v/>
      </c>
      <c r="AI782" s="44" t="str">
        <f t="shared" si="16"/>
        <v/>
      </c>
    </row>
    <row r="783" spans="1:35" ht="6.95" customHeight="1" x14ac:dyDescent="0.2">
      <c r="A783" s="367"/>
      <c r="B783" s="102"/>
      <c r="C783" s="1046" t="s">
        <v>547</v>
      </c>
      <c r="D783" s="78" t="str">
        <f>AG779&amp;".5"</f>
        <v>b06.5</v>
      </c>
      <c r="E783" s="753"/>
      <c r="F783" s="788"/>
      <c r="G783" s="788"/>
      <c r="H783" s="789"/>
      <c r="I783" s="753"/>
      <c r="J783" s="754"/>
      <c r="K783" s="789"/>
      <c r="L783" s="755"/>
      <c r="M783" s="753"/>
      <c r="N783" s="754"/>
      <c r="O783" s="788"/>
      <c r="P783" s="755"/>
      <c r="Q783" s="753"/>
      <c r="R783" s="790"/>
      <c r="S783" s="805"/>
      <c r="T783" s="755"/>
      <c r="U783" s="753"/>
      <c r="V783" s="790"/>
      <c r="W783" s="788"/>
      <c r="X783" s="755"/>
      <c r="Y783" s="753"/>
      <c r="Z783" s="799"/>
      <c r="AA783" s="800"/>
      <c r="AB783" s="801"/>
      <c r="AC783" s="753"/>
      <c r="AD783" s="790"/>
      <c r="AE783" s="788"/>
      <c r="AF783" s="29"/>
      <c r="AH783" s="190" t="str">
        <f>IF(AG783&lt;&gt;"",VLOOKUP(AG783,MAGV!$B$6:$G$172,2,0),"")</f>
        <v/>
      </c>
      <c r="AI783" s="44" t="str">
        <f t="shared" si="16"/>
        <v/>
      </c>
    </row>
    <row r="784" spans="1:35" ht="6.95" customHeight="1" x14ac:dyDescent="0.2">
      <c r="A784" s="367"/>
      <c r="B784" s="102"/>
      <c r="C784" s="1046"/>
      <c r="D784" s="78" t="str">
        <f>AG779&amp;".6"</f>
        <v>b06.6</v>
      </c>
      <c r="E784" s="753"/>
      <c r="F784" s="788"/>
      <c r="G784" s="788"/>
      <c r="H784" s="789"/>
      <c r="I784" s="753"/>
      <c r="J784" s="754"/>
      <c r="K784" s="789"/>
      <c r="L784" s="755"/>
      <c r="M784" s="753"/>
      <c r="N784" s="754"/>
      <c r="O784" s="788"/>
      <c r="P784" s="755"/>
      <c r="Q784" s="753"/>
      <c r="R784" s="790"/>
      <c r="S784" s="788"/>
      <c r="T784" s="755"/>
      <c r="U784" s="753"/>
      <c r="V784" s="790"/>
      <c r="W784" s="788"/>
      <c r="X784" s="755"/>
      <c r="Y784" s="753"/>
      <c r="Z784" s="799"/>
      <c r="AA784" s="800"/>
      <c r="AB784" s="801"/>
      <c r="AC784" s="753"/>
      <c r="AD784" s="790"/>
      <c r="AE784" s="788"/>
      <c r="AF784" s="29"/>
      <c r="AH784" s="190" t="str">
        <f>IF(AG784&lt;&gt;"",VLOOKUP(AG784,MAGV!$B$6:$G$172,2,0),"")</f>
        <v/>
      </c>
      <c r="AI784" s="44" t="str">
        <f t="shared" si="16"/>
        <v/>
      </c>
    </row>
    <row r="785" spans="1:35" ht="12.6" customHeight="1" x14ac:dyDescent="0.2">
      <c r="A785" s="368">
        <v>4</v>
      </c>
      <c r="B785" s="101" t="str">
        <f>IF(AG785&lt;&gt;"",AH785,"")</f>
        <v>Th.H.Chung</v>
      </c>
      <c r="C785" s="1042" t="s">
        <v>0</v>
      </c>
      <c r="D785" s="79" t="str">
        <f>AG785&amp;".1"</f>
        <v>B37.1</v>
      </c>
      <c r="E785" s="761"/>
      <c r="F785" s="771"/>
      <c r="G785" s="771"/>
      <c r="H785" s="760"/>
      <c r="I785" s="761"/>
      <c r="J785" s="760"/>
      <c r="K785" s="802"/>
      <c r="L785" s="774"/>
      <c r="M785" s="761"/>
      <c r="N785" s="760"/>
      <c r="O785" s="771"/>
      <c r="P785" s="774"/>
      <c r="Q785" s="761"/>
      <c r="R785" s="762"/>
      <c r="S785" s="771"/>
      <c r="T785" s="774"/>
      <c r="U785" s="761"/>
      <c r="V785" s="760"/>
      <c r="W785" s="771"/>
      <c r="X785" s="774"/>
      <c r="Y785" s="761"/>
      <c r="Z785" s="760"/>
      <c r="AA785" s="771"/>
      <c r="AB785" s="774"/>
      <c r="AC785" s="761"/>
      <c r="AD785" s="762"/>
      <c r="AE785" s="771"/>
      <c r="AF785" s="19"/>
      <c r="AG785" s="189" t="s">
        <v>5540</v>
      </c>
      <c r="AH785" s="190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">
      <c r="A786" s="367"/>
      <c r="B786" s="104">
        <f>SUM(F785:F790,J785:J790,N785:N790,R785:R790,V785:V790,Z785:Z790,AD785:AD790)</f>
        <v>0</v>
      </c>
      <c r="C786" s="1043"/>
      <c r="D786" s="78" t="str">
        <f>AG785&amp;".2"</f>
        <v>B37.2</v>
      </c>
      <c r="E786" s="791"/>
      <c r="F786" s="764"/>
      <c r="G786" s="792"/>
      <c r="H786" s="793"/>
      <c r="I786" s="756"/>
      <c r="J786" s="764"/>
      <c r="K786" s="794"/>
      <c r="L786" s="793"/>
      <c r="M786" s="756"/>
      <c r="N786" s="764"/>
      <c r="O786" s="792"/>
      <c r="P786" s="793"/>
      <c r="Q786" s="756"/>
      <c r="R786" s="763"/>
      <c r="S786" s="792"/>
      <c r="T786" s="793"/>
      <c r="U786" s="756"/>
      <c r="V786" s="763"/>
      <c r="W786" s="792"/>
      <c r="X786" s="793"/>
      <c r="Y786" s="756"/>
      <c r="Z786" s="763"/>
      <c r="AA786" s="792"/>
      <c r="AB786" s="793"/>
      <c r="AC786" s="756"/>
      <c r="AD786" s="763"/>
      <c r="AE786" s="792"/>
      <c r="AF786" s="23"/>
      <c r="AH786" s="190" t="str">
        <f>IF(AG786&lt;&gt;"",VLOOKUP(AG786,MAGV!$B$6:$G$172,2,0),"")</f>
        <v/>
      </c>
      <c r="AI786" s="44" t="str">
        <f t="shared" si="16"/>
        <v/>
      </c>
    </row>
    <row r="787" spans="1:35" ht="12.6" customHeight="1" x14ac:dyDescent="0.2">
      <c r="A787" s="367"/>
      <c r="B787" s="102"/>
      <c r="C787" s="1044" t="s">
        <v>1</v>
      </c>
      <c r="D787" s="78" t="str">
        <f>AG785&amp;".3"</f>
        <v>B37.3</v>
      </c>
      <c r="E787" s="765"/>
      <c r="F787" s="773"/>
      <c r="G787" s="773"/>
      <c r="H787" s="795"/>
      <c r="I787" s="765"/>
      <c r="J787" s="767"/>
      <c r="K787" s="795"/>
      <c r="L787" s="775"/>
      <c r="M787" s="765"/>
      <c r="N787" s="766"/>
      <c r="O787" s="773"/>
      <c r="P787" s="775"/>
      <c r="Q787" s="765"/>
      <c r="R787" s="767"/>
      <c r="S787" s="773"/>
      <c r="T787" s="775"/>
      <c r="U787" s="765"/>
      <c r="V787" s="766"/>
      <c r="W787" s="804"/>
      <c r="X787" s="775"/>
      <c r="Y787" s="765"/>
      <c r="Z787" s="766"/>
      <c r="AA787" s="773"/>
      <c r="AB787" s="775"/>
      <c r="AC787" s="765"/>
      <c r="AD787" s="767"/>
      <c r="AE787" s="773"/>
      <c r="AF787" s="29"/>
      <c r="AH787" s="190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">
      <c r="A788" s="367"/>
      <c r="B788" s="102"/>
      <c r="C788" s="1045"/>
      <c r="D788" s="78" t="str">
        <f>AG785&amp;".4"</f>
        <v>B37.4</v>
      </c>
      <c r="E788" s="756"/>
      <c r="F788" s="770"/>
      <c r="G788" s="792"/>
      <c r="H788" s="796"/>
      <c r="I788" s="756"/>
      <c r="J788" s="764"/>
      <c r="K788" s="794"/>
      <c r="L788" s="793"/>
      <c r="M788" s="756"/>
      <c r="N788" s="764"/>
      <c r="O788" s="792"/>
      <c r="P788" s="793"/>
      <c r="Q788" s="756"/>
      <c r="R788" s="763"/>
      <c r="S788" s="792"/>
      <c r="T788" s="793"/>
      <c r="U788" s="756"/>
      <c r="V788" s="763"/>
      <c r="W788" s="792"/>
      <c r="X788" s="793"/>
      <c r="Y788" s="756"/>
      <c r="Z788" s="772"/>
      <c r="AA788" s="797"/>
      <c r="AB788" s="798"/>
      <c r="AC788" s="756"/>
      <c r="AD788" s="763"/>
      <c r="AE788" s="792"/>
      <c r="AF788" s="29"/>
      <c r="AH788" s="190" t="str">
        <f>IF(AG788&lt;&gt;"",VLOOKUP(AG788,MAGV!$B$6:$G$172,2,0),"")</f>
        <v/>
      </c>
      <c r="AI788" s="44" t="str">
        <f t="shared" si="16"/>
        <v/>
      </c>
    </row>
    <row r="789" spans="1:35" ht="6.95" customHeight="1" x14ac:dyDescent="0.2">
      <c r="A789" s="367"/>
      <c r="B789" s="102"/>
      <c r="C789" s="1046" t="s">
        <v>547</v>
      </c>
      <c r="D789" s="78" t="str">
        <f>AG785&amp;".5"</f>
        <v>B37.5</v>
      </c>
      <c r="E789" s="753"/>
      <c r="F789" s="788"/>
      <c r="G789" s="788"/>
      <c r="H789" s="789"/>
      <c r="I789" s="753"/>
      <c r="J789" s="754"/>
      <c r="K789" s="789"/>
      <c r="L789" s="755"/>
      <c r="M789" s="753"/>
      <c r="N789" s="754"/>
      <c r="O789" s="788"/>
      <c r="P789" s="755"/>
      <c r="Q789" s="753"/>
      <c r="R789" s="790"/>
      <c r="S789" s="788"/>
      <c r="T789" s="755"/>
      <c r="U789" s="753"/>
      <c r="V789" s="790"/>
      <c r="W789" s="788"/>
      <c r="X789" s="755"/>
      <c r="Y789" s="753"/>
      <c r="Z789" s="799"/>
      <c r="AA789" s="800"/>
      <c r="AB789" s="801"/>
      <c r="AC789" s="753"/>
      <c r="AD789" s="790"/>
      <c r="AE789" s="788"/>
      <c r="AF789" s="29"/>
      <c r="AH789" s="190" t="str">
        <f>IF(AG789&lt;&gt;"",VLOOKUP(AG789,MAGV!$B$6:$G$172,2,0),"")</f>
        <v/>
      </c>
      <c r="AI789" s="44" t="str">
        <f t="shared" si="16"/>
        <v/>
      </c>
    </row>
    <row r="790" spans="1:35" ht="6.95" customHeight="1" x14ac:dyDescent="0.2">
      <c r="A790" s="367"/>
      <c r="B790" s="102"/>
      <c r="C790" s="1046"/>
      <c r="D790" s="78" t="str">
        <f>AG785&amp;".6"</f>
        <v>B37.6</v>
      </c>
      <c r="E790" s="753"/>
      <c r="F790" s="788"/>
      <c r="G790" s="788"/>
      <c r="H790" s="789"/>
      <c r="I790" s="753"/>
      <c r="J790" s="754"/>
      <c r="K790" s="789"/>
      <c r="L790" s="755"/>
      <c r="M790" s="753"/>
      <c r="N790" s="754"/>
      <c r="O790" s="788"/>
      <c r="P790" s="755"/>
      <c r="Q790" s="753"/>
      <c r="R790" s="790"/>
      <c r="S790" s="788"/>
      <c r="T790" s="755"/>
      <c r="U790" s="753"/>
      <c r="V790" s="790"/>
      <c r="W790" s="788"/>
      <c r="X790" s="755"/>
      <c r="Y790" s="753"/>
      <c r="Z790" s="799"/>
      <c r="AA790" s="800"/>
      <c r="AB790" s="801"/>
      <c r="AC790" s="753"/>
      <c r="AD790" s="790"/>
      <c r="AE790" s="788"/>
      <c r="AF790" s="29"/>
      <c r="AH790" s="190" t="str">
        <f>IF(AG790&lt;&gt;"",VLOOKUP(AG790,MAGV!$B$6:$G$172,2,0),"")</f>
        <v/>
      </c>
      <c r="AI790" s="44" t="str">
        <f t="shared" si="16"/>
        <v/>
      </c>
    </row>
    <row r="791" spans="1:35" ht="12.6" customHeight="1" x14ac:dyDescent="0.2">
      <c r="A791" s="368">
        <v>5</v>
      </c>
      <c r="B791" s="101" t="str">
        <f>IF(AG791&lt;&gt;"",AH791,"")</f>
        <v>Th.Chung</v>
      </c>
      <c r="C791" s="1042" t="s">
        <v>0</v>
      </c>
      <c r="D791" s="79" t="str">
        <f>AG791&amp;".1"</f>
        <v>B04.1</v>
      </c>
      <c r="E791" s="761"/>
      <c r="F791" s="771"/>
      <c r="G791" s="771"/>
      <c r="H791" s="760"/>
      <c r="I791" s="761"/>
      <c r="J791" s="760"/>
      <c r="K791" s="802"/>
      <c r="L791" s="774"/>
      <c r="M791" s="761"/>
      <c r="N791" s="760"/>
      <c r="O791" s="771"/>
      <c r="P791" s="774"/>
      <c r="Q791" s="761"/>
      <c r="R791" s="762"/>
      <c r="S791" s="771"/>
      <c r="T791" s="774"/>
      <c r="U791" s="761"/>
      <c r="V791" s="760"/>
      <c r="W791" s="771"/>
      <c r="X791" s="774"/>
      <c r="Y791" s="761"/>
      <c r="Z791" s="760"/>
      <c r="AA791" s="771"/>
      <c r="AB791" s="774"/>
      <c r="AC791" s="761"/>
      <c r="AD791" s="762"/>
      <c r="AE791" s="771"/>
      <c r="AF791" s="19"/>
      <c r="AG791" s="189" t="s">
        <v>354</v>
      </c>
      <c r="AH791" s="190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">
      <c r="A792" s="367"/>
      <c r="B792" s="104">
        <f>SUM(F791:F796,J791:J796,N791:N796,R791:R796,V791:V796,Z791:Z796,AD791:AD796)</f>
        <v>0</v>
      </c>
      <c r="C792" s="1043"/>
      <c r="D792" s="78" t="str">
        <f>AG791&amp;".2"</f>
        <v>B04.2</v>
      </c>
      <c r="E792" s="791"/>
      <c r="F792" s="764"/>
      <c r="G792" s="792"/>
      <c r="H792" s="793"/>
      <c r="I792" s="756"/>
      <c r="J792" s="764"/>
      <c r="K792" s="794"/>
      <c r="L792" s="793"/>
      <c r="M792" s="756"/>
      <c r="N792" s="764"/>
      <c r="O792" s="792"/>
      <c r="P792" s="793"/>
      <c r="Q792" s="756"/>
      <c r="R792" s="763"/>
      <c r="S792" s="792"/>
      <c r="T792" s="793"/>
      <c r="U792" s="756"/>
      <c r="V792" s="763"/>
      <c r="W792" s="792"/>
      <c r="X792" s="793"/>
      <c r="Y792" s="756"/>
      <c r="Z792" s="763"/>
      <c r="AA792" s="792"/>
      <c r="AB792" s="793"/>
      <c r="AC792" s="756"/>
      <c r="AD792" s="763"/>
      <c r="AE792" s="792"/>
      <c r="AF792" s="23"/>
      <c r="AH792" s="190" t="str">
        <f>IF(AG792&lt;&gt;"",VLOOKUP(AG792,MAGV!$B$6:$G$172,2,0),"")</f>
        <v/>
      </c>
      <c r="AI792" s="44" t="str">
        <f t="shared" si="16"/>
        <v/>
      </c>
    </row>
    <row r="793" spans="1:35" ht="12.6" customHeight="1" x14ac:dyDescent="0.2">
      <c r="A793" s="367"/>
      <c r="B793" s="102"/>
      <c r="C793" s="1044" t="s">
        <v>1</v>
      </c>
      <c r="D793" s="78" t="str">
        <f>AG791&amp;".3"</f>
        <v>B04.3</v>
      </c>
      <c r="E793" s="765"/>
      <c r="F793" s="773"/>
      <c r="G793" s="773"/>
      <c r="H793" s="795"/>
      <c r="I793" s="765"/>
      <c r="J793" s="767"/>
      <c r="K793" s="795"/>
      <c r="L793" s="775"/>
      <c r="M793" s="765"/>
      <c r="N793" s="766"/>
      <c r="O793" s="773"/>
      <c r="P793" s="775"/>
      <c r="Q793" s="765"/>
      <c r="R793" s="767"/>
      <c r="S793" s="773"/>
      <c r="T793" s="775"/>
      <c r="U793" s="765"/>
      <c r="V793" s="766"/>
      <c r="W793" s="804"/>
      <c r="X793" s="775"/>
      <c r="Y793" s="765"/>
      <c r="Z793" s="766"/>
      <c r="AA793" s="773"/>
      <c r="AB793" s="775"/>
      <c r="AC793" s="765"/>
      <c r="AD793" s="767"/>
      <c r="AE793" s="773"/>
      <c r="AF793" s="29"/>
      <c r="AH793" s="190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">
      <c r="A794" s="367"/>
      <c r="B794" s="102"/>
      <c r="C794" s="1045"/>
      <c r="D794" s="78" t="str">
        <f>AG791&amp;".4"</f>
        <v>B04.4</v>
      </c>
      <c r="E794" s="756"/>
      <c r="F794" s="770"/>
      <c r="G794" s="792"/>
      <c r="H794" s="796"/>
      <c r="I794" s="756"/>
      <c r="J794" s="764"/>
      <c r="K794" s="794"/>
      <c r="L794" s="793"/>
      <c r="M794" s="756"/>
      <c r="N794" s="764"/>
      <c r="O794" s="792"/>
      <c r="P794" s="793"/>
      <c r="Q794" s="756"/>
      <c r="R794" s="763"/>
      <c r="S794" s="792"/>
      <c r="T794" s="793"/>
      <c r="U794" s="756"/>
      <c r="V794" s="763"/>
      <c r="W794" s="792"/>
      <c r="X794" s="793"/>
      <c r="Y794" s="756"/>
      <c r="Z794" s="772"/>
      <c r="AA794" s="797"/>
      <c r="AB794" s="798"/>
      <c r="AC794" s="756"/>
      <c r="AD794" s="763"/>
      <c r="AE794" s="792"/>
      <c r="AF794" s="29"/>
      <c r="AH794" s="190" t="str">
        <f>IF(AG794&lt;&gt;"",VLOOKUP(AG794,MAGV!$B$6:$G$172,2,0),"")</f>
        <v/>
      </c>
      <c r="AI794" s="44" t="str">
        <f t="shared" si="16"/>
        <v/>
      </c>
    </row>
    <row r="795" spans="1:35" ht="6.95" customHeight="1" x14ac:dyDescent="0.2">
      <c r="A795" s="367"/>
      <c r="B795" s="102"/>
      <c r="C795" s="1046" t="s">
        <v>547</v>
      </c>
      <c r="D795" s="78" t="str">
        <f>AG791&amp;".5"</f>
        <v>B04.5</v>
      </c>
      <c r="E795" s="753"/>
      <c r="F795" s="788"/>
      <c r="G795" s="788"/>
      <c r="H795" s="789"/>
      <c r="I795" s="753"/>
      <c r="J795" s="754"/>
      <c r="K795" s="789"/>
      <c r="L795" s="755"/>
      <c r="M795" s="753"/>
      <c r="N795" s="754"/>
      <c r="O795" s="788"/>
      <c r="P795" s="755"/>
      <c r="Q795" s="753"/>
      <c r="R795" s="790"/>
      <c r="S795" s="788"/>
      <c r="T795" s="755"/>
      <c r="U795" s="753"/>
      <c r="V795" s="790"/>
      <c r="W795" s="788"/>
      <c r="X795" s="755"/>
      <c r="Y795" s="753"/>
      <c r="Z795" s="799"/>
      <c r="AA795" s="800"/>
      <c r="AB795" s="801"/>
      <c r="AC795" s="753"/>
      <c r="AD795" s="790"/>
      <c r="AE795" s="788"/>
      <c r="AF795" s="29"/>
      <c r="AH795" s="190" t="str">
        <f>IF(AG795&lt;&gt;"",VLOOKUP(AG795,MAGV!$B$6:$G$172,2,0),"")</f>
        <v/>
      </c>
      <c r="AI795" s="44" t="str">
        <f t="shared" si="16"/>
        <v/>
      </c>
    </row>
    <row r="796" spans="1:35" ht="6.95" customHeight="1" x14ac:dyDescent="0.2">
      <c r="A796" s="367"/>
      <c r="B796" s="102"/>
      <c r="C796" s="1046"/>
      <c r="D796" s="78" t="str">
        <f>AG791&amp;".6"</f>
        <v>B04.6</v>
      </c>
      <c r="E796" s="753"/>
      <c r="F796" s="788"/>
      <c r="G796" s="788"/>
      <c r="H796" s="789"/>
      <c r="I796" s="753"/>
      <c r="J796" s="754"/>
      <c r="K796" s="789"/>
      <c r="L796" s="755"/>
      <c r="M796" s="753"/>
      <c r="N796" s="754"/>
      <c r="O796" s="788"/>
      <c r="P796" s="755"/>
      <c r="Q796" s="753"/>
      <c r="R796" s="790"/>
      <c r="S796" s="788"/>
      <c r="T796" s="755"/>
      <c r="U796" s="753"/>
      <c r="V796" s="790"/>
      <c r="W796" s="788"/>
      <c r="X796" s="755"/>
      <c r="Y796" s="753"/>
      <c r="Z796" s="799"/>
      <c r="AA796" s="800"/>
      <c r="AB796" s="801"/>
      <c r="AC796" s="753"/>
      <c r="AD796" s="790"/>
      <c r="AE796" s="788"/>
      <c r="AF796" s="29"/>
      <c r="AH796" s="190" t="str">
        <f>IF(AG796&lt;&gt;"",VLOOKUP(AG796,MAGV!$B$6:$G$172,2,0),"")</f>
        <v/>
      </c>
      <c r="AI796" s="44" t="str">
        <f t="shared" si="16"/>
        <v/>
      </c>
    </row>
    <row r="797" spans="1:35" ht="12.6" customHeight="1" x14ac:dyDescent="0.2">
      <c r="A797" s="368">
        <v>6</v>
      </c>
      <c r="B797" s="101" t="str">
        <f>IF(AG797&lt;&gt;"",AH797,"")</f>
        <v>Th. Đông</v>
      </c>
      <c r="C797" s="1042" t="s">
        <v>0</v>
      </c>
      <c r="D797" s="79" t="str">
        <f>AG797&amp;".1"</f>
        <v>B03.1</v>
      </c>
      <c r="E797" s="761"/>
      <c r="F797" s="771"/>
      <c r="G797" s="771"/>
      <c r="H797" s="760"/>
      <c r="I797" s="761"/>
      <c r="J797" s="760"/>
      <c r="K797" s="802"/>
      <c r="L797" s="774"/>
      <c r="M797" s="761"/>
      <c r="N797" s="760"/>
      <c r="O797" s="771"/>
      <c r="P797" s="774"/>
      <c r="Q797" s="761"/>
      <c r="R797" s="762"/>
      <c r="S797" s="771"/>
      <c r="T797" s="774"/>
      <c r="U797" s="761"/>
      <c r="V797" s="760"/>
      <c r="W797" s="771"/>
      <c r="X797" s="774"/>
      <c r="Y797" s="761"/>
      <c r="Z797" s="760"/>
      <c r="AA797" s="771"/>
      <c r="AB797" s="774"/>
      <c r="AC797" s="761"/>
      <c r="AD797" s="762"/>
      <c r="AE797" s="771"/>
      <c r="AF797" s="19"/>
      <c r="AG797" s="189" t="s">
        <v>381</v>
      </c>
      <c r="AH797" s="190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">
      <c r="A798" s="367"/>
      <c r="B798" s="104">
        <f>SUM(F797:F802,J797:J802,N797:N802,R797:R802,V797:V802,Z797:Z802,AD797:AD802)</f>
        <v>0</v>
      </c>
      <c r="C798" s="1043"/>
      <c r="D798" s="78" t="str">
        <f>AG797&amp;".2"</f>
        <v>B03.2</v>
      </c>
      <c r="E798" s="791"/>
      <c r="F798" s="764"/>
      <c r="G798" s="792"/>
      <c r="H798" s="793"/>
      <c r="I798" s="756"/>
      <c r="J798" s="764"/>
      <c r="K798" s="794"/>
      <c r="L798" s="793"/>
      <c r="M798" s="756"/>
      <c r="N798" s="764"/>
      <c r="O798" s="792"/>
      <c r="P798" s="793"/>
      <c r="Q798" s="756"/>
      <c r="R798" s="763"/>
      <c r="S798" s="770"/>
      <c r="T798" s="793"/>
      <c r="U798" s="756"/>
      <c r="V798" s="763"/>
      <c r="W798" s="792"/>
      <c r="X798" s="793"/>
      <c r="Y798" s="756"/>
      <c r="Z798" s="763"/>
      <c r="AA798" s="792"/>
      <c r="AB798" s="793"/>
      <c r="AC798" s="756"/>
      <c r="AD798" s="763"/>
      <c r="AE798" s="770"/>
      <c r="AF798" s="23"/>
      <c r="AH798" s="190" t="str">
        <f>IF(AG798&lt;&gt;"",VLOOKUP(AG798,MAGV!$B$6:$G$172,2,0),"")</f>
        <v/>
      </c>
      <c r="AI798" s="44" t="str">
        <f t="shared" si="16"/>
        <v/>
      </c>
    </row>
    <row r="799" spans="1:35" ht="12.6" customHeight="1" x14ac:dyDescent="0.2">
      <c r="A799" s="367"/>
      <c r="B799" s="102"/>
      <c r="C799" s="1044" t="s">
        <v>1</v>
      </c>
      <c r="D799" s="78" t="str">
        <f>AG797&amp;".3"</f>
        <v>B03.3</v>
      </c>
      <c r="E799" s="765"/>
      <c r="F799" s="773"/>
      <c r="G799" s="773"/>
      <c r="H799" s="795"/>
      <c r="I799" s="765"/>
      <c r="J799" s="767"/>
      <c r="K799" s="795"/>
      <c r="L799" s="775"/>
      <c r="M799" s="765"/>
      <c r="N799" s="766"/>
      <c r="O799" s="773"/>
      <c r="P799" s="775"/>
      <c r="Q799" s="765"/>
      <c r="R799" s="767"/>
      <c r="S799" s="773"/>
      <c r="T799" s="775"/>
      <c r="U799" s="765"/>
      <c r="V799" s="766"/>
      <c r="W799" s="773"/>
      <c r="X799" s="775"/>
      <c r="Y799" s="765"/>
      <c r="Z799" s="766"/>
      <c r="AA799" s="773"/>
      <c r="AB799" s="775"/>
      <c r="AC799" s="765"/>
      <c r="AD799" s="767"/>
      <c r="AE799" s="773"/>
      <c r="AF799" s="29"/>
      <c r="AH799" s="190" t="str">
        <f>IF(AG799&lt;&gt;"",VLOOKUP(AG799,MAGV!$B$6:$G$172,2,0),"")</f>
        <v/>
      </c>
      <c r="AI799" s="44" t="str">
        <f t="shared" si="16"/>
        <v/>
      </c>
    </row>
    <row r="800" spans="1:35" ht="12.6" customHeight="1" x14ac:dyDescent="0.2">
      <c r="A800" s="367"/>
      <c r="B800" s="102"/>
      <c r="C800" s="1045"/>
      <c r="D800" s="78" t="str">
        <f>AG797&amp;".4"</f>
        <v>B03.4</v>
      </c>
      <c r="E800" s="756"/>
      <c r="F800" s="770"/>
      <c r="G800" s="792"/>
      <c r="H800" s="796"/>
      <c r="I800" s="756"/>
      <c r="J800" s="764"/>
      <c r="K800" s="794"/>
      <c r="L800" s="793"/>
      <c r="M800" s="756"/>
      <c r="N800" s="764"/>
      <c r="O800" s="792"/>
      <c r="P800" s="793"/>
      <c r="Q800" s="756"/>
      <c r="R800" s="763"/>
      <c r="S800" s="792"/>
      <c r="T800" s="793"/>
      <c r="U800" s="756"/>
      <c r="V800" s="763"/>
      <c r="W800" s="792"/>
      <c r="X800" s="793"/>
      <c r="Y800" s="756"/>
      <c r="Z800" s="772"/>
      <c r="AA800" s="797"/>
      <c r="AB800" s="798"/>
      <c r="AC800" s="756"/>
      <c r="AD800" s="763"/>
      <c r="AE800" s="792"/>
      <c r="AF800" s="29"/>
      <c r="AH800" s="190" t="str">
        <f>IF(AG800&lt;&gt;"",VLOOKUP(AG800,MAGV!$B$6:$G$172,2,0),"")</f>
        <v/>
      </c>
      <c r="AI800" s="44" t="str">
        <f t="shared" si="16"/>
        <v/>
      </c>
    </row>
    <row r="801" spans="1:35" ht="6.95" customHeight="1" x14ac:dyDescent="0.2">
      <c r="A801" s="367"/>
      <c r="B801" s="102"/>
      <c r="C801" s="1046" t="s">
        <v>547</v>
      </c>
      <c r="D801" s="78" t="str">
        <f>AG797&amp;".5"</f>
        <v>B03.5</v>
      </c>
      <c r="E801" s="753"/>
      <c r="F801" s="788"/>
      <c r="G801" s="788"/>
      <c r="H801" s="789"/>
      <c r="I801" s="753"/>
      <c r="J801" s="754"/>
      <c r="K801" s="789"/>
      <c r="L801" s="755"/>
      <c r="M801" s="753"/>
      <c r="N801" s="754"/>
      <c r="O801" s="788"/>
      <c r="P801" s="755"/>
      <c r="Q801" s="753"/>
      <c r="R801" s="790"/>
      <c r="S801" s="805"/>
      <c r="T801" s="755"/>
      <c r="U801" s="753"/>
      <c r="V801" s="790"/>
      <c r="W801" s="788"/>
      <c r="X801" s="755"/>
      <c r="Y801" s="753"/>
      <c r="Z801" s="799"/>
      <c r="AA801" s="800"/>
      <c r="AB801" s="801"/>
      <c r="AC801" s="753"/>
      <c r="AD801" s="790"/>
      <c r="AE801" s="788"/>
      <c r="AF801" s="29"/>
      <c r="AH801" s="190" t="str">
        <f>IF(AG801&lt;&gt;"",VLOOKUP(AG801,MAGV!$B$6:$G$172,2,0),"")</f>
        <v/>
      </c>
      <c r="AI801" s="44" t="str">
        <f t="shared" si="16"/>
        <v/>
      </c>
    </row>
    <row r="802" spans="1:35" ht="6.95" customHeight="1" x14ac:dyDescent="0.2">
      <c r="A802" s="367"/>
      <c r="B802" s="102"/>
      <c r="C802" s="1046"/>
      <c r="D802" s="78" t="str">
        <f>AG797&amp;".6"</f>
        <v>B03.6</v>
      </c>
      <c r="E802" s="753"/>
      <c r="F802" s="788"/>
      <c r="G802" s="805"/>
      <c r="H802" s="789"/>
      <c r="I802" s="753"/>
      <c r="J802" s="754"/>
      <c r="K802" s="806"/>
      <c r="L802" s="755"/>
      <c r="M802" s="753"/>
      <c r="N802" s="754"/>
      <c r="O802" s="805"/>
      <c r="P802" s="755"/>
      <c r="Q802" s="753"/>
      <c r="R802" s="790"/>
      <c r="S802" s="805"/>
      <c r="T802" s="755"/>
      <c r="U802" s="753"/>
      <c r="V802" s="790"/>
      <c r="W802" s="805"/>
      <c r="X802" s="755"/>
      <c r="Y802" s="753"/>
      <c r="Z802" s="799"/>
      <c r="AA802" s="800"/>
      <c r="AB802" s="801"/>
      <c r="AC802" s="753"/>
      <c r="AD802" s="790"/>
      <c r="AE802" s="788"/>
      <c r="AF802" s="29"/>
      <c r="AH802" s="190" t="str">
        <f>IF(AG802&lt;&gt;"",VLOOKUP(AG802,MAGV!$B$6:$G$172,2,0),"")</f>
        <v/>
      </c>
      <c r="AI802" s="44" t="str">
        <f t="shared" si="16"/>
        <v/>
      </c>
    </row>
    <row r="803" spans="1:35" ht="12.6" customHeight="1" x14ac:dyDescent="0.2">
      <c r="A803" s="368">
        <v>7</v>
      </c>
      <c r="B803" s="101" t="str">
        <f>IF(AG803&lt;&gt;"",AH803,"")</f>
        <v>Th.V.Dũng</v>
      </c>
      <c r="C803" s="1042" t="s">
        <v>0</v>
      </c>
      <c r="D803" s="79" t="str">
        <f>AG803&amp;".1"</f>
        <v>B05.1</v>
      </c>
      <c r="E803" s="761"/>
      <c r="F803" s="771"/>
      <c r="G803" s="771"/>
      <c r="H803" s="760"/>
      <c r="I803" s="761"/>
      <c r="J803" s="760"/>
      <c r="K803" s="802"/>
      <c r="L803" s="774"/>
      <c r="M803" s="761"/>
      <c r="N803" s="760"/>
      <c r="O803" s="771"/>
      <c r="P803" s="774"/>
      <c r="Q803" s="761"/>
      <c r="R803" s="762"/>
      <c r="S803" s="771"/>
      <c r="T803" s="774"/>
      <c r="U803" s="761"/>
      <c r="V803" s="760"/>
      <c r="W803" s="771"/>
      <c r="X803" s="774"/>
      <c r="Y803" s="761"/>
      <c r="Z803" s="760"/>
      <c r="AA803" s="771"/>
      <c r="AB803" s="774"/>
      <c r="AC803" s="761"/>
      <c r="AD803" s="762"/>
      <c r="AE803" s="771"/>
      <c r="AF803" s="19"/>
      <c r="AG803" s="189" t="s">
        <v>357</v>
      </c>
      <c r="AH803" s="190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">
      <c r="A804" s="367"/>
      <c r="B804" s="104">
        <f>SUM(F803:F808,J803:J808,N803:N808,R803:R808,V803:V808,Z803:Z808,AD803:AD808)</f>
        <v>0</v>
      </c>
      <c r="C804" s="1043"/>
      <c r="D804" s="78" t="str">
        <f>AG803&amp;".2"</f>
        <v>B05.2</v>
      </c>
      <c r="E804" s="791"/>
      <c r="F804" s="764"/>
      <c r="G804" s="792"/>
      <c r="H804" s="793"/>
      <c r="I804" s="756"/>
      <c r="J804" s="764"/>
      <c r="K804" s="794"/>
      <c r="L804" s="793"/>
      <c r="M804" s="756"/>
      <c r="N804" s="764"/>
      <c r="O804" s="792"/>
      <c r="P804" s="793"/>
      <c r="Q804" s="756"/>
      <c r="R804" s="763"/>
      <c r="S804" s="792"/>
      <c r="T804" s="793"/>
      <c r="U804" s="756"/>
      <c r="V804" s="763"/>
      <c r="W804" s="792"/>
      <c r="X804" s="793"/>
      <c r="Y804" s="756"/>
      <c r="Z804" s="763"/>
      <c r="AA804" s="792"/>
      <c r="AB804" s="793"/>
      <c r="AC804" s="756"/>
      <c r="AD804" s="763"/>
      <c r="AE804" s="770"/>
      <c r="AF804" s="23"/>
      <c r="AH804" s="190" t="str">
        <f>IF(AG804&lt;&gt;"",VLOOKUP(AG804,MAGV!$B$6:$G$172,2,0),"")</f>
        <v/>
      </c>
      <c r="AI804" s="44" t="str">
        <f t="shared" si="16"/>
        <v/>
      </c>
    </row>
    <row r="805" spans="1:35" ht="12.6" customHeight="1" x14ac:dyDescent="0.2">
      <c r="A805" s="367"/>
      <c r="B805" s="102"/>
      <c r="C805" s="1044" t="s">
        <v>1</v>
      </c>
      <c r="D805" s="78" t="str">
        <f>AG803&amp;".3"</f>
        <v>B05.3</v>
      </c>
      <c r="E805" s="765"/>
      <c r="F805" s="773"/>
      <c r="G805" s="773"/>
      <c r="H805" s="795"/>
      <c r="I805" s="765"/>
      <c r="J805" s="767"/>
      <c r="K805" s="795"/>
      <c r="L805" s="775"/>
      <c r="M805" s="765"/>
      <c r="N805" s="766"/>
      <c r="O805" s="773"/>
      <c r="P805" s="775"/>
      <c r="Q805" s="765"/>
      <c r="R805" s="767"/>
      <c r="S805" s="773"/>
      <c r="T805" s="775"/>
      <c r="U805" s="765"/>
      <c r="V805" s="766"/>
      <c r="W805" s="804"/>
      <c r="X805" s="775"/>
      <c r="Y805" s="765"/>
      <c r="Z805" s="766"/>
      <c r="AA805" s="773"/>
      <c r="AB805" s="775"/>
      <c r="AC805" s="765"/>
      <c r="AD805" s="767"/>
      <c r="AE805" s="773"/>
      <c r="AF805" s="29"/>
      <c r="AH805" s="190" t="str">
        <f>IF(AG805&lt;&gt;"",VLOOKUP(AG805,MAGV!$B$6:$G$172,2,0),"")</f>
        <v/>
      </c>
      <c r="AI805" s="44" t="str">
        <f t="shared" si="16"/>
        <v/>
      </c>
    </row>
    <row r="806" spans="1:35" ht="12.6" customHeight="1" x14ac:dyDescent="0.2">
      <c r="A806" s="367"/>
      <c r="B806" s="102"/>
      <c r="C806" s="1045"/>
      <c r="D806" s="78" t="str">
        <f>AG803&amp;".4"</f>
        <v>B05.4</v>
      </c>
      <c r="E806" s="756"/>
      <c r="F806" s="770"/>
      <c r="G806" s="792"/>
      <c r="H806" s="796"/>
      <c r="I806" s="756"/>
      <c r="J806" s="764"/>
      <c r="K806" s="794"/>
      <c r="L806" s="793"/>
      <c r="M806" s="756"/>
      <c r="N806" s="764"/>
      <c r="O806" s="792"/>
      <c r="P806" s="793"/>
      <c r="Q806" s="756"/>
      <c r="R806" s="763"/>
      <c r="S806" s="792"/>
      <c r="T806" s="793"/>
      <c r="U806" s="756"/>
      <c r="V806" s="763"/>
      <c r="W806" s="792"/>
      <c r="X806" s="793"/>
      <c r="Y806" s="756"/>
      <c r="Z806" s="772"/>
      <c r="AA806" s="797"/>
      <c r="AB806" s="798"/>
      <c r="AC806" s="756"/>
      <c r="AD806" s="763"/>
      <c r="AE806" s="792"/>
      <c r="AF806" s="29"/>
      <c r="AH806" s="190" t="str">
        <f>IF(AG806&lt;&gt;"",VLOOKUP(AG806,MAGV!$B$6:$G$172,2,0),"")</f>
        <v/>
      </c>
      <c r="AI806" s="44" t="str">
        <f t="shared" si="16"/>
        <v/>
      </c>
    </row>
    <row r="807" spans="1:35" ht="6.95" customHeight="1" x14ac:dyDescent="0.2">
      <c r="A807" s="367"/>
      <c r="B807" s="102"/>
      <c r="C807" s="1046" t="s">
        <v>547</v>
      </c>
      <c r="D807" s="78" t="str">
        <f>AG803&amp;".5"</f>
        <v>B05.5</v>
      </c>
      <c r="E807" s="753"/>
      <c r="F807" s="788"/>
      <c r="G807" s="788"/>
      <c r="H807" s="789"/>
      <c r="I807" s="753"/>
      <c r="J807" s="754"/>
      <c r="K807" s="789"/>
      <c r="L807" s="755"/>
      <c r="M807" s="753"/>
      <c r="N807" s="754"/>
      <c r="O807" s="788"/>
      <c r="P807" s="755"/>
      <c r="Q807" s="753"/>
      <c r="R807" s="790"/>
      <c r="S807" s="788"/>
      <c r="T807" s="755"/>
      <c r="U807" s="753"/>
      <c r="V807" s="790"/>
      <c r="W807" s="788"/>
      <c r="X807" s="755"/>
      <c r="Y807" s="753"/>
      <c r="Z807" s="799"/>
      <c r="AA807" s="800"/>
      <c r="AB807" s="801"/>
      <c r="AC807" s="753"/>
      <c r="AD807" s="790"/>
      <c r="AE807" s="788"/>
      <c r="AF807" s="29"/>
      <c r="AH807" s="190" t="str">
        <f>IF(AG807&lt;&gt;"",VLOOKUP(AG807,MAGV!$B$6:$G$172,2,0),"")</f>
        <v/>
      </c>
      <c r="AI807" s="44" t="str">
        <f t="shared" si="16"/>
        <v/>
      </c>
    </row>
    <row r="808" spans="1:35" ht="6.95" customHeight="1" x14ac:dyDescent="0.2">
      <c r="A808" s="367"/>
      <c r="B808" s="102"/>
      <c r="C808" s="1046"/>
      <c r="D808" s="78" t="str">
        <f>AG803&amp;".6"</f>
        <v>B05.6</v>
      </c>
      <c r="E808" s="753"/>
      <c r="F808" s="788"/>
      <c r="G808" s="788"/>
      <c r="H808" s="789"/>
      <c r="I808" s="753"/>
      <c r="J808" s="754"/>
      <c r="K808" s="789"/>
      <c r="L808" s="755"/>
      <c r="M808" s="753"/>
      <c r="N808" s="754"/>
      <c r="O808" s="788"/>
      <c r="P808" s="755"/>
      <c r="Q808" s="753"/>
      <c r="R808" s="790"/>
      <c r="S808" s="788"/>
      <c r="T808" s="755"/>
      <c r="U808" s="753"/>
      <c r="V808" s="790"/>
      <c r="W808" s="788"/>
      <c r="X808" s="755"/>
      <c r="Y808" s="753"/>
      <c r="Z808" s="799"/>
      <c r="AA808" s="800"/>
      <c r="AB808" s="801"/>
      <c r="AC808" s="753"/>
      <c r="AD808" s="790"/>
      <c r="AE808" s="788"/>
      <c r="AF808" s="29"/>
      <c r="AH808" s="190" t="str">
        <f>IF(AG808&lt;&gt;"",VLOOKUP(AG808,MAGV!$B$6:$G$172,2,0),"")</f>
        <v/>
      </c>
      <c r="AI808" s="44" t="str">
        <f t="shared" si="16"/>
        <v/>
      </c>
    </row>
    <row r="809" spans="1:35" ht="12.6" customHeight="1" x14ac:dyDescent="0.2">
      <c r="A809" s="368">
        <v>8</v>
      </c>
      <c r="B809" s="101" t="str">
        <f>IF(AG809&lt;&gt;"",AH809,"")</f>
        <v>Th.Giang</v>
      </c>
      <c r="C809" s="1042" t="s">
        <v>0</v>
      </c>
      <c r="D809" s="79" t="str">
        <f>AG809&amp;".1"</f>
        <v>B39.1</v>
      </c>
      <c r="E809" s="761"/>
      <c r="F809" s="771"/>
      <c r="G809" s="771"/>
      <c r="H809" s="760"/>
      <c r="I809" s="761"/>
      <c r="J809" s="760"/>
      <c r="K809" s="802"/>
      <c r="L809" s="774"/>
      <c r="M809" s="761"/>
      <c r="N809" s="760"/>
      <c r="O809" s="771"/>
      <c r="P809" s="774"/>
      <c r="Q809" s="761"/>
      <c r="R809" s="762"/>
      <c r="S809" s="771"/>
      <c r="T809" s="774"/>
      <c r="U809" s="761"/>
      <c r="V809" s="760"/>
      <c r="W809" s="771"/>
      <c r="X809" s="774"/>
      <c r="Y809" s="761"/>
      <c r="Z809" s="760"/>
      <c r="AA809" s="771"/>
      <c r="AB809" s="774"/>
      <c r="AC809" s="761"/>
      <c r="AD809" s="762"/>
      <c r="AE809" s="771"/>
      <c r="AF809" s="19"/>
      <c r="AG809" s="189" t="s">
        <v>5542</v>
      </c>
      <c r="AH809" s="190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">
      <c r="A810" s="367"/>
      <c r="B810" s="104">
        <f>SUM(F809:F814,J809:J814,N809:N814,R809:R814,V809:V814,Z809:Z814,AD809:AD814)</f>
        <v>0</v>
      </c>
      <c r="C810" s="1043"/>
      <c r="D810" s="78" t="str">
        <f>AG809&amp;".2"</f>
        <v>B39.2</v>
      </c>
      <c r="E810" s="791"/>
      <c r="F810" s="764"/>
      <c r="G810" s="792"/>
      <c r="H810" s="793"/>
      <c r="I810" s="756"/>
      <c r="J810" s="764"/>
      <c r="K810" s="794"/>
      <c r="L810" s="793"/>
      <c r="M810" s="756"/>
      <c r="N810" s="764"/>
      <c r="O810" s="792"/>
      <c r="P810" s="793"/>
      <c r="Q810" s="756"/>
      <c r="R810" s="763"/>
      <c r="S810" s="792"/>
      <c r="T810" s="793"/>
      <c r="U810" s="756"/>
      <c r="V810" s="763"/>
      <c r="W810" s="792"/>
      <c r="X810" s="793"/>
      <c r="Y810" s="756"/>
      <c r="Z810" s="763"/>
      <c r="AA810" s="792"/>
      <c r="AB810" s="793"/>
      <c r="AC810" s="756"/>
      <c r="AD810" s="763"/>
      <c r="AE810" s="792"/>
      <c r="AF810" s="23"/>
      <c r="AH810" s="190" t="str">
        <f>IF(AG810&lt;&gt;"",VLOOKUP(AG810,MAGV!$B$6:$G$172,2,0),"")</f>
        <v/>
      </c>
      <c r="AI810" s="44" t="str">
        <f t="shared" si="16"/>
        <v/>
      </c>
    </row>
    <row r="811" spans="1:35" ht="12.6" customHeight="1" x14ac:dyDescent="0.2">
      <c r="A811" s="367"/>
      <c r="B811" s="102"/>
      <c r="C811" s="1044" t="s">
        <v>1</v>
      </c>
      <c r="D811" s="78" t="str">
        <f>AG809&amp;".3"</f>
        <v>B39.3</v>
      </c>
      <c r="E811" s="765"/>
      <c r="F811" s="773"/>
      <c r="G811" s="773"/>
      <c r="H811" s="795"/>
      <c r="I811" s="765"/>
      <c r="J811" s="767"/>
      <c r="K811" s="795"/>
      <c r="L811" s="775"/>
      <c r="M811" s="765"/>
      <c r="N811" s="766"/>
      <c r="O811" s="773"/>
      <c r="P811" s="775"/>
      <c r="Q811" s="765"/>
      <c r="R811" s="767"/>
      <c r="S811" s="773"/>
      <c r="T811" s="775"/>
      <c r="U811" s="765"/>
      <c r="V811" s="766"/>
      <c r="W811" s="773"/>
      <c r="X811" s="775"/>
      <c r="Y811" s="765"/>
      <c r="Z811" s="766"/>
      <c r="AA811" s="773"/>
      <c r="AB811" s="775"/>
      <c r="AC811" s="765"/>
      <c r="AD811" s="767"/>
      <c r="AE811" s="773"/>
      <c r="AF811" s="29"/>
      <c r="AH811" s="190" t="str">
        <f>IF(AG811&lt;&gt;"",VLOOKUP(AG811,MAGV!$B$6:$G$172,2,0),"")</f>
        <v/>
      </c>
      <c r="AI811" s="44" t="str">
        <f t="shared" si="16"/>
        <v/>
      </c>
    </row>
    <row r="812" spans="1:35" ht="12.6" customHeight="1" x14ac:dyDescent="0.2">
      <c r="A812" s="367"/>
      <c r="B812" s="102"/>
      <c r="C812" s="1045"/>
      <c r="D812" s="78" t="str">
        <f>AG809&amp;".4"</f>
        <v>B39.4</v>
      </c>
      <c r="E812" s="756"/>
      <c r="F812" s="770"/>
      <c r="G812" s="792"/>
      <c r="H812" s="796"/>
      <c r="I812" s="756"/>
      <c r="J812" s="764"/>
      <c r="K812" s="794"/>
      <c r="L812" s="793"/>
      <c r="M812" s="756"/>
      <c r="N812" s="764"/>
      <c r="O812" s="792"/>
      <c r="P812" s="793"/>
      <c r="Q812" s="756"/>
      <c r="R812" s="763"/>
      <c r="S812" s="792"/>
      <c r="T812" s="793"/>
      <c r="U812" s="756"/>
      <c r="V812" s="763"/>
      <c r="W812" s="792"/>
      <c r="X812" s="793"/>
      <c r="Y812" s="756"/>
      <c r="Z812" s="772"/>
      <c r="AA812" s="797"/>
      <c r="AB812" s="798"/>
      <c r="AC812" s="756"/>
      <c r="AD812" s="763"/>
      <c r="AE812" s="792"/>
      <c r="AF812" s="29"/>
      <c r="AH812" s="190" t="str">
        <f>IF(AG812&lt;&gt;"",VLOOKUP(AG812,MAGV!$B$6:$G$172,2,0),"")</f>
        <v/>
      </c>
      <c r="AI812" s="44" t="str">
        <f t="shared" si="16"/>
        <v/>
      </c>
    </row>
    <row r="813" spans="1:35" ht="6.95" customHeight="1" x14ac:dyDescent="0.2">
      <c r="A813" s="367"/>
      <c r="B813" s="102"/>
      <c r="C813" s="1046" t="s">
        <v>547</v>
      </c>
      <c r="D813" s="78" t="str">
        <f>AG809&amp;".5"</f>
        <v>B39.5</v>
      </c>
      <c r="E813" s="753"/>
      <c r="F813" s="788"/>
      <c r="G813" s="788"/>
      <c r="H813" s="789"/>
      <c r="I813" s="753"/>
      <c r="J813" s="754"/>
      <c r="K813" s="789"/>
      <c r="L813" s="755"/>
      <c r="M813" s="753"/>
      <c r="N813" s="754"/>
      <c r="O813" s="788"/>
      <c r="P813" s="755"/>
      <c r="Q813" s="753"/>
      <c r="R813" s="790"/>
      <c r="S813" s="805"/>
      <c r="T813" s="755"/>
      <c r="U813" s="753"/>
      <c r="V813" s="790"/>
      <c r="W813" s="788"/>
      <c r="X813" s="755"/>
      <c r="Y813" s="753"/>
      <c r="Z813" s="799"/>
      <c r="AA813" s="800"/>
      <c r="AB813" s="801"/>
      <c r="AC813" s="753"/>
      <c r="AD813" s="790"/>
      <c r="AE813" s="788"/>
      <c r="AF813" s="29"/>
      <c r="AH813" s="190" t="str">
        <f>IF(AG813&lt;&gt;"",VLOOKUP(AG813,MAGV!$B$6:$G$172,2,0),"")</f>
        <v/>
      </c>
      <c r="AI813" s="44" t="str">
        <f t="shared" si="16"/>
        <v/>
      </c>
    </row>
    <row r="814" spans="1:35" ht="6.95" customHeight="1" x14ac:dyDescent="0.2">
      <c r="A814" s="367"/>
      <c r="B814" s="102"/>
      <c r="C814" s="1046"/>
      <c r="D814" s="78" t="str">
        <f>AG809&amp;".6"</f>
        <v>B39.6</v>
      </c>
      <c r="E814" s="753"/>
      <c r="F814" s="788"/>
      <c r="G814" s="788"/>
      <c r="H814" s="789"/>
      <c r="I814" s="753"/>
      <c r="J814" s="754"/>
      <c r="K814" s="789"/>
      <c r="L814" s="755"/>
      <c r="M814" s="753"/>
      <c r="N814" s="754"/>
      <c r="O814" s="788"/>
      <c r="P814" s="755"/>
      <c r="Q814" s="753"/>
      <c r="R814" s="790"/>
      <c r="S814" s="788"/>
      <c r="T814" s="755"/>
      <c r="U814" s="753"/>
      <c r="V814" s="790"/>
      <c r="W814" s="788"/>
      <c r="X814" s="755"/>
      <c r="Y814" s="753"/>
      <c r="Z814" s="799"/>
      <c r="AA814" s="800"/>
      <c r="AB814" s="801"/>
      <c r="AC814" s="753"/>
      <c r="AD814" s="790"/>
      <c r="AE814" s="788"/>
      <c r="AF814" s="29"/>
      <c r="AH814" s="190" t="str">
        <f>IF(AG814&lt;&gt;"",VLOOKUP(AG814,MAGV!$B$6:$G$172,2,0),"")</f>
        <v/>
      </c>
      <c r="AI814" s="44" t="str">
        <f t="shared" si="16"/>
        <v/>
      </c>
    </row>
    <row r="815" spans="1:35" ht="12.6" customHeight="1" x14ac:dyDescent="0.2">
      <c r="A815" s="368">
        <v>9</v>
      </c>
      <c r="B815" s="101" t="s">
        <v>194</v>
      </c>
      <c r="C815" s="1042" t="s">
        <v>0</v>
      </c>
      <c r="D815" s="79" t="str">
        <f>AG815&amp;".1"</f>
        <v>B08.1</v>
      </c>
      <c r="E815" s="761"/>
      <c r="F815" s="771"/>
      <c r="G815" s="771"/>
      <c r="H815" s="760"/>
      <c r="I815" s="761"/>
      <c r="J815" s="760"/>
      <c r="K815" s="802"/>
      <c r="L815" s="774"/>
      <c r="M815" s="761"/>
      <c r="N815" s="760"/>
      <c r="O815" s="771"/>
      <c r="P815" s="774"/>
      <c r="Q815" s="761"/>
      <c r="R815" s="762"/>
      <c r="S815" s="771"/>
      <c r="T815" s="774"/>
      <c r="U815" s="761"/>
      <c r="V815" s="760"/>
      <c r="W815" s="771"/>
      <c r="X815" s="774"/>
      <c r="Y815" s="761"/>
      <c r="Z815" s="760"/>
      <c r="AA815" s="771"/>
      <c r="AB815" s="774"/>
      <c r="AC815" s="761"/>
      <c r="AD815" s="762"/>
      <c r="AE815" s="771"/>
      <c r="AF815" s="19"/>
      <c r="AG815" s="189" t="s">
        <v>8306</v>
      </c>
      <c r="AH815" s="190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">
      <c r="A816" s="367"/>
      <c r="B816" s="104">
        <f>SUM(F815:F820,J815:J820,N815:N820,R815:R820,V815:V820,Z815:Z820,AD815:AD820)</f>
        <v>0</v>
      </c>
      <c r="C816" s="1043"/>
      <c r="D816" s="78" t="str">
        <f>AG815&amp;".2"</f>
        <v>B08.2</v>
      </c>
      <c r="E816" s="791"/>
      <c r="F816" s="764"/>
      <c r="G816" s="792"/>
      <c r="H816" s="793"/>
      <c r="I816" s="756"/>
      <c r="J816" s="764"/>
      <c r="K816" s="794"/>
      <c r="L816" s="793"/>
      <c r="M816" s="756"/>
      <c r="N816" s="764"/>
      <c r="O816" s="792"/>
      <c r="P816" s="793"/>
      <c r="Q816" s="756"/>
      <c r="R816" s="763"/>
      <c r="S816" s="792"/>
      <c r="T816" s="793"/>
      <c r="U816" s="756"/>
      <c r="V816" s="763"/>
      <c r="W816" s="792"/>
      <c r="X816" s="793"/>
      <c r="Y816" s="756"/>
      <c r="Z816" s="763"/>
      <c r="AA816" s="792"/>
      <c r="AB816" s="793"/>
      <c r="AC816" s="756"/>
      <c r="AD816" s="763"/>
      <c r="AE816" s="792"/>
      <c r="AF816" s="23"/>
      <c r="AH816" s="190" t="str">
        <f>IF(AG816&lt;&gt;"",VLOOKUP(AG816,MAGV!$B$6:$G$172,2,0),"")</f>
        <v/>
      </c>
      <c r="AI816" s="44" t="str">
        <f t="shared" si="16"/>
        <v/>
      </c>
    </row>
    <row r="817" spans="1:35" ht="12.6" customHeight="1" x14ac:dyDescent="0.2">
      <c r="A817" s="367"/>
      <c r="B817" s="102"/>
      <c r="C817" s="1044" t="s">
        <v>1</v>
      </c>
      <c r="D817" s="78" t="str">
        <f>AG815&amp;".3"</f>
        <v>B08.3</v>
      </c>
      <c r="E817" s="765"/>
      <c r="F817" s="773"/>
      <c r="G817" s="773"/>
      <c r="H817" s="795"/>
      <c r="I817" s="765"/>
      <c r="J817" s="767"/>
      <c r="K817" s="795"/>
      <c r="L817" s="775"/>
      <c r="M817" s="765"/>
      <c r="N817" s="766"/>
      <c r="O817" s="773"/>
      <c r="P817" s="775"/>
      <c r="Q817" s="765"/>
      <c r="R817" s="767"/>
      <c r="S817" s="773"/>
      <c r="T817" s="775"/>
      <c r="U817" s="765"/>
      <c r="V817" s="766"/>
      <c r="W817" s="804"/>
      <c r="X817" s="775"/>
      <c r="Y817" s="765"/>
      <c r="Z817" s="766"/>
      <c r="AA817" s="773"/>
      <c r="AB817" s="775"/>
      <c r="AC817" s="765"/>
      <c r="AD817" s="767"/>
      <c r="AE817" s="773"/>
      <c r="AF817" s="29"/>
      <c r="AH817" s="190" t="str">
        <f>IF(AG817&lt;&gt;"",VLOOKUP(AG817,MAGV!$B$6:$G$172,2,0),"")</f>
        <v/>
      </c>
      <c r="AI817" s="44" t="str">
        <f t="shared" si="16"/>
        <v/>
      </c>
    </row>
    <row r="818" spans="1:35" ht="12.6" customHeight="1" x14ac:dyDescent="0.2">
      <c r="A818" s="367"/>
      <c r="B818" s="102"/>
      <c r="C818" s="1045"/>
      <c r="D818" s="78" t="str">
        <f>AG815&amp;".4"</f>
        <v>B08.4</v>
      </c>
      <c r="E818" s="756"/>
      <c r="F818" s="770"/>
      <c r="G818" s="792"/>
      <c r="H818" s="796"/>
      <c r="I818" s="756"/>
      <c r="J818" s="764"/>
      <c r="K818" s="794"/>
      <c r="L818" s="793"/>
      <c r="M818" s="756"/>
      <c r="N818" s="764"/>
      <c r="O818" s="792"/>
      <c r="P818" s="793"/>
      <c r="Q818" s="756"/>
      <c r="R818" s="763"/>
      <c r="S818" s="792"/>
      <c r="T818" s="793"/>
      <c r="U818" s="756"/>
      <c r="V818" s="763"/>
      <c r="W818" s="792"/>
      <c r="X818" s="793"/>
      <c r="Y818" s="756"/>
      <c r="Z818" s="772"/>
      <c r="AA818" s="797"/>
      <c r="AB818" s="798"/>
      <c r="AC818" s="756"/>
      <c r="AD818" s="763"/>
      <c r="AE818" s="792"/>
      <c r="AF818" s="29"/>
      <c r="AH818" s="190" t="str">
        <f>IF(AG818&lt;&gt;"",VLOOKUP(AG818,MAGV!$B$6:$G$172,2,0),"")</f>
        <v/>
      </c>
      <c r="AI818" s="44" t="str">
        <f t="shared" si="16"/>
        <v/>
      </c>
    </row>
    <row r="819" spans="1:35" ht="6.95" customHeight="1" x14ac:dyDescent="0.2">
      <c r="A819" s="367"/>
      <c r="B819" s="102"/>
      <c r="C819" s="1046" t="s">
        <v>547</v>
      </c>
      <c r="D819" s="78" t="str">
        <f>AG815&amp;".5"</f>
        <v>B08.5</v>
      </c>
      <c r="E819" s="753"/>
      <c r="F819" s="788"/>
      <c r="G819" s="788"/>
      <c r="H819" s="789"/>
      <c r="I819" s="753"/>
      <c r="J819" s="754"/>
      <c r="K819" s="789"/>
      <c r="L819" s="755"/>
      <c r="M819" s="753"/>
      <c r="N819" s="754"/>
      <c r="O819" s="788"/>
      <c r="P819" s="755"/>
      <c r="Q819" s="753"/>
      <c r="R819" s="790"/>
      <c r="S819" s="788"/>
      <c r="T819" s="755"/>
      <c r="U819" s="753"/>
      <c r="V819" s="790"/>
      <c r="W819" s="788"/>
      <c r="X819" s="755"/>
      <c r="Y819" s="753"/>
      <c r="Z819" s="799"/>
      <c r="AA819" s="800"/>
      <c r="AB819" s="801"/>
      <c r="AC819" s="753"/>
      <c r="AD819" s="790"/>
      <c r="AE819" s="788"/>
      <c r="AF819" s="29"/>
      <c r="AH819" s="190" t="str">
        <f>IF(AG819&lt;&gt;"",VLOOKUP(AG819,MAGV!$B$6:$G$172,2,0),"")</f>
        <v/>
      </c>
      <c r="AI819" s="44" t="str">
        <f t="shared" si="16"/>
        <v/>
      </c>
    </row>
    <row r="820" spans="1:35" ht="6.95" customHeight="1" x14ac:dyDescent="0.2">
      <c r="A820" s="369"/>
      <c r="B820" s="103"/>
      <c r="C820" s="1047"/>
      <c r="D820" s="78" t="str">
        <f>AG815&amp;".6"</f>
        <v>B08.6</v>
      </c>
      <c r="E820" s="759"/>
      <c r="F820" s="768"/>
      <c r="G820" s="768"/>
      <c r="H820" s="808"/>
      <c r="I820" s="759"/>
      <c r="J820" s="758"/>
      <c r="K820" s="808"/>
      <c r="L820" s="777"/>
      <c r="M820" s="759"/>
      <c r="N820" s="758"/>
      <c r="O820" s="768"/>
      <c r="P820" s="777"/>
      <c r="Q820" s="759"/>
      <c r="R820" s="757"/>
      <c r="S820" s="776"/>
      <c r="T820" s="777"/>
      <c r="U820" s="759"/>
      <c r="V820" s="757"/>
      <c r="W820" s="776"/>
      <c r="X820" s="777"/>
      <c r="Y820" s="759"/>
      <c r="Z820" s="769"/>
      <c r="AA820" s="810"/>
      <c r="AB820" s="811"/>
      <c r="AC820" s="759"/>
      <c r="AD820" s="757"/>
      <c r="AE820" s="768"/>
      <c r="AF820" s="29"/>
      <c r="AH820" s="190" t="str">
        <f>IF(AG820&lt;&gt;"",VLOOKUP(AG820,MAGV!$B$6:$G$172,2,0),"")</f>
        <v/>
      </c>
      <c r="AI820" s="44" t="str">
        <f t="shared" si="16"/>
        <v/>
      </c>
    </row>
    <row r="821" spans="1:35" ht="12.6" customHeight="1" x14ac:dyDescent="0.2">
      <c r="A821" s="368">
        <v>11</v>
      </c>
      <c r="B821" s="101" t="str">
        <f>IF(AG821&lt;&gt;"",AH821,"")</f>
        <v>Th.Hoan</v>
      </c>
      <c r="C821" s="1042" t="s">
        <v>0</v>
      </c>
      <c r="D821" s="79" t="str">
        <f>AG821&amp;".1"</f>
        <v>B18.1</v>
      </c>
      <c r="E821" s="761"/>
      <c r="F821" s="771"/>
      <c r="G821" s="771"/>
      <c r="H821" s="760"/>
      <c r="I821" s="761"/>
      <c r="J821" s="760"/>
      <c r="K821" s="802"/>
      <c r="L821" s="774"/>
      <c r="M821" s="761"/>
      <c r="N821" s="760"/>
      <c r="O821" s="771"/>
      <c r="P821" s="774"/>
      <c r="Q821" s="761"/>
      <c r="R821" s="762"/>
      <c r="S821" s="771"/>
      <c r="T821" s="774"/>
      <c r="U821" s="761"/>
      <c r="V821" s="760"/>
      <c r="W821" s="771"/>
      <c r="X821" s="774"/>
      <c r="Y821" s="761"/>
      <c r="Z821" s="760"/>
      <c r="AA821" s="771"/>
      <c r="AB821" s="774"/>
      <c r="AC821" s="761"/>
      <c r="AD821" s="762"/>
      <c r="AE821" s="771"/>
      <c r="AF821" s="19"/>
      <c r="AG821" s="53" t="s">
        <v>361</v>
      </c>
      <c r="AH821" s="190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">
      <c r="A822" s="367"/>
      <c r="B822" s="104">
        <f>SUM(F821:F826,J821:J826,N821:N826,R821:R826,V821:V826,Z821:Z826,AD821:AD826)</f>
        <v>0</v>
      </c>
      <c r="C822" s="1043"/>
      <c r="D822" s="78" t="str">
        <f>AG821&amp;".2"</f>
        <v>B18.2</v>
      </c>
      <c r="E822" s="791"/>
      <c r="F822" s="764"/>
      <c r="G822" s="770"/>
      <c r="H822" s="793"/>
      <c r="I822" s="756"/>
      <c r="J822" s="764"/>
      <c r="K822" s="796"/>
      <c r="L822" s="793"/>
      <c r="M822" s="756"/>
      <c r="N822" s="764"/>
      <c r="O822" s="770"/>
      <c r="P822" s="793"/>
      <c r="Q822" s="756"/>
      <c r="R822" s="763"/>
      <c r="S822" s="770"/>
      <c r="T822" s="793"/>
      <c r="U822" s="756"/>
      <c r="V822" s="763"/>
      <c r="W822" s="770"/>
      <c r="X822" s="793"/>
      <c r="Y822" s="756"/>
      <c r="Z822" s="763"/>
      <c r="AA822" s="770"/>
      <c r="AB822" s="793"/>
      <c r="AC822" s="756"/>
      <c r="AD822" s="763"/>
      <c r="AE822" s="770"/>
      <c r="AF822" s="23"/>
      <c r="AH822" s="190" t="str">
        <f>IF(AG822&lt;&gt;"",VLOOKUP(AG822,MAGV!$B$6:$G$172,2,0),"")</f>
        <v/>
      </c>
      <c r="AI822" s="44" t="str">
        <f t="shared" si="16"/>
        <v/>
      </c>
    </row>
    <row r="823" spans="1:35" ht="12.6" customHeight="1" x14ac:dyDescent="0.2">
      <c r="A823" s="367"/>
      <c r="B823" s="102"/>
      <c r="C823" s="1044" t="s">
        <v>1</v>
      </c>
      <c r="D823" s="78" t="str">
        <f>AG821&amp;".3"</f>
        <v>B18.3</v>
      </c>
      <c r="E823" s="765"/>
      <c r="F823" s="773"/>
      <c r="G823" s="773"/>
      <c r="H823" s="795"/>
      <c r="I823" s="765"/>
      <c r="J823" s="767"/>
      <c r="K823" s="795"/>
      <c r="L823" s="775"/>
      <c r="M823" s="765"/>
      <c r="N823" s="766"/>
      <c r="O823" s="773"/>
      <c r="P823" s="775"/>
      <c r="Q823" s="765"/>
      <c r="R823" s="767"/>
      <c r="S823" s="773"/>
      <c r="T823" s="775"/>
      <c r="U823" s="765"/>
      <c r="V823" s="766"/>
      <c r="W823" s="773"/>
      <c r="X823" s="775"/>
      <c r="Y823" s="765"/>
      <c r="Z823" s="766"/>
      <c r="AA823" s="773"/>
      <c r="AB823" s="775"/>
      <c r="AC823" s="765"/>
      <c r="AD823" s="767"/>
      <c r="AE823" s="773"/>
      <c r="AF823" s="29"/>
      <c r="AH823" s="190" t="str">
        <f>IF(AG823&lt;&gt;"",VLOOKUP(AG823,MAGV!$B$6:$G$172,2,0),"")</f>
        <v/>
      </c>
      <c r="AI823" s="44" t="str">
        <f t="shared" si="16"/>
        <v/>
      </c>
    </row>
    <row r="824" spans="1:35" ht="12.6" customHeight="1" x14ac:dyDescent="0.2">
      <c r="A824" s="367"/>
      <c r="B824" s="102"/>
      <c r="C824" s="1045"/>
      <c r="D824" s="78" t="str">
        <f>AG821&amp;".4"</f>
        <v>B18.4</v>
      </c>
      <c r="E824" s="756"/>
      <c r="F824" s="770"/>
      <c r="G824" s="770"/>
      <c r="H824" s="796"/>
      <c r="I824" s="756"/>
      <c r="J824" s="764"/>
      <c r="K824" s="796"/>
      <c r="L824" s="793"/>
      <c r="M824" s="756"/>
      <c r="N824" s="764"/>
      <c r="O824" s="770"/>
      <c r="P824" s="793"/>
      <c r="Q824" s="756"/>
      <c r="R824" s="763"/>
      <c r="S824" s="770"/>
      <c r="T824" s="793"/>
      <c r="U824" s="756"/>
      <c r="V824" s="763"/>
      <c r="W824" s="792"/>
      <c r="X824" s="793"/>
      <c r="Y824" s="756"/>
      <c r="Z824" s="772"/>
      <c r="AA824" s="852"/>
      <c r="AB824" s="798"/>
      <c r="AC824" s="756"/>
      <c r="AD824" s="763"/>
      <c r="AE824" s="770"/>
      <c r="AF824" s="29"/>
      <c r="AH824" s="190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">
      <c r="A825" s="367"/>
      <c r="B825" s="102"/>
      <c r="C825" s="1046" t="s">
        <v>547</v>
      </c>
      <c r="D825" s="78" t="str">
        <f>AG821&amp;".5"</f>
        <v>B18.5</v>
      </c>
      <c r="E825" s="753"/>
      <c r="F825" s="788"/>
      <c r="G825" s="788"/>
      <c r="H825" s="789"/>
      <c r="I825" s="753"/>
      <c r="J825" s="754"/>
      <c r="K825" s="789"/>
      <c r="L825" s="755"/>
      <c r="M825" s="753"/>
      <c r="N825" s="754"/>
      <c r="O825" s="788"/>
      <c r="P825" s="755"/>
      <c r="Q825" s="753"/>
      <c r="R825" s="790"/>
      <c r="S825" s="788"/>
      <c r="T825" s="755"/>
      <c r="U825" s="753"/>
      <c r="V825" s="790"/>
      <c r="W825" s="788"/>
      <c r="X825" s="755"/>
      <c r="Y825" s="753"/>
      <c r="Z825" s="799"/>
      <c r="AA825" s="800"/>
      <c r="AB825" s="801"/>
      <c r="AC825" s="753"/>
      <c r="AD825" s="790"/>
      <c r="AE825" s="788"/>
      <c r="AF825" s="29"/>
      <c r="AH825" s="190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">
      <c r="A826" s="367"/>
      <c r="B826" s="102"/>
      <c r="C826" s="1046"/>
      <c r="D826" s="78" t="str">
        <f>AG821&amp;".6"</f>
        <v>B18.6</v>
      </c>
      <c r="E826" s="753"/>
      <c r="F826" s="788"/>
      <c r="G826" s="788"/>
      <c r="H826" s="789"/>
      <c r="I826" s="753"/>
      <c r="J826" s="754"/>
      <c r="K826" s="789"/>
      <c r="L826" s="755"/>
      <c r="M826" s="753"/>
      <c r="N826" s="754"/>
      <c r="O826" s="788"/>
      <c r="P826" s="755"/>
      <c r="Q826" s="753"/>
      <c r="R826" s="790"/>
      <c r="S826" s="788"/>
      <c r="T826" s="755"/>
      <c r="U826" s="753"/>
      <c r="V826" s="790"/>
      <c r="W826" s="788"/>
      <c r="X826" s="755"/>
      <c r="Y826" s="753"/>
      <c r="Z826" s="799"/>
      <c r="AA826" s="800"/>
      <c r="AB826" s="801"/>
      <c r="AC826" s="753"/>
      <c r="AD826" s="790"/>
      <c r="AE826" s="788"/>
      <c r="AF826" s="29"/>
      <c r="AH826" s="190" t="str">
        <f>IF(AG826&lt;&gt;"",VLOOKUP(AG826,MAGV!$B$6:$G$172,2,0),"")</f>
        <v/>
      </c>
      <c r="AI826" s="44" t="str">
        <f t="shared" si="16"/>
        <v/>
      </c>
    </row>
    <row r="827" spans="1:35" ht="12.6" customHeight="1" x14ac:dyDescent="0.2">
      <c r="A827" s="368">
        <v>12</v>
      </c>
      <c r="B827" s="101" t="str">
        <f>IF(AG827&lt;&gt;"",AH827,"")</f>
        <v>Th.Hoàng</v>
      </c>
      <c r="C827" s="1042" t="s">
        <v>0</v>
      </c>
      <c r="D827" s="79" t="str">
        <f>AG827&amp;".1"</f>
        <v>B09.1</v>
      </c>
      <c r="E827" s="761"/>
      <c r="F827" s="771"/>
      <c r="G827" s="771"/>
      <c r="H827" s="760"/>
      <c r="I827" s="761"/>
      <c r="J827" s="760"/>
      <c r="K827" s="802"/>
      <c r="L827" s="774"/>
      <c r="M827" s="761"/>
      <c r="N827" s="760"/>
      <c r="O827" s="771"/>
      <c r="P827" s="774"/>
      <c r="Q827" s="761"/>
      <c r="R827" s="762"/>
      <c r="S827" s="771"/>
      <c r="T827" s="774"/>
      <c r="U827" s="761"/>
      <c r="V827" s="760"/>
      <c r="W827" s="771"/>
      <c r="X827" s="774"/>
      <c r="Y827" s="761"/>
      <c r="Z827" s="760"/>
      <c r="AA827" s="771"/>
      <c r="AB827" s="774"/>
      <c r="AC827" s="761"/>
      <c r="AD827" s="762"/>
      <c r="AE827" s="771"/>
      <c r="AF827" s="19"/>
      <c r="AG827" s="189" t="s">
        <v>356</v>
      </c>
      <c r="AH827" s="190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">
      <c r="A828" s="367"/>
      <c r="B828" s="104">
        <f>SUM(F827:F832,J827:J832,N827:N832,R827:R832,V827:V832,Z827:Z832,AD827:AD832)</f>
        <v>0</v>
      </c>
      <c r="C828" s="1043"/>
      <c r="D828" s="78" t="str">
        <f>AG827&amp;".2"</f>
        <v>B09.2</v>
      </c>
      <c r="E828" s="791"/>
      <c r="F828" s="764"/>
      <c r="G828" s="770"/>
      <c r="H828" s="793"/>
      <c r="I828" s="756"/>
      <c r="J828" s="764"/>
      <c r="K828" s="796"/>
      <c r="L828" s="793"/>
      <c r="M828" s="756"/>
      <c r="N828" s="764"/>
      <c r="O828" s="770"/>
      <c r="P828" s="793"/>
      <c r="Q828" s="756"/>
      <c r="R828" s="763"/>
      <c r="S828" s="770"/>
      <c r="T828" s="793"/>
      <c r="U828" s="756"/>
      <c r="V828" s="763"/>
      <c r="W828" s="792"/>
      <c r="X828" s="793"/>
      <c r="Y828" s="756"/>
      <c r="Z828" s="763"/>
      <c r="AA828" s="792"/>
      <c r="AB828" s="793"/>
      <c r="AC828" s="756"/>
      <c r="AD828" s="763"/>
      <c r="AE828" s="792"/>
      <c r="AF828" s="23"/>
      <c r="AH828" s="190" t="str">
        <f>IF(AG828&lt;&gt;"",VLOOKUP(AG828,MAGV!$B$6:$G$172,2,0),"")</f>
        <v/>
      </c>
      <c r="AI828" s="44" t="str">
        <f t="shared" si="16"/>
        <v/>
      </c>
    </row>
    <row r="829" spans="1:35" ht="12.6" customHeight="1" x14ac:dyDescent="0.2">
      <c r="A829" s="367"/>
      <c r="B829" s="102"/>
      <c r="C829" s="1044" t="s">
        <v>1</v>
      </c>
      <c r="D829" s="78" t="str">
        <f>AG827&amp;".3"</f>
        <v>B09.3</v>
      </c>
      <c r="E829" s="765"/>
      <c r="F829" s="773"/>
      <c r="G829" s="773"/>
      <c r="H829" s="795"/>
      <c r="I829" s="765"/>
      <c r="J829" s="767"/>
      <c r="K829" s="795"/>
      <c r="L829" s="775"/>
      <c r="M829" s="765"/>
      <c r="N829" s="766"/>
      <c r="O829" s="773"/>
      <c r="P829" s="775"/>
      <c r="Q829" s="765"/>
      <c r="R829" s="767"/>
      <c r="S829" s="773"/>
      <c r="T829" s="775"/>
      <c r="U829" s="765"/>
      <c r="V829" s="766"/>
      <c r="W829" s="804"/>
      <c r="X829" s="775"/>
      <c r="Y829" s="765"/>
      <c r="Z829" s="766"/>
      <c r="AA829" s="773"/>
      <c r="AB829" s="775"/>
      <c r="AC829" s="765"/>
      <c r="AD829" s="767"/>
      <c r="AE829" s="773"/>
      <c r="AF829" s="29"/>
      <c r="AH829" s="190" t="str">
        <f>IF(AG829&lt;&gt;"",VLOOKUP(AG829,MAGV!$B$6:$G$172,2,0),"")</f>
        <v/>
      </c>
      <c r="AI829" s="44" t="str">
        <f t="shared" si="16"/>
        <v/>
      </c>
    </row>
    <row r="830" spans="1:35" ht="12.6" customHeight="1" x14ac:dyDescent="0.2">
      <c r="A830" s="367"/>
      <c r="B830" s="102"/>
      <c r="C830" s="1045"/>
      <c r="D830" s="78" t="str">
        <f>AG827&amp;".4"</f>
        <v>B09.4</v>
      </c>
      <c r="E830" s="756"/>
      <c r="F830" s="770"/>
      <c r="G830" s="792"/>
      <c r="H830" s="796"/>
      <c r="I830" s="756"/>
      <c r="J830" s="764"/>
      <c r="K830" s="796"/>
      <c r="L830" s="793"/>
      <c r="M830" s="756"/>
      <c r="N830" s="764"/>
      <c r="O830" s="792"/>
      <c r="P830" s="793"/>
      <c r="Q830" s="756"/>
      <c r="R830" s="763"/>
      <c r="S830" s="792"/>
      <c r="T830" s="793"/>
      <c r="U830" s="756"/>
      <c r="V830" s="763"/>
      <c r="W830" s="792"/>
      <c r="X830" s="793"/>
      <c r="Y830" s="756"/>
      <c r="Z830" s="772"/>
      <c r="AA830" s="797"/>
      <c r="AB830" s="798"/>
      <c r="AC830" s="756"/>
      <c r="AD830" s="763"/>
      <c r="AE830" s="792"/>
      <c r="AF830" s="29"/>
      <c r="AH830" s="190" t="str">
        <f>IF(AG830&lt;&gt;"",VLOOKUP(AG830,MAGV!$B$6:$G$172,2,0),"")</f>
        <v/>
      </c>
      <c r="AI830" s="44" t="str">
        <f t="shared" si="16"/>
        <v/>
      </c>
    </row>
    <row r="831" spans="1:35" ht="5.0999999999999996" customHeight="1" x14ac:dyDescent="0.2">
      <c r="A831" s="367"/>
      <c r="B831" s="102"/>
      <c r="C831" s="1046" t="s">
        <v>547</v>
      </c>
      <c r="D831" s="78" t="str">
        <f>AG827&amp;".5"</f>
        <v>B09.5</v>
      </c>
      <c r="E831" s="753"/>
      <c r="F831" s="788"/>
      <c r="G831" s="788"/>
      <c r="H831" s="789"/>
      <c r="I831" s="753"/>
      <c r="J831" s="754"/>
      <c r="K831" s="789"/>
      <c r="L831" s="755"/>
      <c r="M831" s="753"/>
      <c r="N831" s="754"/>
      <c r="O831" s="788"/>
      <c r="P831" s="755"/>
      <c r="Q831" s="753"/>
      <c r="R831" s="790"/>
      <c r="S831" s="788"/>
      <c r="T831" s="755"/>
      <c r="U831" s="753"/>
      <c r="V831" s="790"/>
      <c r="W831" s="788"/>
      <c r="X831" s="755"/>
      <c r="Y831" s="753"/>
      <c r="Z831" s="799"/>
      <c r="AA831" s="800"/>
      <c r="AB831" s="801"/>
      <c r="AC831" s="753"/>
      <c r="AD831" s="790"/>
      <c r="AE831" s="788"/>
      <c r="AF831" s="29"/>
      <c r="AH831" s="190" t="str">
        <f>IF(AG831&lt;&gt;"",VLOOKUP(AG831,MAGV!$B$6:$G$172,2,0),"")</f>
        <v/>
      </c>
      <c r="AI831" s="44" t="str">
        <f t="shared" si="16"/>
        <v/>
      </c>
    </row>
    <row r="832" spans="1:35" ht="5.0999999999999996" customHeight="1" x14ac:dyDescent="0.2">
      <c r="A832" s="367"/>
      <c r="B832" s="102"/>
      <c r="C832" s="1046"/>
      <c r="D832" s="78" t="str">
        <f>AG827&amp;".6"</f>
        <v>B09.6</v>
      </c>
      <c r="E832" s="753"/>
      <c r="F832" s="788"/>
      <c r="G832" s="788"/>
      <c r="H832" s="789"/>
      <c r="I832" s="753"/>
      <c r="J832" s="754"/>
      <c r="K832" s="789"/>
      <c r="L832" s="755"/>
      <c r="M832" s="753"/>
      <c r="N832" s="754"/>
      <c r="O832" s="788"/>
      <c r="P832" s="755"/>
      <c r="Q832" s="753"/>
      <c r="R832" s="790"/>
      <c r="S832" s="788"/>
      <c r="T832" s="755"/>
      <c r="U832" s="753"/>
      <c r="V832" s="790"/>
      <c r="W832" s="788"/>
      <c r="X832" s="755"/>
      <c r="Y832" s="753"/>
      <c r="Z832" s="799"/>
      <c r="AA832" s="800"/>
      <c r="AB832" s="801"/>
      <c r="AC832" s="753"/>
      <c r="AD832" s="790"/>
      <c r="AE832" s="788"/>
      <c r="AF832" s="29"/>
      <c r="AH832" s="190" t="str">
        <f>IF(AG832&lt;&gt;"",VLOOKUP(AG832,MAGV!$B$6:$G$172,2,0),"")</f>
        <v/>
      </c>
      <c r="AI832" s="44" t="str">
        <f t="shared" si="16"/>
        <v/>
      </c>
    </row>
    <row r="833" spans="1:35" ht="12.6" customHeight="1" x14ac:dyDescent="0.2">
      <c r="A833" s="368">
        <v>13</v>
      </c>
      <c r="B833" s="101" t="str">
        <f>IF(AG833&lt;&gt;"",AH833,"")</f>
        <v>Th.Hưng</v>
      </c>
      <c r="C833" s="1042" t="s">
        <v>0</v>
      </c>
      <c r="D833" s="79" t="str">
        <f>AG833&amp;".1"</f>
        <v>B22.1</v>
      </c>
      <c r="E833" s="761"/>
      <c r="F833" s="771"/>
      <c r="G833" s="771"/>
      <c r="H833" s="760"/>
      <c r="I833" s="761"/>
      <c r="J833" s="760"/>
      <c r="K833" s="802"/>
      <c r="L833" s="774"/>
      <c r="M833" s="761"/>
      <c r="N833" s="760"/>
      <c r="O833" s="771"/>
      <c r="P833" s="774"/>
      <c r="Q833" s="761"/>
      <c r="R833" s="762"/>
      <c r="S833" s="771"/>
      <c r="T833" s="774"/>
      <c r="U833" s="761"/>
      <c r="V833" s="760"/>
      <c r="W833" s="771"/>
      <c r="X833" s="774"/>
      <c r="Y833" s="761"/>
      <c r="Z833" s="760"/>
      <c r="AA833" s="771"/>
      <c r="AB833" s="774"/>
      <c r="AC833" s="761"/>
      <c r="AD833" s="762"/>
      <c r="AE833" s="771"/>
      <c r="AF833" s="19"/>
      <c r="AG833" s="189" t="s">
        <v>364</v>
      </c>
      <c r="AH833" s="190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">
      <c r="A834" s="367"/>
      <c r="B834" s="104">
        <f>SUM(F833:F838,J833:J838,N833:N838,R833:R838,V833:V838,Z833:Z838,AD833:AD838)</f>
        <v>0</v>
      </c>
      <c r="C834" s="1043"/>
      <c r="D834" s="78" t="str">
        <f>AG833&amp;".2"</f>
        <v>B22.2</v>
      </c>
      <c r="E834" s="791"/>
      <c r="F834" s="764"/>
      <c r="G834" s="770"/>
      <c r="H834" s="793"/>
      <c r="I834" s="756"/>
      <c r="J834" s="764"/>
      <c r="K834" s="796"/>
      <c r="L834" s="793"/>
      <c r="M834" s="756"/>
      <c r="N834" s="764"/>
      <c r="O834" s="770"/>
      <c r="P834" s="793"/>
      <c r="Q834" s="756"/>
      <c r="R834" s="763"/>
      <c r="S834" s="770"/>
      <c r="T834" s="793"/>
      <c r="U834" s="756"/>
      <c r="V834" s="763"/>
      <c r="W834" s="770"/>
      <c r="X834" s="793"/>
      <c r="Y834" s="756"/>
      <c r="Z834" s="763"/>
      <c r="AA834" s="770"/>
      <c r="AB834" s="793"/>
      <c r="AC834" s="756"/>
      <c r="AD834" s="763"/>
      <c r="AE834" s="770"/>
      <c r="AF834" s="23"/>
      <c r="AH834" s="190" t="str">
        <f>IF(AG834&lt;&gt;"",VLOOKUP(AG834,MAGV!$B$6:$G$172,2,0),"")</f>
        <v/>
      </c>
      <c r="AI834" s="44" t="str">
        <f t="shared" si="16"/>
        <v/>
      </c>
    </row>
    <row r="835" spans="1:35" ht="12.6" customHeight="1" x14ac:dyDescent="0.2">
      <c r="A835" s="367"/>
      <c r="B835" s="102"/>
      <c r="C835" s="1044" t="s">
        <v>1</v>
      </c>
      <c r="D835" s="78" t="str">
        <f>AG833&amp;".3"</f>
        <v>B22.3</v>
      </c>
      <c r="E835" s="765"/>
      <c r="F835" s="773"/>
      <c r="G835" s="773"/>
      <c r="H835" s="795"/>
      <c r="I835" s="765"/>
      <c r="J835" s="767"/>
      <c r="K835" s="795"/>
      <c r="L835" s="775"/>
      <c r="M835" s="765"/>
      <c r="N835" s="766"/>
      <c r="O835" s="773"/>
      <c r="P835" s="775"/>
      <c r="Q835" s="765"/>
      <c r="R835" s="767"/>
      <c r="S835" s="773"/>
      <c r="T835" s="775"/>
      <c r="U835" s="765"/>
      <c r="V835" s="766"/>
      <c r="W835" s="773"/>
      <c r="X835" s="775"/>
      <c r="Y835" s="765"/>
      <c r="Z835" s="766"/>
      <c r="AA835" s="773"/>
      <c r="AB835" s="775"/>
      <c r="AC835" s="765"/>
      <c r="AD835" s="767"/>
      <c r="AE835" s="773"/>
      <c r="AF835" s="29"/>
      <c r="AH835" s="190" t="str">
        <f>IF(AG835&lt;&gt;"",VLOOKUP(AG835,MAGV!$B$6:$G$172,2,0),"")</f>
        <v/>
      </c>
      <c r="AI835" s="44" t="str">
        <f t="shared" si="16"/>
        <v/>
      </c>
    </row>
    <row r="836" spans="1:35" ht="12.6" customHeight="1" x14ac:dyDescent="0.2">
      <c r="A836" s="367"/>
      <c r="B836" s="102"/>
      <c r="C836" s="1045"/>
      <c r="D836" s="78" t="str">
        <f>AG833&amp;".4"</f>
        <v>B22.4</v>
      </c>
      <c r="E836" s="756"/>
      <c r="F836" s="770"/>
      <c r="G836" s="792"/>
      <c r="H836" s="796"/>
      <c r="I836" s="756"/>
      <c r="J836" s="764"/>
      <c r="K836" s="794"/>
      <c r="L836" s="793"/>
      <c r="M836" s="756"/>
      <c r="N836" s="764"/>
      <c r="O836" s="792"/>
      <c r="P836" s="793"/>
      <c r="Q836" s="756"/>
      <c r="R836" s="763"/>
      <c r="S836" s="792"/>
      <c r="T836" s="793"/>
      <c r="U836" s="756"/>
      <c r="V836" s="763"/>
      <c r="W836" s="792"/>
      <c r="X836" s="793"/>
      <c r="Y836" s="756"/>
      <c r="Z836" s="772"/>
      <c r="AA836" s="852"/>
      <c r="AB836" s="798"/>
      <c r="AC836" s="756"/>
      <c r="AD836" s="763"/>
      <c r="AE836" s="770"/>
      <c r="AF836" s="29"/>
      <c r="AH836" s="190" t="str">
        <f>IF(AG836&lt;&gt;"",VLOOKUP(AG836,MAGV!$B$6:$G$172,2,0),"")</f>
        <v/>
      </c>
      <c r="AI836" s="44" t="str">
        <f t="shared" si="16"/>
        <v/>
      </c>
    </row>
    <row r="837" spans="1:35" ht="5.0999999999999996" customHeight="1" x14ac:dyDescent="0.2">
      <c r="A837" s="367"/>
      <c r="B837" s="102"/>
      <c r="C837" s="1046" t="s">
        <v>547</v>
      </c>
      <c r="D837" s="78" t="str">
        <f>AG833&amp;".5"</f>
        <v>B22.5</v>
      </c>
      <c r="E837" s="753"/>
      <c r="F837" s="788"/>
      <c r="G837" s="788"/>
      <c r="H837" s="789"/>
      <c r="I837" s="753"/>
      <c r="J837" s="754"/>
      <c r="K837" s="789"/>
      <c r="L837" s="755"/>
      <c r="M837" s="753"/>
      <c r="N837" s="754"/>
      <c r="O837" s="788"/>
      <c r="P837" s="755"/>
      <c r="Q837" s="753"/>
      <c r="R837" s="790"/>
      <c r="S837" s="788"/>
      <c r="T837" s="755"/>
      <c r="U837" s="753"/>
      <c r="V837" s="790"/>
      <c r="W837" s="788"/>
      <c r="X837" s="755"/>
      <c r="Y837" s="753"/>
      <c r="Z837" s="799"/>
      <c r="AA837" s="800"/>
      <c r="AB837" s="801"/>
      <c r="AC837" s="753"/>
      <c r="AD837" s="790"/>
      <c r="AE837" s="788"/>
      <c r="AF837" s="29"/>
      <c r="AH837" s="190" t="str">
        <f>IF(AG837&lt;&gt;"",VLOOKUP(AG837,MAGV!$B$6:$G$172,2,0),"")</f>
        <v/>
      </c>
      <c r="AI837" s="44" t="str">
        <f t="shared" si="16"/>
        <v/>
      </c>
    </row>
    <row r="838" spans="1:35" ht="5.0999999999999996" customHeight="1" x14ac:dyDescent="0.2">
      <c r="A838" s="367"/>
      <c r="B838" s="102"/>
      <c r="C838" s="1046"/>
      <c r="D838" s="78" t="str">
        <f>AG833&amp;".6"</f>
        <v>B22.6</v>
      </c>
      <c r="E838" s="753"/>
      <c r="F838" s="788"/>
      <c r="G838" s="788"/>
      <c r="H838" s="789"/>
      <c r="I838" s="753"/>
      <c r="J838" s="754"/>
      <c r="K838" s="789"/>
      <c r="L838" s="755"/>
      <c r="M838" s="753"/>
      <c r="N838" s="754"/>
      <c r="O838" s="788"/>
      <c r="P838" s="755"/>
      <c r="Q838" s="753"/>
      <c r="R838" s="790"/>
      <c r="S838" s="788"/>
      <c r="T838" s="755"/>
      <c r="U838" s="753"/>
      <c r="V838" s="790"/>
      <c r="W838" s="788"/>
      <c r="X838" s="755"/>
      <c r="Y838" s="753"/>
      <c r="Z838" s="799"/>
      <c r="AA838" s="800"/>
      <c r="AB838" s="801"/>
      <c r="AC838" s="753"/>
      <c r="AD838" s="790"/>
      <c r="AE838" s="788"/>
      <c r="AF838" s="29"/>
      <c r="AH838" s="190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" customHeight="1" x14ac:dyDescent="0.2">
      <c r="A839" s="368">
        <v>14</v>
      </c>
      <c r="B839" s="101" t="str">
        <f>IF(AG839&lt;&gt;"",AH839,"")</f>
        <v>C.Huyền</v>
      </c>
      <c r="C839" s="1042" t="s">
        <v>0</v>
      </c>
      <c r="D839" s="79" t="str">
        <f>AG839&amp;".1"</f>
        <v>B24.1</v>
      </c>
      <c r="E839" s="761"/>
      <c r="F839" s="771"/>
      <c r="G839" s="771"/>
      <c r="H839" s="760"/>
      <c r="I839" s="761"/>
      <c r="J839" s="760"/>
      <c r="K839" s="802"/>
      <c r="L839" s="774"/>
      <c r="M839" s="761"/>
      <c r="N839" s="760"/>
      <c r="O839" s="771"/>
      <c r="P839" s="774"/>
      <c r="Q839" s="761"/>
      <c r="R839" s="762"/>
      <c r="S839" s="771"/>
      <c r="T839" s="774"/>
      <c r="U839" s="761"/>
      <c r="V839" s="760"/>
      <c r="W839" s="771"/>
      <c r="X839" s="774"/>
      <c r="Y839" s="761"/>
      <c r="Z839" s="760"/>
      <c r="AA839" s="771"/>
      <c r="AB839" s="774"/>
      <c r="AC839" s="761"/>
      <c r="AD839" s="762"/>
      <c r="AE839" s="771"/>
      <c r="AF839" s="19"/>
      <c r="AG839" s="189" t="s">
        <v>366</v>
      </c>
      <c r="AH839" s="190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">
      <c r="A840" s="367"/>
      <c r="B840" s="104">
        <f>SUM(F839:F844,J839:J844,N839:N844,R839:R844,V839:V844,Z839:Z844,AD839:AD844)</f>
        <v>0</v>
      </c>
      <c r="C840" s="1043"/>
      <c r="D840" s="78" t="str">
        <f>AG839&amp;".2"</f>
        <v>B24.2</v>
      </c>
      <c r="E840" s="791"/>
      <c r="F840" s="764"/>
      <c r="G840" s="792"/>
      <c r="H840" s="793"/>
      <c r="I840" s="756"/>
      <c r="J840" s="764"/>
      <c r="K840" s="794"/>
      <c r="L840" s="793"/>
      <c r="M840" s="756"/>
      <c r="N840" s="764"/>
      <c r="O840" s="792"/>
      <c r="P840" s="793"/>
      <c r="Q840" s="756"/>
      <c r="R840" s="763"/>
      <c r="S840" s="792"/>
      <c r="T840" s="793"/>
      <c r="U840" s="756"/>
      <c r="V840" s="763"/>
      <c r="W840" s="792"/>
      <c r="X840" s="793"/>
      <c r="Y840" s="756"/>
      <c r="Z840" s="763"/>
      <c r="AA840" s="825"/>
      <c r="AB840" s="793"/>
      <c r="AC840" s="756"/>
      <c r="AD840" s="763"/>
      <c r="AE840" s="792"/>
      <c r="AF840" s="23"/>
      <c r="AH840" s="190" t="str">
        <f>IF(AG840&lt;&gt;"",VLOOKUP(AG840,MAGV!$B$6:$G$172,2,0),"")</f>
        <v/>
      </c>
      <c r="AI840" s="44" t="str">
        <f t="shared" si="17"/>
        <v/>
      </c>
    </row>
    <row r="841" spans="1:35" ht="12.6" customHeight="1" x14ac:dyDescent="0.2">
      <c r="A841" s="367"/>
      <c r="B841" s="102"/>
      <c r="C841" s="1044" t="s">
        <v>1</v>
      </c>
      <c r="D841" s="78" t="str">
        <f>AG839&amp;".3"</f>
        <v>B24.3</v>
      </c>
      <c r="E841" s="765"/>
      <c r="F841" s="773"/>
      <c r="G841" s="773"/>
      <c r="H841" s="795"/>
      <c r="I841" s="765"/>
      <c r="J841" s="767"/>
      <c r="K841" s="795"/>
      <c r="L841" s="775"/>
      <c r="M841" s="765"/>
      <c r="N841" s="766"/>
      <c r="O841" s="773"/>
      <c r="P841" s="775"/>
      <c r="Q841" s="765"/>
      <c r="R841" s="767"/>
      <c r="S841" s="773"/>
      <c r="T841" s="775"/>
      <c r="U841" s="765"/>
      <c r="V841" s="766"/>
      <c r="W841" s="773"/>
      <c r="X841" s="775"/>
      <c r="Y841" s="765"/>
      <c r="Z841" s="766"/>
      <c r="AA841" s="773"/>
      <c r="AB841" s="775"/>
      <c r="AC841" s="765"/>
      <c r="AD841" s="767"/>
      <c r="AE841" s="773"/>
      <c r="AF841" s="29"/>
      <c r="AH841" s="190" t="str">
        <f>IF(AG841&lt;&gt;"",VLOOKUP(AG841,MAGV!$B$6:$G$172,2,0),"")</f>
        <v/>
      </c>
      <c r="AI841" s="44" t="str">
        <f t="shared" si="17"/>
        <v/>
      </c>
    </row>
    <row r="842" spans="1:35" ht="12.6" customHeight="1" x14ac:dyDescent="0.2">
      <c r="A842" s="367"/>
      <c r="B842" s="102"/>
      <c r="C842" s="1045"/>
      <c r="D842" s="78" t="str">
        <f>AG839&amp;".4"</f>
        <v>B24.4</v>
      </c>
      <c r="E842" s="756"/>
      <c r="F842" s="770"/>
      <c r="G842" s="792"/>
      <c r="H842" s="796"/>
      <c r="I842" s="756"/>
      <c r="J842" s="764"/>
      <c r="K842" s="794"/>
      <c r="L842" s="793"/>
      <c r="M842" s="756"/>
      <c r="N842" s="764"/>
      <c r="O842" s="792"/>
      <c r="P842" s="793"/>
      <c r="Q842" s="756"/>
      <c r="R842" s="763"/>
      <c r="S842" s="792"/>
      <c r="T842" s="793"/>
      <c r="U842" s="756"/>
      <c r="V842" s="763"/>
      <c r="W842" s="825"/>
      <c r="X842" s="793"/>
      <c r="Y842" s="756"/>
      <c r="Z842" s="772"/>
      <c r="AA842" s="830"/>
      <c r="AB842" s="798"/>
      <c r="AC842" s="756"/>
      <c r="AD842" s="763"/>
      <c r="AE842" s="792"/>
      <c r="AF842" s="29"/>
      <c r="AH842" s="190" t="str">
        <f>IF(AG842&lt;&gt;"",VLOOKUP(AG842,MAGV!$B$6:$G$172,2,0),"")</f>
        <v/>
      </c>
      <c r="AI842" s="44" t="str">
        <f t="shared" si="17"/>
        <v/>
      </c>
    </row>
    <row r="843" spans="1:35" ht="5.0999999999999996" customHeight="1" x14ac:dyDescent="0.2">
      <c r="A843" s="367"/>
      <c r="B843" s="102"/>
      <c r="C843" s="1046" t="s">
        <v>547</v>
      </c>
      <c r="D843" s="78" t="str">
        <f>AG839&amp;".5"</f>
        <v>B24.5</v>
      </c>
      <c r="E843" s="753"/>
      <c r="F843" s="788"/>
      <c r="G843" s="788"/>
      <c r="H843" s="789"/>
      <c r="I843" s="753"/>
      <c r="J843" s="754"/>
      <c r="K843" s="789"/>
      <c r="L843" s="755"/>
      <c r="M843" s="753"/>
      <c r="N843" s="754"/>
      <c r="O843" s="788"/>
      <c r="P843" s="755"/>
      <c r="Q843" s="753"/>
      <c r="R843" s="790"/>
      <c r="S843" s="788"/>
      <c r="T843" s="755"/>
      <c r="U843" s="753"/>
      <c r="V843" s="790"/>
      <c r="W843" s="788"/>
      <c r="X843" s="755"/>
      <c r="Y843" s="753"/>
      <c r="Z843" s="799"/>
      <c r="AA843" s="800"/>
      <c r="AB843" s="801"/>
      <c r="AC843" s="753"/>
      <c r="AD843" s="790"/>
      <c r="AE843" s="788"/>
      <c r="AF843" s="29"/>
      <c r="AH843" s="190" t="str">
        <f>IF(AG843&lt;&gt;"",VLOOKUP(AG843,MAGV!$B$6:$G$172,2,0),"")</f>
        <v/>
      </c>
      <c r="AI843" s="44" t="str">
        <f t="shared" si="17"/>
        <v/>
      </c>
    </row>
    <row r="844" spans="1:35" ht="5.0999999999999996" customHeight="1" x14ac:dyDescent="0.2">
      <c r="A844" s="367"/>
      <c r="B844" s="102"/>
      <c r="C844" s="1046"/>
      <c r="D844" s="78" t="str">
        <f>AG839&amp;".6"</f>
        <v>B24.6</v>
      </c>
      <c r="E844" s="753"/>
      <c r="F844" s="788"/>
      <c r="G844" s="805"/>
      <c r="H844" s="789"/>
      <c r="I844" s="753"/>
      <c r="J844" s="754"/>
      <c r="K844" s="806"/>
      <c r="L844" s="755"/>
      <c r="M844" s="753"/>
      <c r="N844" s="754"/>
      <c r="O844" s="805"/>
      <c r="P844" s="755"/>
      <c r="Q844" s="753"/>
      <c r="R844" s="790"/>
      <c r="S844" s="805"/>
      <c r="T844" s="755"/>
      <c r="U844" s="753"/>
      <c r="V844" s="790"/>
      <c r="W844" s="805"/>
      <c r="X844" s="755"/>
      <c r="Y844" s="753"/>
      <c r="Z844" s="799"/>
      <c r="AA844" s="800"/>
      <c r="AB844" s="801"/>
      <c r="AC844" s="753"/>
      <c r="AD844" s="790"/>
      <c r="AE844" s="788"/>
      <c r="AF844" s="29"/>
      <c r="AH844" s="190" t="str">
        <f>IF(AG844&lt;&gt;"",VLOOKUP(AG844,MAGV!$B$6:$G$172,2,0),"")</f>
        <v/>
      </c>
      <c r="AI844" s="44" t="str">
        <f t="shared" si="17"/>
        <v/>
      </c>
    </row>
    <row r="845" spans="1:35" ht="12.6" customHeight="1" x14ac:dyDescent="0.2">
      <c r="A845" s="368">
        <v>15</v>
      </c>
      <c r="B845" s="101" t="str">
        <f>IF(AG845&lt;&gt;"",AH845,"")</f>
        <v>Th.G.Long</v>
      </c>
      <c r="C845" s="1042" t="s">
        <v>0</v>
      </c>
      <c r="D845" s="79" t="str">
        <f>AG845&amp;".1"</f>
        <v>B27.1</v>
      </c>
      <c r="E845" s="761"/>
      <c r="F845" s="771"/>
      <c r="G845" s="771"/>
      <c r="H845" s="760"/>
      <c r="I845" s="761"/>
      <c r="J845" s="760"/>
      <c r="K845" s="802"/>
      <c r="L845" s="774"/>
      <c r="M845" s="761"/>
      <c r="N845" s="760"/>
      <c r="O845" s="771"/>
      <c r="P845" s="774"/>
      <c r="Q845" s="761"/>
      <c r="R845" s="762"/>
      <c r="S845" s="771"/>
      <c r="T845" s="774"/>
      <c r="U845" s="761"/>
      <c r="V845" s="760"/>
      <c r="W845" s="771"/>
      <c r="X845" s="774"/>
      <c r="Y845" s="761"/>
      <c r="Z845" s="760"/>
      <c r="AA845" s="771"/>
      <c r="AB845" s="774"/>
      <c r="AC845" s="761"/>
      <c r="AD845" s="762"/>
      <c r="AE845" s="771"/>
      <c r="AF845" s="19"/>
      <c r="AG845" s="189" t="s">
        <v>369</v>
      </c>
      <c r="AH845" s="190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">
      <c r="A846" s="367"/>
      <c r="B846" s="104">
        <f>SUM(F845:F850,J845:J850,N845:N850,R845:R850,V845:V850,Z845:Z850,AD845:AD850)</f>
        <v>0</v>
      </c>
      <c r="C846" s="1043"/>
      <c r="D846" s="78" t="str">
        <f>AG845&amp;".2"</f>
        <v>B27.2</v>
      </c>
      <c r="E846" s="791"/>
      <c r="F846" s="764"/>
      <c r="G846" s="792"/>
      <c r="H846" s="793"/>
      <c r="I846" s="756"/>
      <c r="J846" s="764"/>
      <c r="K846" s="796"/>
      <c r="L846" s="793"/>
      <c r="M846" s="756"/>
      <c r="N846" s="764"/>
      <c r="O846" s="792"/>
      <c r="P846" s="793"/>
      <c r="Q846" s="756"/>
      <c r="R846" s="763"/>
      <c r="S846" s="792"/>
      <c r="T846" s="793"/>
      <c r="U846" s="756"/>
      <c r="V846" s="763"/>
      <c r="W846" s="770"/>
      <c r="X846" s="793"/>
      <c r="Y846" s="756"/>
      <c r="Z846" s="763"/>
      <c r="AA846" s="792"/>
      <c r="AB846" s="793"/>
      <c r="AC846" s="756"/>
      <c r="AD846" s="763"/>
      <c r="AE846" s="770"/>
      <c r="AF846" s="23"/>
      <c r="AH846" s="190" t="str">
        <f>IF(AG846&lt;&gt;"",VLOOKUP(AG846,MAGV!$B$6:$G$172,2,0),"")</f>
        <v/>
      </c>
      <c r="AI846" s="44" t="str">
        <f t="shared" si="17"/>
        <v/>
      </c>
    </row>
    <row r="847" spans="1:35" ht="12.6" customHeight="1" x14ac:dyDescent="0.2">
      <c r="A847" s="367"/>
      <c r="B847" s="102"/>
      <c r="C847" s="1044" t="s">
        <v>1</v>
      </c>
      <c r="D847" s="78" t="str">
        <f>AG845&amp;".3"</f>
        <v>B27.3</v>
      </c>
      <c r="E847" s="765"/>
      <c r="F847" s="773"/>
      <c r="G847" s="773"/>
      <c r="H847" s="795"/>
      <c r="I847" s="765"/>
      <c r="J847" s="767"/>
      <c r="K847" s="795"/>
      <c r="L847" s="775"/>
      <c r="M847" s="765"/>
      <c r="N847" s="766"/>
      <c r="O847" s="773"/>
      <c r="P847" s="775"/>
      <c r="Q847" s="765"/>
      <c r="R847" s="767"/>
      <c r="S847" s="773"/>
      <c r="T847" s="775"/>
      <c r="U847" s="765"/>
      <c r="V847" s="766"/>
      <c r="W847" s="773"/>
      <c r="X847" s="775"/>
      <c r="Y847" s="765"/>
      <c r="Z847" s="766"/>
      <c r="AA847" s="773"/>
      <c r="AB847" s="775"/>
      <c r="AC847" s="765"/>
      <c r="AD847" s="767"/>
      <c r="AE847" s="773"/>
      <c r="AF847" s="29"/>
      <c r="AH847" s="190" t="str">
        <f>IF(AG847&lt;&gt;"",VLOOKUP(AG847,MAGV!$B$6:$G$172,2,0),"")</f>
        <v/>
      </c>
      <c r="AI847" s="44" t="str">
        <f t="shared" si="17"/>
        <v/>
      </c>
    </row>
    <row r="848" spans="1:35" ht="12.6" customHeight="1" x14ac:dyDescent="0.2">
      <c r="A848" s="367"/>
      <c r="B848" s="102"/>
      <c r="C848" s="1045"/>
      <c r="D848" s="78" t="str">
        <f>AG845&amp;".4"</f>
        <v>B27.4</v>
      </c>
      <c r="E848" s="756"/>
      <c r="F848" s="770"/>
      <c r="G848" s="792"/>
      <c r="H848" s="796"/>
      <c r="I848" s="756"/>
      <c r="J848" s="764"/>
      <c r="K848" s="796"/>
      <c r="L848" s="793"/>
      <c r="M848" s="756"/>
      <c r="N848" s="764"/>
      <c r="O848" s="792"/>
      <c r="P848" s="793"/>
      <c r="Q848" s="756"/>
      <c r="R848" s="763"/>
      <c r="S848" s="792"/>
      <c r="T848" s="793"/>
      <c r="U848" s="756"/>
      <c r="V848" s="763"/>
      <c r="W848" s="792"/>
      <c r="X848" s="793"/>
      <c r="Y848" s="756"/>
      <c r="Z848" s="772"/>
      <c r="AA848" s="797"/>
      <c r="AB848" s="798"/>
      <c r="AC848" s="756"/>
      <c r="AD848" s="763"/>
      <c r="AE848" s="770"/>
      <c r="AF848" s="29"/>
      <c r="AH848" s="190" t="str">
        <f>IF(AG848&lt;&gt;"",VLOOKUP(AG848,MAGV!$B$6:$G$172,2,0),"")</f>
        <v/>
      </c>
      <c r="AI848" s="44" t="str">
        <f t="shared" si="17"/>
        <v/>
      </c>
    </row>
    <row r="849" spans="1:35" ht="5.0999999999999996" customHeight="1" x14ac:dyDescent="0.2">
      <c r="A849" s="367"/>
      <c r="B849" s="102"/>
      <c r="C849" s="1046" t="s">
        <v>547</v>
      </c>
      <c r="D849" s="78" t="str">
        <f>AG845&amp;".5"</f>
        <v>B27.5</v>
      </c>
      <c r="E849" s="753"/>
      <c r="F849" s="788"/>
      <c r="G849" s="788"/>
      <c r="H849" s="789"/>
      <c r="I849" s="753"/>
      <c r="J849" s="754"/>
      <c r="K849" s="789"/>
      <c r="L849" s="755"/>
      <c r="M849" s="753"/>
      <c r="N849" s="754"/>
      <c r="O849" s="788"/>
      <c r="P849" s="755"/>
      <c r="Q849" s="753"/>
      <c r="R849" s="790"/>
      <c r="S849" s="788"/>
      <c r="T849" s="755"/>
      <c r="U849" s="753"/>
      <c r="V849" s="790"/>
      <c r="W849" s="788"/>
      <c r="X849" s="755"/>
      <c r="Y849" s="753"/>
      <c r="Z849" s="799"/>
      <c r="AA849" s="800"/>
      <c r="AB849" s="801"/>
      <c r="AC849" s="753"/>
      <c r="AD849" s="790"/>
      <c r="AE849" s="788"/>
      <c r="AF849" s="29"/>
      <c r="AH849" s="190" t="str">
        <f>IF(AG849&lt;&gt;"",VLOOKUP(AG849,MAGV!$B$6:$G$172,2,0),"")</f>
        <v/>
      </c>
      <c r="AI849" s="44" t="str">
        <f t="shared" si="17"/>
        <v/>
      </c>
    </row>
    <row r="850" spans="1:35" ht="5.0999999999999996" customHeight="1" x14ac:dyDescent="0.2">
      <c r="A850" s="367"/>
      <c r="B850" s="102"/>
      <c r="C850" s="1046"/>
      <c r="D850" s="78" t="str">
        <f>AG845&amp;".6"</f>
        <v>B27.6</v>
      </c>
      <c r="E850" s="753"/>
      <c r="F850" s="788"/>
      <c r="G850" s="788"/>
      <c r="H850" s="789"/>
      <c r="I850" s="753"/>
      <c r="J850" s="754"/>
      <c r="K850" s="789"/>
      <c r="L850" s="755"/>
      <c r="M850" s="753"/>
      <c r="N850" s="754"/>
      <c r="O850" s="788"/>
      <c r="P850" s="755"/>
      <c r="Q850" s="753"/>
      <c r="R850" s="790"/>
      <c r="S850" s="788"/>
      <c r="T850" s="755"/>
      <c r="U850" s="753"/>
      <c r="V850" s="790"/>
      <c r="W850" s="788"/>
      <c r="X850" s="755"/>
      <c r="Y850" s="753"/>
      <c r="Z850" s="799"/>
      <c r="AA850" s="800"/>
      <c r="AB850" s="801"/>
      <c r="AC850" s="753"/>
      <c r="AD850" s="790"/>
      <c r="AE850" s="788"/>
      <c r="AF850" s="29"/>
      <c r="AH850" s="190" t="str">
        <f>IF(AG850&lt;&gt;"",VLOOKUP(AG850,MAGV!$B$6:$G$172,2,0),"")</f>
        <v/>
      </c>
      <c r="AI850" s="44" t="str">
        <f t="shared" si="17"/>
        <v/>
      </c>
    </row>
    <row r="851" spans="1:35" ht="12.6" customHeight="1" x14ac:dyDescent="0.2">
      <c r="A851" s="368">
        <v>16</v>
      </c>
      <c r="B851" s="101" t="str">
        <f>IF(AG851&lt;&gt;"",AH851,"")</f>
        <v>Th.Đ.Long</v>
      </c>
      <c r="C851" s="1042" t="s">
        <v>0</v>
      </c>
      <c r="D851" s="79" t="str">
        <f>AG851&amp;".1"</f>
        <v>B28.1</v>
      </c>
      <c r="E851" s="761"/>
      <c r="F851" s="771"/>
      <c r="G851" s="771"/>
      <c r="H851" s="760"/>
      <c r="I851" s="761"/>
      <c r="J851" s="760"/>
      <c r="K851" s="802"/>
      <c r="L851" s="774"/>
      <c r="M851" s="761"/>
      <c r="N851" s="760"/>
      <c r="O851" s="771"/>
      <c r="P851" s="774"/>
      <c r="Q851" s="761"/>
      <c r="R851" s="762"/>
      <c r="S851" s="771"/>
      <c r="T851" s="774"/>
      <c r="U851" s="761"/>
      <c r="V851" s="760"/>
      <c r="W851" s="771"/>
      <c r="X851" s="774"/>
      <c r="Y851" s="761"/>
      <c r="Z851" s="760"/>
      <c r="AA851" s="771"/>
      <c r="AB851" s="774"/>
      <c r="AC851" s="761"/>
      <c r="AD851" s="762"/>
      <c r="AE851" s="771"/>
      <c r="AF851" s="19"/>
      <c r="AG851" s="189" t="s">
        <v>371</v>
      </c>
      <c r="AH851" s="190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">
      <c r="A852" s="367"/>
      <c r="B852" s="104">
        <f>SUM(F851:F856,J851:J856,N851:N856,R851:R856,V851:V856,Z851:Z856,AD851:AD856)</f>
        <v>0</v>
      </c>
      <c r="C852" s="1043"/>
      <c r="D852" s="78" t="str">
        <f>AG851&amp;".2"</f>
        <v>B28.2</v>
      </c>
      <c r="E852" s="791"/>
      <c r="F852" s="764"/>
      <c r="G852" s="792"/>
      <c r="H852" s="793"/>
      <c r="I852" s="756"/>
      <c r="J852" s="764"/>
      <c r="K852" s="794"/>
      <c r="L852" s="793"/>
      <c r="M852" s="756"/>
      <c r="N852" s="764"/>
      <c r="O852" s="792"/>
      <c r="P852" s="793"/>
      <c r="Q852" s="756"/>
      <c r="R852" s="763"/>
      <c r="S852" s="792"/>
      <c r="T852" s="793"/>
      <c r="U852" s="756"/>
      <c r="V852" s="763"/>
      <c r="W852" s="792"/>
      <c r="X852" s="793"/>
      <c r="Y852" s="756"/>
      <c r="Z852" s="763"/>
      <c r="AA852" s="792"/>
      <c r="AB852" s="793"/>
      <c r="AC852" s="756"/>
      <c r="AD852" s="763"/>
      <c r="AE852" s="792"/>
      <c r="AF852" s="23"/>
      <c r="AH852" s="190" t="str">
        <f>IF(AG852&lt;&gt;"",VLOOKUP(AG852,MAGV!$B$6:$G$172,2,0),"")</f>
        <v/>
      </c>
      <c r="AI852" s="44" t="str">
        <f t="shared" si="17"/>
        <v/>
      </c>
    </row>
    <row r="853" spans="1:35" ht="12.6" customHeight="1" x14ac:dyDescent="0.2">
      <c r="A853" s="367"/>
      <c r="B853" s="102"/>
      <c r="C853" s="1044" t="s">
        <v>1</v>
      </c>
      <c r="D853" s="78" t="str">
        <f>AG851&amp;".3"</f>
        <v>B28.3</v>
      </c>
      <c r="E853" s="765"/>
      <c r="F853" s="773"/>
      <c r="G853" s="773"/>
      <c r="H853" s="795"/>
      <c r="I853" s="765"/>
      <c r="J853" s="767"/>
      <c r="K853" s="795"/>
      <c r="L853" s="775"/>
      <c r="M853" s="765"/>
      <c r="N853" s="766"/>
      <c r="O853" s="773"/>
      <c r="P853" s="775"/>
      <c r="Q853" s="765"/>
      <c r="R853" s="767"/>
      <c r="S853" s="773"/>
      <c r="T853" s="775"/>
      <c r="U853" s="765"/>
      <c r="V853" s="766"/>
      <c r="W853" s="773"/>
      <c r="X853" s="775"/>
      <c r="Y853" s="765"/>
      <c r="Z853" s="766"/>
      <c r="AA853" s="773"/>
      <c r="AB853" s="775"/>
      <c r="AC853" s="765"/>
      <c r="AD853" s="767"/>
      <c r="AE853" s="773"/>
      <c r="AF853" s="29"/>
      <c r="AH853" s="190" t="str">
        <f>IF(AG853&lt;&gt;"",VLOOKUP(AG853,MAGV!$B$6:$G$172,2,0),"")</f>
        <v/>
      </c>
      <c r="AI853" s="44" t="str">
        <f t="shared" si="17"/>
        <v/>
      </c>
    </row>
    <row r="854" spans="1:35" ht="12.6" customHeight="1" x14ac:dyDescent="0.2">
      <c r="A854" s="367"/>
      <c r="B854" s="102"/>
      <c r="C854" s="1045"/>
      <c r="D854" s="78" t="str">
        <f>AG851&amp;".4"</f>
        <v>B28.4</v>
      </c>
      <c r="E854" s="756"/>
      <c r="F854" s="770"/>
      <c r="G854" s="792"/>
      <c r="H854" s="796"/>
      <c r="I854" s="756"/>
      <c r="J854" s="764"/>
      <c r="K854" s="794"/>
      <c r="L854" s="793"/>
      <c r="M854" s="756"/>
      <c r="N854" s="764"/>
      <c r="O854" s="792"/>
      <c r="P854" s="793"/>
      <c r="Q854" s="756"/>
      <c r="R854" s="763"/>
      <c r="S854" s="792"/>
      <c r="T854" s="793"/>
      <c r="U854" s="756"/>
      <c r="V854" s="763"/>
      <c r="W854" s="792"/>
      <c r="X854" s="793"/>
      <c r="Y854" s="756"/>
      <c r="Z854" s="772"/>
      <c r="AA854" s="797"/>
      <c r="AB854" s="798"/>
      <c r="AC854" s="756"/>
      <c r="AD854" s="763"/>
      <c r="AE854" s="792"/>
      <c r="AF854" s="29"/>
      <c r="AH854" s="190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">
      <c r="A855" s="367"/>
      <c r="B855" s="102"/>
      <c r="C855" s="1046" t="s">
        <v>547</v>
      </c>
      <c r="D855" s="78" t="str">
        <f>AG851&amp;".5"</f>
        <v>B28.5</v>
      </c>
      <c r="E855" s="753"/>
      <c r="F855" s="788"/>
      <c r="G855" s="788"/>
      <c r="H855" s="789"/>
      <c r="I855" s="753"/>
      <c r="J855" s="754"/>
      <c r="K855" s="789"/>
      <c r="L855" s="755"/>
      <c r="M855" s="753"/>
      <c r="N855" s="754"/>
      <c r="O855" s="788"/>
      <c r="P855" s="755"/>
      <c r="Q855" s="753"/>
      <c r="R855" s="790"/>
      <c r="S855" s="788"/>
      <c r="T855" s="755"/>
      <c r="U855" s="753"/>
      <c r="V855" s="790"/>
      <c r="W855" s="788"/>
      <c r="X855" s="755"/>
      <c r="Y855" s="753"/>
      <c r="Z855" s="799"/>
      <c r="AA855" s="800"/>
      <c r="AB855" s="801"/>
      <c r="AC855" s="753"/>
      <c r="AD855" s="790"/>
      <c r="AE855" s="788"/>
      <c r="AF855" s="29"/>
      <c r="AH855" s="190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">
      <c r="A856" s="367"/>
      <c r="B856" s="102"/>
      <c r="C856" s="1046"/>
      <c r="D856" s="78" t="str">
        <f>AG851&amp;".6"</f>
        <v>B28.6</v>
      </c>
      <c r="E856" s="753"/>
      <c r="F856" s="788"/>
      <c r="G856" s="788"/>
      <c r="H856" s="789"/>
      <c r="I856" s="753"/>
      <c r="J856" s="754"/>
      <c r="K856" s="789"/>
      <c r="L856" s="755"/>
      <c r="M856" s="753"/>
      <c r="N856" s="754"/>
      <c r="O856" s="788"/>
      <c r="P856" s="755"/>
      <c r="Q856" s="753"/>
      <c r="R856" s="790"/>
      <c r="S856" s="788"/>
      <c r="T856" s="755"/>
      <c r="U856" s="753"/>
      <c r="V856" s="790"/>
      <c r="W856" s="788"/>
      <c r="X856" s="755"/>
      <c r="Y856" s="753"/>
      <c r="Z856" s="799"/>
      <c r="AA856" s="800"/>
      <c r="AB856" s="801"/>
      <c r="AC856" s="753"/>
      <c r="AD856" s="790"/>
      <c r="AE856" s="788"/>
      <c r="AF856" s="29"/>
      <c r="AH856" s="190" t="str">
        <f>IF(AG856&lt;&gt;"",VLOOKUP(AG856,MAGV!$B$6:$G$172,2,0),"")</f>
        <v/>
      </c>
      <c r="AI856" s="44" t="str">
        <f t="shared" si="17"/>
        <v/>
      </c>
    </row>
    <row r="857" spans="1:35" ht="12.6" customHeight="1" x14ac:dyDescent="0.2">
      <c r="A857" s="368">
        <v>17</v>
      </c>
      <c r="B857" s="101" t="str">
        <f>IF(AG857&lt;&gt;"",AH857,"")</f>
        <v>Th.M.Long</v>
      </c>
      <c r="C857" s="1042" t="s">
        <v>0</v>
      </c>
      <c r="D857" s="79" t="str">
        <f>AG857&amp;".1"</f>
        <v>B31.1</v>
      </c>
      <c r="E857" s="761"/>
      <c r="F857" s="771"/>
      <c r="G857" s="771"/>
      <c r="H857" s="760"/>
      <c r="I857" s="761"/>
      <c r="J857" s="760"/>
      <c r="K857" s="802"/>
      <c r="L857" s="774"/>
      <c r="M857" s="761"/>
      <c r="N857" s="760"/>
      <c r="O857" s="771"/>
      <c r="P857" s="774"/>
      <c r="Q857" s="761"/>
      <c r="R857" s="762"/>
      <c r="S857" s="771"/>
      <c r="T857" s="774"/>
      <c r="U857" s="761"/>
      <c r="V857" s="760"/>
      <c r="W857" s="771"/>
      <c r="X857" s="774"/>
      <c r="Y857" s="761"/>
      <c r="Z857" s="760"/>
      <c r="AA857" s="771"/>
      <c r="AB857" s="774"/>
      <c r="AC857" s="761"/>
      <c r="AD857" s="762"/>
      <c r="AE857" s="771"/>
      <c r="AF857" s="19"/>
      <c r="AG857" s="189" t="s">
        <v>372</v>
      </c>
      <c r="AH857" s="190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">
      <c r="A858" s="367"/>
      <c r="B858" s="104">
        <f>SUM(F857:F860,J857:J860,N857:N860,R857:R860,V857:V860,Z857:Z860,AD857:AD860)</f>
        <v>0</v>
      </c>
      <c r="C858" s="1043"/>
      <c r="D858" s="78" t="str">
        <f>AG857&amp;".2"</f>
        <v>B31.2</v>
      </c>
      <c r="E858" s="791"/>
      <c r="F858" s="764"/>
      <c r="G858" s="792"/>
      <c r="H858" s="793"/>
      <c r="I858" s="756"/>
      <c r="J858" s="764"/>
      <c r="K858" s="794"/>
      <c r="L858" s="793"/>
      <c r="M858" s="756"/>
      <c r="N858" s="764"/>
      <c r="O858" s="792"/>
      <c r="P858" s="793"/>
      <c r="Q858" s="756"/>
      <c r="R858" s="763"/>
      <c r="S858" s="792"/>
      <c r="T858" s="793"/>
      <c r="U858" s="756"/>
      <c r="V858" s="763"/>
      <c r="W858" s="792"/>
      <c r="X858" s="793"/>
      <c r="Y858" s="756"/>
      <c r="Z858" s="763"/>
      <c r="AA858" s="792"/>
      <c r="AB858" s="793"/>
      <c r="AC858" s="756"/>
      <c r="AD858" s="763"/>
      <c r="AE858" s="770"/>
      <c r="AF858" s="23"/>
      <c r="AH858" s="190" t="str">
        <f>IF(AG858&lt;&gt;"",VLOOKUP(AG858,MAGV!$B$6:$G$172,2,0),"")</f>
        <v/>
      </c>
      <c r="AI858" s="44" t="str">
        <f t="shared" si="17"/>
        <v/>
      </c>
    </row>
    <row r="859" spans="1:35" ht="12.6" customHeight="1" x14ac:dyDescent="0.2">
      <c r="A859" s="367"/>
      <c r="B859" s="102"/>
      <c r="C859" s="1044" t="s">
        <v>1</v>
      </c>
      <c r="D859" s="78" t="str">
        <f>AG857&amp;".3"</f>
        <v>B31.3</v>
      </c>
      <c r="E859" s="765"/>
      <c r="F859" s="773"/>
      <c r="G859" s="773"/>
      <c r="H859" s="795"/>
      <c r="I859" s="765"/>
      <c r="J859" s="767"/>
      <c r="K859" s="795"/>
      <c r="L859" s="775"/>
      <c r="M859" s="765"/>
      <c r="N859" s="766"/>
      <c r="O859" s="773"/>
      <c r="P859" s="775"/>
      <c r="Q859" s="765"/>
      <c r="R859" s="767"/>
      <c r="S859" s="773"/>
      <c r="T859" s="775"/>
      <c r="U859" s="765"/>
      <c r="V859" s="766"/>
      <c r="W859" s="773"/>
      <c r="X859" s="775"/>
      <c r="Y859" s="765"/>
      <c r="Z859" s="766"/>
      <c r="AA859" s="773"/>
      <c r="AB859" s="775"/>
      <c r="AC859" s="765"/>
      <c r="AD859" s="767"/>
      <c r="AE859" s="773"/>
      <c r="AF859" s="29"/>
      <c r="AH859" s="190" t="str">
        <f>IF(AG859&lt;&gt;"",VLOOKUP(AG859,MAGV!$B$6:$G$172,2,0),"")</f>
        <v/>
      </c>
      <c r="AI859" s="44" t="str">
        <f t="shared" si="17"/>
        <v/>
      </c>
    </row>
    <row r="860" spans="1:35" ht="12.6" customHeight="1" x14ac:dyDescent="0.2">
      <c r="A860" s="367"/>
      <c r="B860" s="102"/>
      <c r="C860" s="1045"/>
      <c r="D860" s="78" t="str">
        <f>AG857&amp;".4"</f>
        <v>B31.4</v>
      </c>
      <c r="E860" s="756"/>
      <c r="F860" s="770"/>
      <c r="G860" s="792"/>
      <c r="H860" s="796"/>
      <c r="I860" s="756"/>
      <c r="J860" s="764"/>
      <c r="K860" s="794"/>
      <c r="L860" s="793"/>
      <c r="M860" s="756"/>
      <c r="N860" s="764"/>
      <c r="O860" s="792"/>
      <c r="P860" s="793"/>
      <c r="Q860" s="756"/>
      <c r="R860" s="763"/>
      <c r="S860" s="792"/>
      <c r="T860" s="793"/>
      <c r="U860" s="756"/>
      <c r="V860" s="763"/>
      <c r="W860" s="792"/>
      <c r="X860" s="793"/>
      <c r="Y860" s="756"/>
      <c r="Z860" s="772"/>
      <c r="AA860" s="797"/>
      <c r="AB860" s="798"/>
      <c r="AC860" s="756"/>
      <c r="AD860" s="763"/>
      <c r="AE860" s="770"/>
      <c r="AF860" s="29"/>
      <c r="AH860" s="190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">
      <c r="A861" s="367"/>
      <c r="B861" s="102"/>
      <c r="C861" s="1046" t="s">
        <v>547</v>
      </c>
      <c r="D861" s="78" t="str">
        <f>AG857&amp;".5"</f>
        <v>B31.5</v>
      </c>
      <c r="E861" s="753"/>
      <c r="F861" s="788"/>
      <c r="G861" s="788"/>
      <c r="H861" s="789"/>
      <c r="I861" s="753"/>
      <c r="J861" s="754"/>
      <c r="K861" s="789"/>
      <c r="L861" s="755"/>
      <c r="M861" s="753"/>
      <c r="N861" s="754"/>
      <c r="O861" s="788"/>
      <c r="P861" s="755"/>
      <c r="Q861" s="753"/>
      <c r="R861" s="790"/>
      <c r="S861" s="788"/>
      <c r="T861" s="755"/>
      <c r="U861" s="753"/>
      <c r="V861" s="790"/>
      <c r="W861" s="788"/>
      <c r="X861" s="755"/>
      <c r="Y861" s="753"/>
      <c r="Z861" s="799"/>
      <c r="AA861" s="800"/>
      <c r="AB861" s="801"/>
      <c r="AC861" s="753"/>
      <c r="AD861" s="790"/>
      <c r="AE861" s="788"/>
      <c r="AF861" s="29"/>
      <c r="AH861" s="190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">
      <c r="A862" s="367"/>
      <c r="B862" s="102"/>
      <c r="C862" s="1046"/>
      <c r="D862" s="78" t="str">
        <f>AG857&amp;".6"</f>
        <v>B31.6</v>
      </c>
      <c r="E862" s="753"/>
      <c r="F862" s="788"/>
      <c r="G862" s="805"/>
      <c r="H862" s="789"/>
      <c r="I862" s="753"/>
      <c r="J862" s="754"/>
      <c r="K862" s="806"/>
      <c r="L862" s="755"/>
      <c r="M862" s="753"/>
      <c r="N862" s="754"/>
      <c r="O862" s="805"/>
      <c r="P862" s="755"/>
      <c r="Q862" s="753"/>
      <c r="R862" s="790"/>
      <c r="S862" s="805"/>
      <c r="T862" s="755"/>
      <c r="U862" s="753"/>
      <c r="V862" s="790"/>
      <c r="W862" s="788"/>
      <c r="X862" s="755"/>
      <c r="Y862" s="753"/>
      <c r="Z862" s="799"/>
      <c r="AA862" s="800"/>
      <c r="AB862" s="801"/>
      <c r="AC862" s="753"/>
      <c r="AD862" s="790"/>
      <c r="AE862" s="788"/>
      <c r="AF862" s="29"/>
      <c r="AH862" s="190" t="str">
        <f>IF(AG862&lt;&gt;"",VLOOKUP(AG862,MAGV!$B$6:$G$172,2,0),"")</f>
        <v/>
      </c>
      <c r="AI862" s="44" t="str">
        <f t="shared" si="17"/>
        <v/>
      </c>
    </row>
    <row r="863" spans="1:35" ht="12.6" customHeight="1" x14ac:dyDescent="0.2">
      <c r="A863" s="368">
        <v>18</v>
      </c>
      <c r="B863" s="101" t="str">
        <f>IF(AG863&lt;&gt;"",AH863,"")</f>
        <v>Th.Minh</v>
      </c>
      <c r="C863" s="1042" t="s">
        <v>0</v>
      </c>
      <c r="D863" s="79" t="str">
        <f>AG863&amp;".1"</f>
        <v>B30.1</v>
      </c>
      <c r="E863" s="761"/>
      <c r="F863" s="771"/>
      <c r="G863" s="771"/>
      <c r="H863" s="760"/>
      <c r="I863" s="761"/>
      <c r="J863" s="760"/>
      <c r="K863" s="802"/>
      <c r="L863" s="774"/>
      <c r="M863" s="761"/>
      <c r="N863" s="760"/>
      <c r="O863" s="771"/>
      <c r="P863" s="774"/>
      <c r="Q863" s="761"/>
      <c r="R863" s="762"/>
      <c r="S863" s="771"/>
      <c r="T863" s="774"/>
      <c r="U863" s="761"/>
      <c r="V863" s="760"/>
      <c r="W863" s="771"/>
      <c r="X863" s="774"/>
      <c r="Y863" s="761"/>
      <c r="Z863" s="760"/>
      <c r="AA863" s="771"/>
      <c r="AB863" s="774"/>
      <c r="AC863" s="761"/>
      <c r="AD863" s="762"/>
      <c r="AE863" s="771"/>
      <c r="AF863" s="19"/>
      <c r="AG863" s="189" t="s">
        <v>688</v>
      </c>
      <c r="AH863" s="190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">
      <c r="A864" s="367"/>
      <c r="B864" s="104">
        <f>SUM(F863:F868,J863:J868,N863:N868,R863:R868,V863:V868,Z863:Z868,AD863:AD868)</f>
        <v>0</v>
      </c>
      <c r="C864" s="1043"/>
      <c r="D864" s="78" t="str">
        <f>AG863&amp;".2"</f>
        <v>B30.2</v>
      </c>
      <c r="E864" s="791"/>
      <c r="F864" s="764"/>
      <c r="G864" s="792"/>
      <c r="H864" s="793"/>
      <c r="I864" s="756"/>
      <c r="J864" s="764"/>
      <c r="K864" s="794"/>
      <c r="L864" s="793"/>
      <c r="M864" s="756"/>
      <c r="N864" s="764"/>
      <c r="O864" s="792"/>
      <c r="P864" s="793"/>
      <c r="Q864" s="756"/>
      <c r="R864" s="763"/>
      <c r="S864" s="792"/>
      <c r="T864" s="793"/>
      <c r="U864" s="756"/>
      <c r="V864" s="763"/>
      <c r="W864" s="770"/>
      <c r="X864" s="793"/>
      <c r="Y864" s="756"/>
      <c r="Z864" s="763"/>
      <c r="AA864" s="792"/>
      <c r="AB864" s="793"/>
      <c r="AC864" s="756"/>
      <c r="AD864" s="763"/>
      <c r="AE864" s="770"/>
      <c r="AF864" s="23"/>
      <c r="AH864" s="190" t="str">
        <f>IF(AG864&lt;&gt;"",VLOOKUP(AG864,MAGV!$B$6:$G$172,2,0),"")</f>
        <v/>
      </c>
      <c r="AI864" s="44" t="str">
        <f t="shared" si="17"/>
        <v/>
      </c>
    </row>
    <row r="865" spans="1:35" ht="12.6" customHeight="1" x14ac:dyDescent="0.2">
      <c r="A865" s="367"/>
      <c r="B865" s="102"/>
      <c r="C865" s="1044" t="s">
        <v>1</v>
      </c>
      <c r="D865" s="78" t="str">
        <f>AG863&amp;".3"</f>
        <v>B30.3</v>
      </c>
      <c r="E865" s="765"/>
      <c r="F865" s="773"/>
      <c r="G865" s="773"/>
      <c r="H865" s="795"/>
      <c r="I865" s="765"/>
      <c r="J865" s="767"/>
      <c r="K865" s="795"/>
      <c r="L865" s="775"/>
      <c r="M865" s="765"/>
      <c r="N865" s="766"/>
      <c r="O865" s="773"/>
      <c r="P865" s="775"/>
      <c r="Q865" s="765"/>
      <c r="R865" s="767"/>
      <c r="S865" s="773"/>
      <c r="T865" s="775"/>
      <c r="U865" s="765"/>
      <c r="V865" s="766"/>
      <c r="W865" s="773"/>
      <c r="X865" s="775"/>
      <c r="Y865" s="765"/>
      <c r="Z865" s="766"/>
      <c r="AA865" s="773"/>
      <c r="AB865" s="775"/>
      <c r="AC865" s="765"/>
      <c r="AD865" s="767"/>
      <c r="AE865" s="773"/>
      <c r="AF865" s="29"/>
      <c r="AH865" s="190" t="str">
        <f>IF(AG865&lt;&gt;"",VLOOKUP(AG865,MAGV!$B$6:$G$172,2,0),"")</f>
        <v/>
      </c>
      <c r="AI865" s="44" t="str">
        <f t="shared" si="17"/>
        <v/>
      </c>
    </row>
    <row r="866" spans="1:35" ht="12.6" customHeight="1" x14ac:dyDescent="0.2">
      <c r="A866" s="367"/>
      <c r="B866" s="102"/>
      <c r="C866" s="1045"/>
      <c r="D866" s="78" t="str">
        <f>AG863&amp;".4"</f>
        <v>B30.4</v>
      </c>
      <c r="E866" s="756"/>
      <c r="F866" s="770"/>
      <c r="G866" s="792"/>
      <c r="H866" s="796"/>
      <c r="I866" s="756"/>
      <c r="J866" s="764"/>
      <c r="K866" s="794"/>
      <c r="L866" s="793"/>
      <c r="M866" s="756"/>
      <c r="N866" s="764"/>
      <c r="O866" s="792"/>
      <c r="P866" s="793"/>
      <c r="Q866" s="756"/>
      <c r="R866" s="763"/>
      <c r="S866" s="792"/>
      <c r="T866" s="793"/>
      <c r="U866" s="756"/>
      <c r="V866" s="763"/>
      <c r="W866" s="792"/>
      <c r="X866" s="793"/>
      <c r="Y866" s="756"/>
      <c r="Z866" s="772"/>
      <c r="AA866" s="797"/>
      <c r="AB866" s="798"/>
      <c r="AC866" s="756"/>
      <c r="AD866" s="763"/>
      <c r="AE866" s="770"/>
      <c r="AF866" s="29"/>
      <c r="AH866" s="190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">
      <c r="A867" s="367"/>
      <c r="B867" s="102"/>
      <c r="C867" s="1046" t="s">
        <v>547</v>
      </c>
      <c r="D867" s="78" t="str">
        <f>AG863&amp;".5"</f>
        <v>B30.5</v>
      </c>
      <c r="E867" s="753"/>
      <c r="F867" s="788"/>
      <c r="G867" s="788"/>
      <c r="H867" s="789"/>
      <c r="I867" s="753"/>
      <c r="J867" s="754"/>
      <c r="K867" s="789"/>
      <c r="L867" s="755"/>
      <c r="M867" s="753"/>
      <c r="N867" s="754"/>
      <c r="O867" s="788"/>
      <c r="P867" s="755"/>
      <c r="Q867" s="753"/>
      <c r="R867" s="790"/>
      <c r="S867" s="788"/>
      <c r="T867" s="755"/>
      <c r="U867" s="753"/>
      <c r="V867" s="790"/>
      <c r="W867" s="788"/>
      <c r="X867" s="755"/>
      <c r="Y867" s="753"/>
      <c r="Z867" s="799"/>
      <c r="AA867" s="800"/>
      <c r="AB867" s="801"/>
      <c r="AC867" s="753"/>
      <c r="AD867" s="790"/>
      <c r="AE867" s="788"/>
      <c r="AF867" s="29"/>
      <c r="AH867" s="190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">
      <c r="A868" s="369"/>
      <c r="B868" s="103"/>
      <c r="C868" s="1047"/>
      <c r="D868" s="78" t="str">
        <f>AG863&amp;".6"</f>
        <v>B30.6</v>
      </c>
      <c r="E868" s="759"/>
      <c r="F868" s="768"/>
      <c r="G868" s="768"/>
      <c r="H868" s="808"/>
      <c r="I868" s="759"/>
      <c r="J868" s="758"/>
      <c r="K868" s="808"/>
      <c r="L868" s="777"/>
      <c r="M868" s="759"/>
      <c r="N868" s="758"/>
      <c r="O868" s="768"/>
      <c r="P868" s="777"/>
      <c r="Q868" s="759"/>
      <c r="R868" s="757"/>
      <c r="S868" s="768"/>
      <c r="T868" s="777"/>
      <c r="U868" s="759"/>
      <c r="V868" s="757"/>
      <c r="W868" s="768"/>
      <c r="X868" s="777"/>
      <c r="Y868" s="759"/>
      <c r="Z868" s="769"/>
      <c r="AA868" s="810"/>
      <c r="AB868" s="811"/>
      <c r="AC868" s="759"/>
      <c r="AD868" s="757"/>
      <c r="AE868" s="768"/>
      <c r="AF868" s="29"/>
      <c r="AH868" s="190" t="str">
        <f>IF(AG868&lt;&gt;"",VLOOKUP(AG868,MAGV!$B$6:$G$172,2,0),"")</f>
        <v/>
      </c>
      <c r="AI868" s="44" t="str">
        <f t="shared" si="17"/>
        <v/>
      </c>
    </row>
    <row r="869" spans="1:35" ht="12.6" customHeight="1" x14ac:dyDescent="0.2">
      <c r="A869" s="368">
        <v>19</v>
      </c>
      <c r="B869" s="101" t="str">
        <f>IF(AG869&lt;&gt;"",AH869,"")</f>
        <v>C.Nga</v>
      </c>
      <c r="C869" s="1042" t="s">
        <v>0</v>
      </c>
      <c r="D869" s="79" t="str">
        <f>AG869&amp;".1"</f>
        <v>B14.1</v>
      </c>
      <c r="E869" s="761"/>
      <c r="F869" s="771"/>
      <c r="G869" s="771"/>
      <c r="H869" s="760"/>
      <c r="I869" s="761"/>
      <c r="J869" s="760"/>
      <c r="K869" s="802"/>
      <c r="L869" s="774"/>
      <c r="M869" s="761"/>
      <c r="N869" s="760"/>
      <c r="O869" s="771"/>
      <c r="P869" s="774"/>
      <c r="Q869" s="761"/>
      <c r="R869" s="762"/>
      <c r="S869" s="771"/>
      <c r="T869" s="774"/>
      <c r="U869" s="761"/>
      <c r="V869" s="760"/>
      <c r="W869" s="771"/>
      <c r="X869" s="774"/>
      <c r="Y869" s="761" t="s">
        <v>6578</v>
      </c>
      <c r="Z869" s="760">
        <v>4</v>
      </c>
      <c r="AA869" s="771"/>
      <c r="AB869" s="774"/>
      <c r="AC869" s="761"/>
      <c r="AD869" s="762"/>
      <c r="AE869" s="771"/>
      <c r="AF869" s="19"/>
      <c r="AG869" s="189" t="s">
        <v>388</v>
      </c>
      <c r="AH869" s="190" t="str">
        <f>IF(AG869&lt;&gt;"",VLOOKUP(AG869,MAGV!$B$6:$G$172,2,0),"")</f>
        <v>C.Nga</v>
      </c>
      <c r="AI869" s="44">
        <f t="shared" si="17"/>
        <v>20</v>
      </c>
    </row>
    <row r="870" spans="1:35" ht="12" customHeight="1" x14ac:dyDescent="0.2">
      <c r="A870" s="367"/>
      <c r="B870" s="104">
        <f>SUM(F869:F874,J869:J874,N869:N874,R869:R874,V869:V874,Z869:Z874,AD869:AD874)</f>
        <v>20</v>
      </c>
      <c r="C870" s="1043"/>
      <c r="D870" s="78" t="str">
        <f>AG869&amp;".2"</f>
        <v>B14.2</v>
      </c>
      <c r="E870" s="791"/>
      <c r="F870" s="764"/>
      <c r="G870" s="792"/>
      <c r="H870" s="793"/>
      <c r="I870" s="756"/>
      <c r="J870" s="764"/>
      <c r="K870" s="794"/>
      <c r="L870" s="793"/>
      <c r="M870" s="756"/>
      <c r="N870" s="764"/>
      <c r="O870" s="792"/>
      <c r="P870" s="793"/>
      <c r="Q870" s="756"/>
      <c r="R870" s="763"/>
      <c r="S870" s="792"/>
      <c r="T870" s="793"/>
      <c r="U870" s="756"/>
      <c r="V870" s="763"/>
      <c r="W870" s="792"/>
      <c r="X870" s="793"/>
      <c r="Y870" s="756"/>
      <c r="Z870" s="763"/>
      <c r="AA870" s="825" t="s">
        <v>9965</v>
      </c>
      <c r="AB870" s="793"/>
      <c r="AC870" s="756"/>
      <c r="AD870" s="763"/>
      <c r="AE870" s="792"/>
      <c r="AF870" s="23"/>
      <c r="AH870" s="190" t="str">
        <f>IF(AG870&lt;&gt;"",VLOOKUP(AG870,MAGV!$B$6:$G$172,2,0),"")</f>
        <v/>
      </c>
      <c r="AI870" s="44" t="str">
        <f t="shared" si="17"/>
        <v/>
      </c>
    </row>
    <row r="871" spans="1:35" ht="12.6" customHeight="1" x14ac:dyDescent="0.2">
      <c r="A871" s="367"/>
      <c r="B871" s="102"/>
      <c r="C871" s="1044" t="s">
        <v>1</v>
      </c>
      <c r="D871" s="78" t="str">
        <f>AG869&amp;".3"</f>
        <v>B14.3</v>
      </c>
      <c r="E871" s="765"/>
      <c r="F871" s="773"/>
      <c r="G871" s="773"/>
      <c r="H871" s="795"/>
      <c r="I871" s="765"/>
      <c r="J871" s="767"/>
      <c r="K871" s="795"/>
      <c r="L871" s="775"/>
      <c r="M871" s="765"/>
      <c r="N871" s="766"/>
      <c r="O871" s="773"/>
      <c r="P871" s="775"/>
      <c r="Q871" s="765"/>
      <c r="R871" s="767"/>
      <c r="S871" s="773"/>
      <c r="T871" s="775"/>
      <c r="U871" s="765" t="s">
        <v>6578</v>
      </c>
      <c r="V871" s="766">
        <v>4</v>
      </c>
      <c r="W871" s="773"/>
      <c r="X871" s="775"/>
      <c r="Y871" s="765" t="s">
        <v>6578</v>
      </c>
      <c r="Z871" s="766">
        <v>4</v>
      </c>
      <c r="AA871" s="773"/>
      <c r="AB871" s="775"/>
      <c r="AC871" s="765"/>
      <c r="AD871" s="767"/>
      <c r="AE871" s="773"/>
      <c r="AF871" s="29"/>
      <c r="AH871" s="190" t="str">
        <f>IF(AG871&lt;&gt;"",VLOOKUP(AG871,MAGV!$B$6:$G$172,2,0),"")</f>
        <v/>
      </c>
      <c r="AI871" s="44" t="str">
        <f t="shared" si="17"/>
        <v/>
      </c>
    </row>
    <row r="872" spans="1:35" ht="12.6" customHeight="1" x14ac:dyDescent="0.2">
      <c r="A872" s="367"/>
      <c r="B872" s="102"/>
      <c r="C872" s="1045"/>
      <c r="D872" s="78" t="str">
        <f>AG869&amp;".4"</f>
        <v>B14.4</v>
      </c>
      <c r="E872" s="756"/>
      <c r="F872" s="770"/>
      <c r="G872" s="792"/>
      <c r="H872" s="796"/>
      <c r="I872" s="756"/>
      <c r="J872" s="764"/>
      <c r="K872" s="794"/>
      <c r="L872" s="793"/>
      <c r="M872" s="756"/>
      <c r="N872" s="764"/>
      <c r="O872" s="792"/>
      <c r="P872" s="793"/>
      <c r="Q872" s="756"/>
      <c r="R872" s="763"/>
      <c r="S872" s="792"/>
      <c r="T872" s="793"/>
      <c r="U872" s="756"/>
      <c r="V872" s="763"/>
      <c r="W872" s="825" t="s">
        <v>9965</v>
      </c>
      <c r="X872" s="793"/>
      <c r="Y872" s="756"/>
      <c r="Z872" s="772"/>
      <c r="AA872" s="830" t="s">
        <v>9965</v>
      </c>
      <c r="AB872" s="798"/>
      <c r="AC872" s="756"/>
      <c r="AD872" s="763"/>
      <c r="AE872" s="792"/>
      <c r="AF872" s="29"/>
      <c r="AH872" s="190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">
      <c r="A873" s="367"/>
      <c r="B873" s="102"/>
      <c r="C873" s="1046" t="s">
        <v>547</v>
      </c>
      <c r="D873" s="78" t="str">
        <f>AG869&amp;".5"</f>
        <v>B14.5</v>
      </c>
      <c r="E873" s="753" t="s">
        <v>6578</v>
      </c>
      <c r="F873" s="788">
        <v>2</v>
      </c>
      <c r="G873" s="788"/>
      <c r="H873" s="789"/>
      <c r="I873" s="753" t="s">
        <v>6578</v>
      </c>
      <c r="J873" s="754">
        <v>2</v>
      </c>
      <c r="K873" s="789"/>
      <c r="L873" s="755"/>
      <c r="M873" s="753" t="s">
        <v>6578</v>
      </c>
      <c r="N873" s="754">
        <v>2</v>
      </c>
      <c r="O873" s="788"/>
      <c r="P873" s="755"/>
      <c r="Q873" s="753" t="s">
        <v>6578</v>
      </c>
      <c r="R873" s="790">
        <v>2</v>
      </c>
      <c r="S873" s="788"/>
      <c r="T873" s="755"/>
      <c r="U873" s="753"/>
      <c r="V873" s="790"/>
      <c r="W873" s="788"/>
      <c r="X873" s="755"/>
      <c r="Y873" s="753"/>
      <c r="Z873" s="799"/>
      <c r="AA873" s="800"/>
      <c r="AB873" s="801"/>
      <c r="AC873" s="753"/>
      <c r="AD873" s="790"/>
      <c r="AE873" s="788"/>
      <c r="AF873" s="29"/>
      <c r="AH873" s="190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">
      <c r="A874" s="367"/>
      <c r="B874" s="102"/>
      <c r="C874" s="1046"/>
      <c r="D874" s="78" t="str">
        <f>AG869&amp;".6"</f>
        <v>B14.6</v>
      </c>
      <c r="E874" s="753"/>
      <c r="F874" s="788"/>
      <c r="G874" s="805" t="s">
        <v>9965</v>
      </c>
      <c r="H874" s="789"/>
      <c r="I874" s="753"/>
      <c r="J874" s="754"/>
      <c r="K874" s="806" t="s">
        <v>9965</v>
      </c>
      <c r="L874" s="755"/>
      <c r="M874" s="753"/>
      <c r="N874" s="754"/>
      <c r="O874" s="805" t="s">
        <v>9965</v>
      </c>
      <c r="P874" s="755"/>
      <c r="Q874" s="753"/>
      <c r="R874" s="790"/>
      <c r="S874" s="805" t="s">
        <v>9965</v>
      </c>
      <c r="T874" s="755"/>
      <c r="U874" s="753"/>
      <c r="V874" s="790"/>
      <c r="W874" s="788"/>
      <c r="X874" s="755"/>
      <c r="Y874" s="753"/>
      <c r="Z874" s="799"/>
      <c r="AA874" s="800"/>
      <c r="AB874" s="801"/>
      <c r="AC874" s="753"/>
      <c r="AD874" s="790"/>
      <c r="AE874" s="788"/>
      <c r="AF874" s="29"/>
      <c r="AH874" s="190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">
      <c r="A875" s="372">
        <v>20</v>
      </c>
      <c r="B875" s="101" t="str">
        <f>IF(AG875&lt;&gt;"",AH875,"")</f>
        <v>C.Ngoan</v>
      </c>
      <c r="C875" s="1042" t="s">
        <v>0</v>
      </c>
      <c r="D875" s="79" t="str">
        <f>AG875&amp;".1"</f>
        <v>B11.1</v>
      </c>
      <c r="E875" s="761"/>
      <c r="F875" s="771"/>
      <c r="G875" s="771"/>
      <c r="H875" s="760"/>
      <c r="I875" s="761"/>
      <c r="J875" s="760"/>
      <c r="K875" s="802"/>
      <c r="L875" s="774"/>
      <c r="M875" s="761"/>
      <c r="N875" s="760"/>
      <c r="O875" s="771"/>
      <c r="P875" s="774"/>
      <c r="Q875" s="761"/>
      <c r="R875" s="762"/>
      <c r="S875" s="771"/>
      <c r="T875" s="774"/>
      <c r="U875" s="761"/>
      <c r="V875" s="760"/>
      <c r="W875" s="771"/>
      <c r="X875" s="774"/>
      <c r="Y875" s="761"/>
      <c r="Z875" s="760"/>
      <c r="AA875" s="771"/>
      <c r="AB875" s="774"/>
      <c r="AC875" s="761"/>
      <c r="AD875" s="762"/>
      <c r="AE875" s="771"/>
      <c r="AF875" s="29"/>
      <c r="AG875" s="189" t="s">
        <v>373</v>
      </c>
      <c r="AH875" s="190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">
      <c r="A876" s="367"/>
      <c r="B876" s="104">
        <f>SUM(F875:F880,J875:J880,N875:N880,R875:R880,V875:V880,Z875:Z880,AD875:AD880)</f>
        <v>0</v>
      </c>
      <c r="C876" s="1043"/>
      <c r="D876" s="78" t="str">
        <f>AG875&amp;".2"</f>
        <v>B11.2</v>
      </c>
      <c r="E876" s="791"/>
      <c r="F876" s="764"/>
      <c r="G876" s="792"/>
      <c r="H876" s="793"/>
      <c r="I876" s="756"/>
      <c r="J876" s="764"/>
      <c r="K876" s="794"/>
      <c r="L876" s="793"/>
      <c r="M876" s="756"/>
      <c r="N876" s="764"/>
      <c r="O876" s="792"/>
      <c r="P876" s="793"/>
      <c r="Q876" s="756"/>
      <c r="R876" s="763"/>
      <c r="S876" s="792"/>
      <c r="T876" s="793"/>
      <c r="U876" s="756"/>
      <c r="V876" s="763"/>
      <c r="W876" s="792"/>
      <c r="X876" s="793"/>
      <c r="Y876" s="756"/>
      <c r="Z876" s="763"/>
      <c r="AA876" s="770"/>
      <c r="AB876" s="793"/>
      <c r="AC876" s="756"/>
      <c r="AD876" s="763"/>
      <c r="AE876" s="770"/>
      <c r="AF876" s="29"/>
      <c r="AH876" s="190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">
      <c r="A877" s="367"/>
      <c r="B877" s="102"/>
      <c r="C877" s="1044" t="s">
        <v>1</v>
      </c>
      <c r="D877" s="78" t="str">
        <f>AG875&amp;".3"</f>
        <v>B11.3</v>
      </c>
      <c r="E877" s="765"/>
      <c r="F877" s="773"/>
      <c r="G877" s="773"/>
      <c r="H877" s="795"/>
      <c r="I877" s="765"/>
      <c r="J877" s="767"/>
      <c r="K877" s="795"/>
      <c r="L877" s="775"/>
      <c r="M877" s="765"/>
      <c r="N877" s="766"/>
      <c r="O877" s="773"/>
      <c r="P877" s="775"/>
      <c r="Q877" s="765"/>
      <c r="R877" s="767"/>
      <c r="S877" s="773"/>
      <c r="T877" s="775"/>
      <c r="U877" s="765"/>
      <c r="V877" s="766"/>
      <c r="W877" s="773"/>
      <c r="X877" s="775"/>
      <c r="Y877" s="765"/>
      <c r="Z877" s="766"/>
      <c r="AA877" s="773"/>
      <c r="AB877" s="775"/>
      <c r="AC877" s="765"/>
      <c r="AD877" s="767"/>
      <c r="AE877" s="773"/>
      <c r="AF877" s="29"/>
      <c r="AH877" s="190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">
      <c r="A878" s="367"/>
      <c r="B878" s="102"/>
      <c r="C878" s="1045"/>
      <c r="D878" s="78" t="str">
        <f>AG875&amp;".4"</f>
        <v>B11.4</v>
      </c>
      <c r="E878" s="756"/>
      <c r="F878" s="770"/>
      <c r="G878" s="792"/>
      <c r="H878" s="796"/>
      <c r="I878" s="756"/>
      <c r="J878" s="764"/>
      <c r="K878" s="796"/>
      <c r="L878" s="793"/>
      <c r="M878" s="756"/>
      <c r="N878" s="764"/>
      <c r="O878" s="792"/>
      <c r="P878" s="793"/>
      <c r="Q878" s="756"/>
      <c r="R878" s="763"/>
      <c r="S878" s="792"/>
      <c r="T878" s="793"/>
      <c r="U878" s="756"/>
      <c r="V878" s="763"/>
      <c r="W878" s="792"/>
      <c r="X878" s="793"/>
      <c r="Y878" s="756"/>
      <c r="Z878" s="772"/>
      <c r="AA878" s="852"/>
      <c r="AB878" s="798"/>
      <c r="AC878" s="756"/>
      <c r="AD878" s="763"/>
      <c r="AE878" s="770"/>
      <c r="AF878" s="29"/>
      <c r="AH878" s="190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">
      <c r="A879" s="367"/>
      <c r="B879" s="102"/>
      <c r="C879" s="1046" t="s">
        <v>547</v>
      </c>
      <c r="D879" s="78" t="str">
        <f>AG875&amp;".5"</f>
        <v>B11.5</v>
      </c>
      <c r="E879" s="753"/>
      <c r="F879" s="788"/>
      <c r="G879" s="788"/>
      <c r="H879" s="789"/>
      <c r="I879" s="753"/>
      <c r="J879" s="754"/>
      <c r="K879" s="789"/>
      <c r="L879" s="755"/>
      <c r="M879" s="753"/>
      <c r="N879" s="754"/>
      <c r="O879" s="788"/>
      <c r="P879" s="755"/>
      <c r="Q879" s="753"/>
      <c r="R879" s="790"/>
      <c r="S879" s="788"/>
      <c r="T879" s="755"/>
      <c r="U879" s="753"/>
      <c r="V879" s="790"/>
      <c r="W879" s="788"/>
      <c r="X879" s="755"/>
      <c r="Y879" s="753"/>
      <c r="Z879" s="799"/>
      <c r="AA879" s="800"/>
      <c r="AB879" s="801"/>
      <c r="AC879" s="753"/>
      <c r="AD879" s="790"/>
      <c r="AE879" s="788"/>
      <c r="AF879" s="29"/>
      <c r="AH879" s="190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">
      <c r="A880" s="369"/>
      <c r="B880" s="103"/>
      <c r="C880" s="1046"/>
      <c r="D880" s="78" t="str">
        <f>AG875&amp;".6"</f>
        <v>B11.6</v>
      </c>
      <c r="E880" s="753"/>
      <c r="F880" s="788"/>
      <c r="G880" s="788"/>
      <c r="H880" s="789"/>
      <c r="I880" s="753"/>
      <c r="J880" s="754"/>
      <c r="K880" s="789"/>
      <c r="L880" s="755"/>
      <c r="M880" s="753"/>
      <c r="N880" s="754"/>
      <c r="O880" s="788"/>
      <c r="P880" s="755"/>
      <c r="Q880" s="753"/>
      <c r="R880" s="790"/>
      <c r="S880" s="788"/>
      <c r="T880" s="755"/>
      <c r="U880" s="753"/>
      <c r="V880" s="790"/>
      <c r="W880" s="788"/>
      <c r="X880" s="755"/>
      <c r="Y880" s="753"/>
      <c r="Z880" s="799"/>
      <c r="AA880" s="800"/>
      <c r="AB880" s="801"/>
      <c r="AC880" s="753"/>
      <c r="AD880" s="790"/>
      <c r="AE880" s="788"/>
      <c r="AF880" s="29"/>
      <c r="AH880" s="190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">
      <c r="A881" s="372">
        <v>21</v>
      </c>
      <c r="B881" s="101" t="str">
        <f>IF(AG881&lt;&gt;"",AH881,"")</f>
        <v>Th.Nguyên</v>
      </c>
      <c r="C881" s="1042" t="s">
        <v>0</v>
      </c>
      <c r="D881" s="79" t="str">
        <f>AG881&amp;".1"</f>
        <v>B38.1</v>
      </c>
      <c r="E881" s="761"/>
      <c r="F881" s="771"/>
      <c r="G881" s="771"/>
      <c r="H881" s="760"/>
      <c r="I881" s="761"/>
      <c r="J881" s="760"/>
      <c r="K881" s="802"/>
      <c r="L881" s="774"/>
      <c r="M881" s="761"/>
      <c r="N881" s="760"/>
      <c r="O881" s="771"/>
      <c r="P881" s="774"/>
      <c r="Q881" s="761"/>
      <c r="R881" s="762"/>
      <c r="S881" s="771"/>
      <c r="T881" s="774"/>
      <c r="U881" s="761"/>
      <c r="V881" s="760"/>
      <c r="W881" s="771"/>
      <c r="X881" s="774"/>
      <c r="Y881" s="761"/>
      <c r="Z881" s="760"/>
      <c r="AA881" s="771"/>
      <c r="AB881" s="774"/>
      <c r="AC881" s="761"/>
      <c r="AD881" s="762"/>
      <c r="AE881" s="771"/>
      <c r="AF881" s="29"/>
      <c r="AG881" s="189" t="s">
        <v>5541</v>
      </c>
      <c r="AH881" s="190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">
      <c r="A882" s="367"/>
      <c r="B882" s="104">
        <f>SUM(F881:F886,J881:J886,N881:N886,R881:R886,V881:V886,Z881:Z886,AD881:AD886)</f>
        <v>0</v>
      </c>
      <c r="C882" s="1043"/>
      <c r="D882" s="78" t="str">
        <f>AG881&amp;".2"</f>
        <v>B38.2</v>
      </c>
      <c r="E882" s="791"/>
      <c r="F882" s="764"/>
      <c r="G882" s="792"/>
      <c r="H882" s="793"/>
      <c r="I882" s="756"/>
      <c r="J882" s="764"/>
      <c r="K882" s="794"/>
      <c r="L882" s="793"/>
      <c r="M882" s="756"/>
      <c r="N882" s="764"/>
      <c r="O882" s="792"/>
      <c r="P882" s="793"/>
      <c r="Q882" s="756"/>
      <c r="R882" s="763"/>
      <c r="S882" s="792"/>
      <c r="T882" s="793"/>
      <c r="U882" s="756"/>
      <c r="V882" s="763"/>
      <c r="W882" s="792"/>
      <c r="X882" s="793"/>
      <c r="Y882" s="756"/>
      <c r="Z882" s="763"/>
      <c r="AA882" s="792"/>
      <c r="AB882" s="793"/>
      <c r="AC882" s="756"/>
      <c r="AD882" s="763"/>
      <c r="AE882" s="792"/>
      <c r="AF882" s="29"/>
      <c r="AH882" s="190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">
      <c r="A883" s="367"/>
      <c r="B883" s="102"/>
      <c r="C883" s="1044" t="s">
        <v>1</v>
      </c>
      <c r="D883" s="78" t="str">
        <f>AG881&amp;".3"</f>
        <v>B38.3</v>
      </c>
      <c r="E883" s="765"/>
      <c r="F883" s="773"/>
      <c r="G883" s="773"/>
      <c r="H883" s="795"/>
      <c r="I883" s="765"/>
      <c r="J883" s="767"/>
      <c r="K883" s="795"/>
      <c r="L883" s="775"/>
      <c r="M883" s="765"/>
      <c r="N883" s="766"/>
      <c r="O883" s="773"/>
      <c r="P883" s="775"/>
      <c r="Q883" s="765"/>
      <c r="R883" s="767"/>
      <c r="S883" s="773"/>
      <c r="T883" s="775"/>
      <c r="U883" s="765"/>
      <c r="V883" s="766"/>
      <c r="W883" s="773"/>
      <c r="X883" s="775"/>
      <c r="Y883" s="765"/>
      <c r="Z883" s="766"/>
      <c r="AA883" s="773"/>
      <c r="AB883" s="775"/>
      <c r="AC883" s="765"/>
      <c r="AD883" s="767"/>
      <c r="AE883" s="773"/>
      <c r="AF883" s="29"/>
      <c r="AH883" s="190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">
      <c r="A884" s="367"/>
      <c r="B884" s="102"/>
      <c r="C884" s="1045"/>
      <c r="D884" s="78" t="str">
        <f>AG881&amp;".4"</f>
        <v>B38.4</v>
      </c>
      <c r="E884" s="756"/>
      <c r="F884" s="770"/>
      <c r="G884" s="792"/>
      <c r="H884" s="796"/>
      <c r="I884" s="756"/>
      <c r="J884" s="764"/>
      <c r="K884" s="794"/>
      <c r="L884" s="793"/>
      <c r="M884" s="756"/>
      <c r="N884" s="764"/>
      <c r="O884" s="792"/>
      <c r="P884" s="793"/>
      <c r="Q884" s="756"/>
      <c r="R884" s="763"/>
      <c r="S884" s="792"/>
      <c r="T884" s="793"/>
      <c r="U884" s="756"/>
      <c r="V884" s="763"/>
      <c r="W884" s="792"/>
      <c r="X884" s="793"/>
      <c r="Y884" s="756"/>
      <c r="Z884" s="772"/>
      <c r="AA884" s="797"/>
      <c r="AB884" s="798"/>
      <c r="AC884" s="756"/>
      <c r="AD884" s="763"/>
      <c r="AE884" s="792"/>
      <c r="AF884" s="29"/>
      <c r="AH884" s="190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">
      <c r="A885" s="367"/>
      <c r="B885" s="102"/>
      <c r="C885" s="1046" t="s">
        <v>547</v>
      </c>
      <c r="D885" s="78" t="str">
        <f>AG881&amp;".5"</f>
        <v>B38.5</v>
      </c>
      <c r="E885" s="753"/>
      <c r="F885" s="788"/>
      <c r="G885" s="788"/>
      <c r="H885" s="789"/>
      <c r="I885" s="753"/>
      <c r="J885" s="754"/>
      <c r="K885" s="789"/>
      <c r="L885" s="755"/>
      <c r="M885" s="753"/>
      <c r="N885" s="754"/>
      <c r="O885" s="788"/>
      <c r="P885" s="755"/>
      <c r="Q885" s="753"/>
      <c r="R885" s="790"/>
      <c r="S885" s="788"/>
      <c r="T885" s="755"/>
      <c r="U885" s="753"/>
      <c r="V885" s="790"/>
      <c r="W885" s="788"/>
      <c r="X885" s="755"/>
      <c r="Y885" s="753"/>
      <c r="Z885" s="799"/>
      <c r="AA885" s="800"/>
      <c r="AB885" s="801"/>
      <c r="AC885" s="753"/>
      <c r="AD885" s="790"/>
      <c r="AE885" s="788"/>
      <c r="AF885" s="29"/>
      <c r="AH885" s="190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">
      <c r="A886" s="369"/>
      <c r="B886" s="103"/>
      <c r="C886" s="1046"/>
      <c r="D886" s="78" t="str">
        <f>AG881&amp;".6"</f>
        <v>B38.6</v>
      </c>
      <c r="E886" s="753"/>
      <c r="F886" s="788"/>
      <c r="G886" s="805"/>
      <c r="H886" s="789"/>
      <c r="I886" s="753"/>
      <c r="J886" s="754"/>
      <c r="K886" s="806"/>
      <c r="L886" s="755"/>
      <c r="M886" s="753"/>
      <c r="N886" s="754"/>
      <c r="O886" s="805"/>
      <c r="P886" s="755"/>
      <c r="Q886" s="753"/>
      <c r="R886" s="790"/>
      <c r="S886" s="805"/>
      <c r="T886" s="755"/>
      <c r="U886" s="753"/>
      <c r="V886" s="790"/>
      <c r="W886" s="805"/>
      <c r="X886" s="755"/>
      <c r="Y886" s="753"/>
      <c r="Z886" s="799"/>
      <c r="AA886" s="816"/>
      <c r="AB886" s="801"/>
      <c r="AC886" s="753"/>
      <c r="AD886" s="790"/>
      <c r="AE886" s="788"/>
      <c r="AF886" s="29"/>
      <c r="AH886" s="190" t="str">
        <f>IF(AG886&lt;&gt;"",VLOOKUP(AG886,MAGV!$B$6:$G$172,2,0),"")</f>
        <v/>
      </c>
      <c r="AI886" s="44" t="str">
        <f>IF(AG886&lt;&gt;"",#REF!,"")</f>
        <v/>
      </c>
    </row>
    <row r="887" spans="1:35" ht="12.6" customHeight="1" x14ac:dyDescent="0.2">
      <c r="A887" s="368">
        <v>23</v>
      </c>
      <c r="B887" s="101" t="str">
        <f>IF(AG887&lt;&gt;"",AH887,"")</f>
        <v>Th.Phong</v>
      </c>
      <c r="C887" s="1042" t="s">
        <v>0</v>
      </c>
      <c r="D887" s="79" t="str">
        <f>AG887&amp;".1"</f>
        <v>B35.1</v>
      </c>
      <c r="E887" s="761"/>
      <c r="F887" s="771"/>
      <c r="G887" s="771"/>
      <c r="H887" s="760"/>
      <c r="I887" s="761"/>
      <c r="J887" s="760"/>
      <c r="K887" s="802"/>
      <c r="L887" s="774"/>
      <c r="M887" s="761"/>
      <c r="N887" s="760"/>
      <c r="O887" s="771"/>
      <c r="P887" s="774"/>
      <c r="Q887" s="761"/>
      <c r="R887" s="762"/>
      <c r="S887" s="771"/>
      <c r="T887" s="774"/>
      <c r="U887" s="761"/>
      <c r="V887" s="760"/>
      <c r="W887" s="771"/>
      <c r="X887" s="774"/>
      <c r="Y887" s="761"/>
      <c r="Z887" s="760"/>
      <c r="AA887" s="771"/>
      <c r="AB887" s="774"/>
      <c r="AC887" s="761"/>
      <c r="AD887" s="762"/>
      <c r="AE887" s="771"/>
      <c r="AF887" s="19"/>
      <c r="AG887" s="189" t="s">
        <v>5539</v>
      </c>
      <c r="AH887" s="190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">
      <c r="A888" s="367"/>
      <c r="B888" s="104">
        <f>SUM(F887:F892,J887:J892,N887:N892,R887:R892,V887:V892,Z887:Z892,AD887:AD892)</f>
        <v>0</v>
      </c>
      <c r="C888" s="1043"/>
      <c r="D888" s="78" t="str">
        <f>AG887&amp;".2"</f>
        <v>B35.2</v>
      </c>
      <c r="E888" s="791"/>
      <c r="F888" s="764"/>
      <c r="G888" s="792"/>
      <c r="H888" s="793"/>
      <c r="I888" s="756"/>
      <c r="J888" s="764"/>
      <c r="K888" s="794"/>
      <c r="L888" s="793"/>
      <c r="M888" s="756"/>
      <c r="N888" s="764"/>
      <c r="O888" s="792"/>
      <c r="P888" s="793"/>
      <c r="Q888" s="756"/>
      <c r="R888" s="763"/>
      <c r="S888" s="792"/>
      <c r="T888" s="793"/>
      <c r="U888" s="756"/>
      <c r="V888" s="763"/>
      <c r="W888" s="792"/>
      <c r="X888" s="793"/>
      <c r="Y888" s="756"/>
      <c r="Z888" s="763"/>
      <c r="AA888" s="792"/>
      <c r="AB888" s="793"/>
      <c r="AC888" s="756"/>
      <c r="AD888" s="763"/>
      <c r="AE888" s="770"/>
      <c r="AF888" s="23"/>
      <c r="AH888" s="190" t="str">
        <f>IF(AG888&lt;&gt;"",VLOOKUP(AG888,MAGV!$B$6:$G$172,2,0),"")</f>
        <v/>
      </c>
      <c r="AI888" s="44" t="str">
        <f t="shared" si="17"/>
        <v/>
      </c>
    </row>
    <row r="889" spans="1:35" ht="12.6" customHeight="1" x14ac:dyDescent="0.2">
      <c r="A889" s="367"/>
      <c r="B889" s="102"/>
      <c r="C889" s="1044" t="s">
        <v>1</v>
      </c>
      <c r="D889" s="78" t="str">
        <f>AG887&amp;".3"</f>
        <v>B35.3</v>
      </c>
      <c r="E889" s="765"/>
      <c r="F889" s="773"/>
      <c r="G889" s="773"/>
      <c r="H889" s="795"/>
      <c r="I889" s="765"/>
      <c r="J889" s="767"/>
      <c r="K889" s="795"/>
      <c r="L889" s="775"/>
      <c r="M889" s="765"/>
      <c r="N889" s="766"/>
      <c r="O889" s="773"/>
      <c r="P889" s="775"/>
      <c r="Q889" s="765"/>
      <c r="R889" s="767"/>
      <c r="S889" s="773"/>
      <c r="T889" s="775"/>
      <c r="U889" s="765"/>
      <c r="V889" s="766"/>
      <c r="W889" s="773"/>
      <c r="X889" s="775"/>
      <c r="Y889" s="765"/>
      <c r="Z889" s="766"/>
      <c r="AA889" s="773"/>
      <c r="AB889" s="775"/>
      <c r="AC889" s="765"/>
      <c r="AD889" s="767"/>
      <c r="AE889" s="773"/>
      <c r="AF889" s="29"/>
      <c r="AH889" s="190" t="str">
        <f>IF(AG889&lt;&gt;"",VLOOKUP(AG889,MAGV!$B$6:$G$172,2,0),"")</f>
        <v/>
      </c>
      <c r="AI889" s="44" t="str">
        <f t="shared" si="17"/>
        <v/>
      </c>
    </row>
    <row r="890" spans="1:35" ht="12.6" customHeight="1" x14ac:dyDescent="0.2">
      <c r="A890" s="367"/>
      <c r="B890" s="102"/>
      <c r="C890" s="1045"/>
      <c r="D890" s="78" t="str">
        <f>AG887&amp;".4"</f>
        <v>B35.4</v>
      </c>
      <c r="E890" s="756"/>
      <c r="F890" s="770"/>
      <c r="G890" s="792"/>
      <c r="H890" s="796"/>
      <c r="I890" s="756"/>
      <c r="J890" s="764"/>
      <c r="K890" s="794"/>
      <c r="L890" s="793"/>
      <c r="M890" s="756"/>
      <c r="N890" s="764"/>
      <c r="O890" s="792"/>
      <c r="P890" s="793"/>
      <c r="Q890" s="756"/>
      <c r="R890" s="763"/>
      <c r="S890" s="792"/>
      <c r="T890" s="793"/>
      <c r="U890" s="756"/>
      <c r="V890" s="763"/>
      <c r="W890" s="792"/>
      <c r="X890" s="793"/>
      <c r="Y890" s="756"/>
      <c r="Z890" s="772"/>
      <c r="AA890" s="852"/>
      <c r="AB890" s="798"/>
      <c r="AC890" s="756"/>
      <c r="AD890" s="763"/>
      <c r="AE890" s="770"/>
      <c r="AF890" s="29"/>
      <c r="AH890" s="190" t="str">
        <f>IF(AG890&lt;&gt;"",VLOOKUP(AG890,MAGV!$B$6:$G$172,2,0),"")</f>
        <v/>
      </c>
      <c r="AI890" s="44" t="str">
        <f t="shared" si="17"/>
        <v/>
      </c>
    </row>
    <row r="891" spans="1:35" ht="5.0999999999999996" customHeight="1" x14ac:dyDescent="0.2">
      <c r="A891" s="367"/>
      <c r="B891" s="102"/>
      <c r="C891" s="1046" t="s">
        <v>547</v>
      </c>
      <c r="D891" s="78" t="str">
        <f>AG887&amp;".5"</f>
        <v>B35.5</v>
      </c>
      <c r="E891" s="753"/>
      <c r="F891" s="788"/>
      <c r="G891" s="788"/>
      <c r="H891" s="789"/>
      <c r="I891" s="753"/>
      <c r="J891" s="754"/>
      <c r="K891" s="789"/>
      <c r="L891" s="755"/>
      <c r="M891" s="753"/>
      <c r="N891" s="754"/>
      <c r="O891" s="788"/>
      <c r="P891" s="755"/>
      <c r="Q891" s="753"/>
      <c r="R891" s="790"/>
      <c r="S891" s="788"/>
      <c r="T891" s="755"/>
      <c r="U891" s="753"/>
      <c r="V891" s="790"/>
      <c r="W891" s="788"/>
      <c r="X891" s="755"/>
      <c r="Y891" s="753"/>
      <c r="Z891" s="799"/>
      <c r="AA891" s="800"/>
      <c r="AB891" s="801"/>
      <c r="AC891" s="753"/>
      <c r="AD891" s="790"/>
      <c r="AE891" s="788"/>
      <c r="AF891" s="29"/>
      <c r="AH891" s="190" t="str">
        <f>IF(AG891&lt;&gt;"",VLOOKUP(AG891,MAGV!$B$6:$G$172,2,0),"")</f>
        <v/>
      </c>
      <c r="AI891" s="44" t="str">
        <f t="shared" si="17"/>
        <v/>
      </c>
    </row>
    <row r="892" spans="1:35" ht="5.0999999999999996" customHeight="1" x14ac:dyDescent="0.2">
      <c r="A892" s="367"/>
      <c r="B892" s="102"/>
      <c r="C892" s="1046"/>
      <c r="D892" s="78" t="str">
        <f>AG887&amp;".6"</f>
        <v>B35.6</v>
      </c>
      <c r="E892" s="753"/>
      <c r="F892" s="788"/>
      <c r="G892" s="788"/>
      <c r="H892" s="789"/>
      <c r="I892" s="753"/>
      <c r="J892" s="754"/>
      <c r="K892" s="789"/>
      <c r="L892" s="755"/>
      <c r="M892" s="753"/>
      <c r="N892" s="754"/>
      <c r="O892" s="788"/>
      <c r="P892" s="755"/>
      <c r="Q892" s="753"/>
      <c r="R892" s="790"/>
      <c r="S892" s="788"/>
      <c r="T892" s="755"/>
      <c r="U892" s="753"/>
      <c r="V892" s="790"/>
      <c r="W892" s="788"/>
      <c r="X892" s="755"/>
      <c r="Y892" s="753"/>
      <c r="Z892" s="799"/>
      <c r="AA892" s="800"/>
      <c r="AB892" s="801"/>
      <c r="AC892" s="753"/>
      <c r="AD892" s="790"/>
      <c r="AE892" s="788"/>
      <c r="AF892" s="29"/>
      <c r="AH892" s="190" t="str">
        <f>IF(AG892&lt;&gt;"",VLOOKUP(AG892,MAGV!$B$6:$G$172,2,0),"")</f>
        <v/>
      </c>
      <c r="AI892" s="44" t="str">
        <f t="shared" si="17"/>
        <v/>
      </c>
    </row>
    <row r="893" spans="1:35" ht="12.6" customHeight="1" x14ac:dyDescent="0.2">
      <c r="A893" s="368">
        <v>24</v>
      </c>
      <c r="B893" s="101" t="str">
        <f>IF(AG893&lt;&gt;"",AH893,"")</f>
        <v>C.Quỳnh</v>
      </c>
      <c r="C893" s="1042" t="s">
        <v>0</v>
      </c>
      <c r="D893" s="79" t="str">
        <f>AG893&amp;".1"</f>
        <v>B29.1</v>
      </c>
      <c r="E893" s="761"/>
      <c r="F893" s="771"/>
      <c r="G893" s="771"/>
      <c r="H893" s="760"/>
      <c r="I893" s="761"/>
      <c r="J893" s="760"/>
      <c r="K893" s="802"/>
      <c r="L893" s="774"/>
      <c r="M893" s="761"/>
      <c r="N893" s="760"/>
      <c r="O893" s="771"/>
      <c r="P893" s="774"/>
      <c r="Q893" s="761"/>
      <c r="R893" s="762"/>
      <c r="S893" s="771"/>
      <c r="T893" s="774"/>
      <c r="U893" s="761"/>
      <c r="V893" s="760"/>
      <c r="W893" s="771"/>
      <c r="X893" s="774"/>
      <c r="Y893" s="761"/>
      <c r="Z893" s="760"/>
      <c r="AA893" s="771"/>
      <c r="AB893" s="774"/>
      <c r="AC893" s="761"/>
      <c r="AD893" s="762"/>
      <c r="AE893" s="771"/>
      <c r="AF893" s="19"/>
      <c r="AG893" s="189" t="s">
        <v>680</v>
      </c>
      <c r="AH893" s="190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">
      <c r="A894" s="367"/>
      <c r="B894" s="104">
        <f>SUM(F893:F898,J893:J898,N893:N898,R893:R898,V893:V898,Z893:Z898,AD893:AD898)</f>
        <v>0</v>
      </c>
      <c r="C894" s="1043"/>
      <c r="D894" s="78" t="str">
        <f>AG893&amp;".2"</f>
        <v>B29.2</v>
      </c>
      <c r="E894" s="791"/>
      <c r="F894" s="764"/>
      <c r="G894" s="792"/>
      <c r="H894" s="793"/>
      <c r="I894" s="756"/>
      <c r="J894" s="764"/>
      <c r="K894" s="794"/>
      <c r="L894" s="793"/>
      <c r="M894" s="756"/>
      <c r="N894" s="764"/>
      <c r="O894" s="792"/>
      <c r="P894" s="793"/>
      <c r="Q894" s="756"/>
      <c r="R894" s="763"/>
      <c r="S894" s="792"/>
      <c r="T894" s="793"/>
      <c r="U894" s="756"/>
      <c r="V894" s="763"/>
      <c r="W894" s="770"/>
      <c r="X894" s="793"/>
      <c r="Y894" s="756"/>
      <c r="Z894" s="763"/>
      <c r="AA894" s="792"/>
      <c r="AB894" s="793"/>
      <c r="AC894" s="756"/>
      <c r="AD894" s="763"/>
      <c r="AE894" s="792"/>
      <c r="AF894" s="23"/>
      <c r="AH894" s="190" t="str">
        <f>IF(AG894&lt;&gt;"",VLOOKUP(AG894,MAGV!$B$6:$G$172,2,0),"")</f>
        <v/>
      </c>
      <c r="AI894" s="44" t="str">
        <f t="shared" si="17"/>
        <v/>
      </c>
    </row>
    <row r="895" spans="1:35" ht="12.6" customHeight="1" x14ac:dyDescent="0.2">
      <c r="A895" s="367"/>
      <c r="B895" s="102"/>
      <c r="C895" s="1044" t="s">
        <v>1</v>
      </c>
      <c r="D895" s="78" t="str">
        <f>AG893&amp;".3"</f>
        <v>B29.3</v>
      </c>
      <c r="E895" s="765"/>
      <c r="F895" s="773"/>
      <c r="G895" s="773"/>
      <c r="H895" s="795"/>
      <c r="I895" s="765"/>
      <c r="J895" s="767"/>
      <c r="K895" s="795"/>
      <c r="L895" s="775"/>
      <c r="M895" s="765"/>
      <c r="N895" s="766"/>
      <c r="O895" s="773"/>
      <c r="P895" s="775"/>
      <c r="Q895" s="765"/>
      <c r="R895" s="767"/>
      <c r="S895" s="773"/>
      <c r="T895" s="775"/>
      <c r="U895" s="765"/>
      <c r="V895" s="766"/>
      <c r="W895" s="773"/>
      <c r="X895" s="775"/>
      <c r="Y895" s="765"/>
      <c r="Z895" s="766"/>
      <c r="AA895" s="773"/>
      <c r="AB895" s="775"/>
      <c r="AC895" s="765"/>
      <c r="AD895" s="767"/>
      <c r="AE895" s="773"/>
      <c r="AF895" s="29"/>
      <c r="AH895" s="190" t="str">
        <f>IF(AG895&lt;&gt;"",VLOOKUP(AG895,MAGV!$B$6:$G$172,2,0),"")</f>
        <v/>
      </c>
      <c r="AI895" s="44" t="str">
        <f t="shared" si="17"/>
        <v/>
      </c>
    </row>
    <row r="896" spans="1:35" ht="12.6" customHeight="1" x14ac:dyDescent="0.2">
      <c r="A896" s="367"/>
      <c r="B896" s="102"/>
      <c r="C896" s="1045"/>
      <c r="D896" s="78" t="str">
        <f>AG893&amp;".4"</f>
        <v>B29.4</v>
      </c>
      <c r="E896" s="756"/>
      <c r="F896" s="770"/>
      <c r="G896" s="792"/>
      <c r="H896" s="796"/>
      <c r="I896" s="756"/>
      <c r="J896" s="764"/>
      <c r="K896" s="794"/>
      <c r="L896" s="793"/>
      <c r="M896" s="756"/>
      <c r="N896" s="764"/>
      <c r="O896" s="792"/>
      <c r="P896" s="793"/>
      <c r="Q896" s="756"/>
      <c r="R896" s="763"/>
      <c r="S896" s="792"/>
      <c r="T896" s="793"/>
      <c r="U896" s="756"/>
      <c r="V896" s="763"/>
      <c r="W896" s="792"/>
      <c r="X896" s="793"/>
      <c r="Y896" s="756"/>
      <c r="Z896" s="772"/>
      <c r="AA896" s="852"/>
      <c r="AB896" s="798"/>
      <c r="AC896" s="756"/>
      <c r="AD896" s="763"/>
      <c r="AE896" s="770"/>
      <c r="AF896" s="29"/>
      <c r="AH896" s="190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0999999999999996" customHeight="1" x14ac:dyDescent="0.2">
      <c r="A897" s="367"/>
      <c r="B897" s="102"/>
      <c r="C897" s="1046" t="s">
        <v>547</v>
      </c>
      <c r="D897" s="78" t="str">
        <f>AG893&amp;".5"</f>
        <v>B29.5</v>
      </c>
      <c r="E897" s="753"/>
      <c r="F897" s="788"/>
      <c r="G897" s="788"/>
      <c r="H897" s="789"/>
      <c r="I897" s="753"/>
      <c r="J897" s="754"/>
      <c r="K897" s="789"/>
      <c r="L897" s="755"/>
      <c r="M897" s="753"/>
      <c r="N897" s="754"/>
      <c r="O897" s="788"/>
      <c r="P897" s="755"/>
      <c r="Q897" s="753"/>
      <c r="R897" s="790"/>
      <c r="S897" s="788"/>
      <c r="T897" s="755"/>
      <c r="U897" s="753"/>
      <c r="V897" s="790"/>
      <c r="W897" s="788"/>
      <c r="X897" s="755"/>
      <c r="Y897" s="753"/>
      <c r="Z897" s="799"/>
      <c r="AA897" s="800"/>
      <c r="AB897" s="801"/>
      <c r="AC897" s="753"/>
      <c r="AD897" s="790"/>
      <c r="AE897" s="788"/>
      <c r="AF897" s="29"/>
      <c r="AH897" s="190" t="str">
        <f>IF(AG897&lt;&gt;"",VLOOKUP(AG897,MAGV!$B$6:$G$172,2,0),"")</f>
        <v/>
      </c>
      <c r="AI897" s="44" t="str">
        <f t="shared" si="18"/>
        <v/>
      </c>
    </row>
    <row r="898" spans="1:35" ht="5.0999999999999996" customHeight="1" x14ac:dyDescent="0.2">
      <c r="A898" s="367"/>
      <c r="B898" s="102"/>
      <c r="C898" s="1046"/>
      <c r="D898" s="78" t="str">
        <f>AG893&amp;".6"</f>
        <v>B29.6</v>
      </c>
      <c r="E898" s="753"/>
      <c r="F898" s="788"/>
      <c r="G898" s="788"/>
      <c r="H898" s="789"/>
      <c r="I898" s="753"/>
      <c r="J898" s="754"/>
      <c r="K898" s="789"/>
      <c r="L898" s="755"/>
      <c r="M898" s="753"/>
      <c r="N898" s="754"/>
      <c r="O898" s="788"/>
      <c r="P898" s="755"/>
      <c r="Q898" s="753"/>
      <c r="R898" s="790"/>
      <c r="S898" s="788"/>
      <c r="T898" s="755"/>
      <c r="U898" s="753"/>
      <c r="V898" s="790"/>
      <c r="W898" s="788"/>
      <c r="X898" s="755"/>
      <c r="Y898" s="753"/>
      <c r="Z898" s="799"/>
      <c r="AA898" s="800"/>
      <c r="AB898" s="801"/>
      <c r="AC898" s="753"/>
      <c r="AD898" s="790"/>
      <c r="AE898" s="788"/>
      <c r="AF898" s="29"/>
      <c r="AH898" s="190" t="str">
        <f>IF(AG898&lt;&gt;"",VLOOKUP(AG898,MAGV!$B$6:$G$172,2,0),"")</f>
        <v/>
      </c>
      <c r="AI898" s="44" t="str">
        <f>IF(AG898&lt;&gt;"",#REF!,"")</f>
        <v/>
      </c>
    </row>
    <row r="899" spans="1:35" ht="12.6" customHeight="1" x14ac:dyDescent="0.2">
      <c r="A899" s="368">
        <v>26</v>
      </c>
      <c r="B899" s="101" t="str">
        <f>IF(AG899&lt;&gt;"",AH899,"")</f>
        <v>C.Thảo</v>
      </c>
      <c r="C899" s="1042" t="s">
        <v>0</v>
      </c>
      <c r="D899" s="79" t="str">
        <f>AG899&amp;".1"</f>
        <v>B21.1</v>
      </c>
      <c r="E899" s="761"/>
      <c r="F899" s="771"/>
      <c r="G899" s="771"/>
      <c r="H899" s="760"/>
      <c r="I899" s="761"/>
      <c r="J899" s="760"/>
      <c r="K899" s="802"/>
      <c r="L899" s="774"/>
      <c r="M899" s="761"/>
      <c r="N899" s="760"/>
      <c r="O899" s="771"/>
      <c r="P899" s="774"/>
      <c r="Q899" s="761"/>
      <c r="R899" s="762"/>
      <c r="S899" s="771"/>
      <c r="T899" s="774"/>
      <c r="U899" s="761"/>
      <c r="V899" s="760"/>
      <c r="W899" s="771"/>
      <c r="X899" s="774"/>
      <c r="Y899" s="761"/>
      <c r="Z899" s="760"/>
      <c r="AA899" s="771"/>
      <c r="AB899" s="774"/>
      <c r="AC899" s="761"/>
      <c r="AD899" s="762"/>
      <c r="AE899" s="771"/>
      <c r="AF899" s="19"/>
      <c r="AG899" s="189" t="s">
        <v>378</v>
      </c>
      <c r="AH899" s="190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">
      <c r="A900" s="367"/>
      <c r="B900" s="104">
        <f>SUM(F899:F904,J899:J904,N899:N904,R899:R904,V899:V904,Z899:Z904,AD899:AD904)</f>
        <v>0</v>
      </c>
      <c r="C900" s="1043"/>
      <c r="D900" s="78" t="str">
        <f>AG899&amp;".2"</f>
        <v>B21.2</v>
      </c>
      <c r="E900" s="791"/>
      <c r="F900" s="764"/>
      <c r="G900" s="792"/>
      <c r="H900" s="793"/>
      <c r="I900" s="756"/>
      <c r="J900" s="764"/>
      <c r="K900" s="796"/>
      <c r="L900" s="793"/>
      <c r="M900" s="756"/>
      <c r="N900" s="764"/>
      <c r="O900" s="770"/>
      <c r="P900" s="793"/>
      <c r="Q900" s="756"/>
      <c r="R900" s="763"/>
      <c r="S900" s="770"/>
      <c r="T900" s="793"/>
      <c r="U900" s="756"/>
      <c r="V900" s="763"/>
      <c r="W900" s="770"/>
      <c r="X900" s="793"/>
      <c r="Y900" s="756"/>
      <c r="Z900" s="763"/>
      <c r="AA900" s="792"/>
      <c r="AB900" s="793"/>
      <c r="AC900" s="756"/>
      <c r="AD900" s="763"/>
      <c r="AE900" s="792"/>
      <c r="AF900" s="23"/>
      <c r="AH900" s="190" t="str">
        <f>IF(AG900&lt;&gt;"",VLOOKUP(AG900,MAGV!$B$6:$G$172,2,0),"")</f>
        <v/>
      </c>
      <c r="AI900" s="44" t="str">
        <f t="shared" si="18"/>
        <v/>
      </c>
    </row>
    <row r="901" spans="1:35" ht="12.6" customHeight="1" x14ac:dyDescent="0.2">
      <c r="A901" s="367"/>
      <c r="B901" s="102"/>
      <c r="C901" s="1044" t="s">
        <v>1</v>
      </c>
      <c r="D901" s="78" t="str">
        <f>AG899&amp;".3"</f>
        <v>B21.3</v>
      </c>
      <c r="E901" s="765"/>
      <c r="F901" s="773"/>
      <c r="G901" s="773"/>
      <c r="H901" s="795"/>
      <c r="I901" s="765"/>
      <c r="J901" s="767"/>
      <c r="K901" s="795"/>
      <c r="L901" s="775"/>
      <c r="M901" s="765"/>
      <c r="N901" s="766"/>
      <c r="O901" s="773"/>
      <c r="P901" s="775"/>
      <c r="Q901" s="765"/>
      <c r="R901" s="767"/>
      <c r="S901" s="773"/>
      <c r="T901" s="775"/>
      <c r="U901" s="765"/>
      <c r="V901" s="766"/>
      <c r="W901" s="773"/>
      <c r="X901" s="775"/>
      <c r="Y901" s="765"/>
      <c r="Z901" s="766"/>
      <c r="AA901" s="773"/>
      <c r="AB901" s="775"/>
      <c r="AC901" s="765"/>
      <c r="AD901" s="767"/>
      <c r="AE901" s="773"/>
      <c r="AF901" s="29"/>
      <c r="AH901" s="190" t="str">
        <f>IF(AG901&lt;&gt;"",VLOOKUP(AG901,MAGV!$B$6:$G$172,2,0),"")</f>
        <v/>
      </c>
      <c r="AI901" s="44" t="str">
        <f t="shared" si="18"/>
        <v/>
      </c>
    </row>
    <row r="902" spans="1:35" ht="12.6" customHeight="1" x14ac:dyDescent="0.2">
      <c r="A902" s="367"/>
      <c r="B902" s="102"/>
      <c r="C902" s="1045"/>
      <c r="D902" s="78" t="str">
        <f>AG899&amp;".4"</f>
        <v>B21.4</v>
      </c>
      <c r="E902" s="756"/>
      <c r="F902" s="770"/>
      <c r="G902" s="770"/>
      <c r="H902" s="796"/>
      <c r="I902" s="756"/>
      <c r="J902" s="764"/>
      <c r="K902" s="794"/>
      <c r="L902" s="793"/>
      <c r="M902" s="756"/>
      <c r="N902" s="764"/>
      <c r="O902" s="770"/>
      <c r="P902" s="793"/>
      <c r="Q902" s="756"/>
      <c r="R902" s="763"/>
      <c r="S902" s="792"/>
      <c r="T902" s="793"/>
      <c r="U902" s="756"/>
      <c r="V902" s="763"/>
      <c r="W902" s="792"/>
      <c r="X902" s="793"/>
      <c r="Y902" s="756"/>
      <c r="Z902" s="772"/>
      <c r="AA902" s="797"/>
      <c r="AB902" s="798"/>
      <c r="AC902" s="756"/>
      <c r="AD902" s="763"/>
      <c r="AE902" s="792"/>
      <c r="AF902" s="29"/>
      <c r="AH902" s="190" t="str">
        <f>IF(AG902&lt;&gt;"",VLOOKUP(AG902,MAGV!$B$6:$G$172,2,0),"")</f>
        <v/>
      </c>
      <c r="AI902" s="44" t="str">
        <f t="shared" si="18"/>
        <v/>
      </c>
    </row>
    <row r="903" spans="1:35" ht="8.1" customHeight="1" x14ac:dyDescent="0.2">
      <c r="A903" s="367"/>
      <c r="B903" s="102"/>
      <c r="C903" s="1046" t="s">
        <v>547</v>
      </c>
      <c r="D903" s="78" t="str">
        <f>AG899&amp;".5"</f>
        <v>B21.5</v>
      </c>
      <c r="E903" s="753"/>
      <c r="F903" s="788"/>
      <c r="G903" s="788"/>
      <c r="H903" s="789"/>
      <c r="I903" s="753"/>
      <c r="J903" s="754"/>
      <c r="K903" s="789"/>
      <c r="L903" s="755"/>
      <c r="M903" s="753"/>
      <c r="N903" s="754"/>
      <c r="O903" s="788"/>
      <c r="P903" s="755"/>
      <c r="Q903" s="753"/>
      <c r="R903" s="790"/>
      <c r="S903" s="788"/>
      <c r="T903" s="755"/>
      <c r="U903" s="753"/>
      <c r="V903" s="790"/>
      <c r="W903" s="788"/>
      <c r="X903" s="755"/>
      <c r="Y903" s="753"/>
      <c r="Z903" s="799"/>
      <c r="AA903" s="800"/>
      <c r="AB903" s="801"/>
      <c r="AC903" s="753"/>
      <c r="AD903" s="790"/>
      <c r="AE903" s="788"/>
      <c r="AF903" s="29"/>
      <c r="AH903" s="190" t="str">
        <f>IF(AG903&lt;&gt;"",VLOOKUP(AG903,MAGV!$B$6:$G$172,2,0),"")</f>
        <v/>
      </c>
      <c r="AI903" s="44" t="str">
        <f t="shared" si="18"/>
        <v/>
      </c>
    </row>
    <row r="904" spans="1:35" ht="8.1" customHeight="1" x14ac:dyDescent="0.2">
      <c r="A904" s="367"/>
      <c r="B904" s="102"/>
      <c r="C904" s="1046"/>
      <c r="D904" s="78" t="str">
        <f>AG899&amp;".6"</f>
        <v>B21.6</v>
      </c>
      <c r="E904" s="753"/>
      <c r="F904" s="788"/>
      <c r="G904" s="805"/>
      <c r="H904" s="789"/>
      <c r="I904" s="753"/>
      <c r="J904" s="754"/>
      <c r="K904" s="806"/>
      <c r="L904" s="755"/>
      <c r="M904" s="753"/>
      <c r="N904" s="754"/>
      <c r="O904" s="805"/>
      <c r="P904" s="755"/>
      <c r="Q904" s="753"/>
      <c r="R904" s="790"/>
      <c r="S904" s="805"/>
      <c r="T904" s="755"/>
      <c r="U904" s="753"/>
      <c r="V904" s="790"/>
      <c r="W904" s="788"/>
      <c r="X904" s="755"/>
      <c r="Y904" s="753"/>
      <c r="Z904" s="799"/>
      <c r="AA904" s="800"/>
      <c r="AB904" s="801"/>
      <c r="AC904" s="753"/>
      <c r="AD904" s="790"/>
      <c r="AE904" s="788"/>
      <c r="AF904" s="29"/>
      <c r="AH904" s="190" t="str">
        <f>IF(AG904&lt;&gt;"",VLOOKUP(AG904,MAGV!$B$6:$G$172,2,0),"")</f>
        <v/>
      </c>
      <c r="AI904" s="44" t="str">
        <f t="shared" si="18"/>
        <v/>
      </c>
    </row>
    <row r="905" spans="1:35" ht="12.6" customHeight="1" x14ac:dyDescent="0.2">
      <c r="A905" s="368">
        <v>28</v>
      </c>
      <c r="B905" s="101" t="str">
        <f>IF(AG905&lt;&gt;"",AH905,"")</f>
        <v>C.Trâm</v>
      </c>
      <c r="C905" s="1042" t="s">
        <v>0</v>
      </c>
      <c r="D905" s="79" t="str">
        <f>AG905&amp;".1"</f>
        <v>B25.1</v>
      </c>
      <c r="E905" s="761"/>
      <c r="F905" s="771"/>
      <c r="G905" s="771"/>
      <c r="H905" s="760"/>
      <c r="I905" s="761"/>
      <c r="J905" s="760"/>
      <c r="K905" s="802"/>
      <c r="L905" s="774"/>
      <c r="M905" s="761"/>
      <c r="N905" s="760"/>
      <c r="O905" s="771"/>
      <c r="P905" s="774"/>
      <c r="Q905" s="761"/>
      <c r="R905" s="762"/>
      <c r="S905" s="771"/>
      <c r="T905" s="774"/>
      <c r="U905" s="761"/>
      <c r="V905" s="760"/>
      <c r="W905" s="771"/>
      <c r="X905" s="774"/>
      <c r="Y905" s="761"/>
      <c r="Z905" s="760"/>
      <c r="AA905" s="771"/>
      <c r="AB905" s="774"/>
      <c r="AC905" s="761"/>
      <c r="AD905" s="762"/>
      <c r="AE905" s="771"/>
      <c r="AF905" s="19"/>
      <c r="AG905" s="189" t="s">
        <v>382</v>
      </c>
      <c r="AH905" s="190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">
      <c r="A906" s="367"/>
      <c r="B906" s="104">
        <f>SUM(F905:F910,J905:J910,N905:N910,R905:R910,V905:V910,Z905:Z910,AD905:AD910)</f>
        <v>0</v>
      </c>
      <c r="C906" s="1043"/>
      <c r="D906" s="78" t="str">
        <f>AG905&amp;".2"</f>
        <v>B25.2</v>
      </c>
      <c r="E906" s="791"/>
      <c r="F906" s="764"/>
      <c r="G906" s="792"/>
      <c r="H906" s="793"/>
      <c r="I906" s="756"/>
      <c r="J906" s="764"/>
      <c r="K906" s="796"/>
      <c r="L906" s="793"/>
      <c r="M906" s="756"/>
      <c r="N906" s="764"/>
      <c r="O906" s="770"/>
      <c r="P906" s="793"/>
      <c r="Q906" s="756"/>
      <c r="R906" s="763"/>
      <c r="S906" s="792"/>
      <c r="T906" s="793"/>
      <c r="U906" s="756"/>
      <c r="V906" s="763"/>
      <c r="W906" s="792"/>
      <c r="X906" s="793"/>
      <c r="Y906" s="756"/>
      <c r="Z906" s="763"/>
      <c r="AA906" s="792"/>
      <c r="AB906" s="793"/>
      <c r="AC906" s="756"/>
      <c r="AD906" s="763"/>
      <c r="AE906" s="792"/>
      <c r="AF906" s="23"/>
      <c r="AH906" s="190" t="str">
        <f>IF(AG906&lt;&gt;"",VLOOKUP(AG906,MAGV!$B$6:$G$172,2,0),"")</f>
        <v/>
      </c>
      <c r="AI906" s="44" t="str">
        <f t="shared" si="18"/>
        <v/>
      </c>
    </row>
    <row r="907" spans="1:35" ht="12.6" customHeight="1" x14ac:dyDescent="0.2">
      <c r="A907" s="367"/>
      <c r="B907" s="102"/>
      <c r="C907" s="1044" t="s">
        <v>1</v>
      </c>
      <c r="D907" s="78" t="str">
        <f>AG905&amp;".3"</f>
        <v>B25.3</v>
      </c>
      <c r="E907" s="765"/>
      <c r="F907" s="773"/>
      <c r="G907" s="773"/>
      <c r="H907" s="795"/>
      <c r="I907" s="765"/>
      <c r="J907" s="767"/>
      <c r="K907" s="795"/>
      <c r="L907" s="775"/>
      <c r="M907" s="765"/>
      <c r="N907" s="766"/>
      <c r="O907" s="773"/>
      <c r="P907" s="775"/>
      <c r="Q907" s="765"/>
      <c r="R907" s="767"/>
      <c r="S907" s="773"/>
      <c r="T907" s="775"/>
      <c r="U907" s="765"/>
      <c r="V907" s="766"/>
      <c r="W907" s="773"/>
      <c r="X907" s="775"/>
      <c r="Y907" s="765"/>
      <c r="Z907" s="766"/>
      <c r="AA907" s="773"/>
      <c r="AB907" s="775"/>
      <c r="AC907" s="765"/>
      <c r="AD907" s="767"/>
      <c r="AE907" s="773"/>
      <c r="AF907" s="29"/>
      <c r="AH907" s="190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">
      <c r="A908" s="367"/>
      <c r="B908" s="102"/>
      <c r="C908" s="1045"/>
      <c r="D908" s="78" t="str">
        <f>AG905&amp;".4"</f>
        <v>B25.4</v>
      </c>
      <c r="E908" s="756"/>
      <c r="F908" s="770"/>
      <c r="G908" s="792"/>
      <c r="H908" s="796"/>
      <c r="I908" s="756"/>
      <c r="J908" s="764"/>
      <c r="K908" s="794"/>
      <c r="L908" s="793"/>
      <c r="M908" s="756"/>
      <c r="N908" s="764"/>
      <c r="O908" s="770"/>
      <c r="P908" s="793"/>
      <c r="Q908" s="756"/>
      <c r="R908" s="763"/>
      <c r="S908" s="792"/>
      <c r="T908" s="793"/>
      <c r="U908" s="756"/>
      <c r="V908" s="763"/>
      <c r="W908" s="792"/>
      <c r="X908" s="793"/>
      <c r="Y908" s="756"/>
      <c r="Z908" s="772"/>
      <c r="AA908" s="797"/>
      <c r="AB908" s="798"/>
      <c r="AC908" s="756"/>
      <c r="AD908" s="763"/>
      <c r="AE908" s="770"/>
      <c r="AF908" s="29"/>
      <c r="AH908" s="190" t="str">
        <f>IF(AG908&lt;&gt;"",VLOOKUP(AG908,MAGV!$B$6:$G$172,2,0),"")</f>
        <v/>
      </c>
      <c r="AI908" s="44" t="str">
        <f t="shared" si="18"/>
        <v/>
      </c>
    </row>
    <row r="909" spans="1:35" ht="8.1" customHeight="1" x14ac:dyDescent="0.2">
      <c r="A909" s="367"/>
      <c r="B909" s="102"/>
      <c r="C909" s="1046" t="s">
        <v>547</v>
      </c>
      <c r="D909" s="78" t="str">
        <f>AG905&amp;".5"</f>
        <v>B25.5</v>
      </c>
      <c r="E909" s="753"/>
      <c r="F909" s="788"/>
      <c r="G909" s="788"/>
      <c r="H909" s="789"/>
      <c r="I909" s="753"/>
      <c r="J909" s="754"/>
      <c r="K909" s="789"/>
      <c r="L909" s="755"/>
      <c r="M909" s="753"/>
      <c r="N909" s="754"/>
      <c r="O909" s="788"/>
      <c r="P909" s="755"/>
      <c r="Q909" s="753"/>
      <c r="R909" s="790"/>
      <c r="S909" s="788"/>
      <c r="T909" s="755"/>
      <c r="U909" s="753"/>
      <c r="V909" s="790"/>
      <c r="W909" s="788"/>
      <c r="X909" s="755"/>
      <c r="Y909" s="753"/>
      <c r="Z909" s="799"/>
      <c r="AA909" s="800"/>
      <c r="AB909" s="801"/>
      <c r="AC909" s="753"/>
      <c r="AD909" s="790"/>
      <c r="AE909" s="788"/>
      <c r="AF909" s="29"/>
      <c r="AH909" s="190" t="str">
        <f>IF(AG909&lt;&gt;"",VLOOKUP(AG909,MAGV!$B$6:$G$172,2,0),"")</f>
        <v/>
      </c>
      <c r="AI909" s="44" t="str">
        <f t="shared" si="18"/>
        <v/>
      </c>
    </row>
    <row r="910" spans="1:35" ht="8.1" customHeight="1" x14ac:dyDescent="0.2">
      <c r="A910" s="367"/>
      <c r="B910" s="102"/>
      <c r="C910" s="1046"/>
      <c r="D910" s="78" t="str">
        <f>AG905&amp;".6"</f>
        <v>B25.6</v>
      </c>
      <c r="E910" s="753"/>
      <c r="F910" s="788"/>
      <c r="G910" s="805"/>
      <c r="H910" s="789"/>
      <c r="I910" s="753"/>
      <c r="J910" s="754"/>
      <c r="K910" s="806"/>
      <c r="L910" s="755"/>
      <c r="M910" s="753"/>
      <c r="N910" s="754"/>
      <c r="O910" s="805"/>
      <c r="P910" s="755"/>
      <c r="Q910" s="753"/>
      <c r="R910" s="790"/>
      <c r="S910" s="805"/>
      <c r="T910" s="755"/>
      <c r="U910" s="753"/>
      <c r="V910" s="790"/>
      <c r="W910" s="788"/>
      <c r="X910" s="755"/>
      <c r="Y910" s="753"/>
      <c r="Z910" s="799"/>
      <c r="AA910" s="800"/>
      <c r="AB910" s="801"/>
      <c r="AC910" s="753"/>
      <c r="AD910" s="790"/>
      <c r="AE910" s="788"/>
      <c r="AF910" s="29"/>
      <c r="AH910" s="190" t="str">
        <f>IF(AG910&lt;&gt;"",VLOOKUP(AG910,MAGV!$B$6:$G$172,2,0),"")</f>
        <v/>
      </c>
      <c r="AI910" s="44" t="str">
        <f t="shared" si="18"/>
        <v/>
      </c>
    </row>
    <row r="911" spans="1:35" ht="12.6" customHeight="1" x14ac:dyDescent="0.2">
      <c r="A911" s="368">
        <v>29</v>
      </c>
      <c r="B911" s="101" t="str">
        <f>IF(AG911&lt;&gt;"",AH911,"")</f>
        <v>Th.Tương</v>
      </c>
      <c r="C911" s="1042" t="s">
        <v>0</v>
      </c>
      <c r="D911" s="79" t="str">
        <f>AG911&amp;".1"</f>
        <v>B33.1</v>
      </c>
      <c r="E911" s="761"/>
      <c r="F911" s="771"/>
      <c r="G911" s="771"/>
      <c r="H911" s="760"/>
      <c r="I911" s="761"/>
      <c r="J911" s="760"/>
      <c r="K911" s="802"/>
      <c r="L911" s="774"/>
      <c r="M911" s="761"/>
      <c r="N911" s="760"/>
      <c r="O911" s="771"/>
      <c r="P911" s="774"/>
      <c r="Q911" s="761"/>
      <c r="R911" s="762"/>
      <c r="S911" s="771"/>
      <c r="T911" s="774"/>
      <c r="U911" s="761"/>
      <c r="V911" s="760"/>
      <c r="W911" s="771"/>
      <c r="X911" s="774"/>
      <c r="Y911" s="838"/>
      <c r="Z911" s="760"/>
      <c r="AA911" s="771"/>
      <c r="AB911" s="774"/>
      <c r="AC911" s="761"/>
      <c r="AD911" s="762"/>
      <c r="AE911" s="771"/>
      <c r="AF911" s="19"/>
      <c r="AG911" s="189" t="s">
        <v>386</v>
      </c>
      <c r="AH911" s="190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">
      <c r="A912" s="367"/>
      <c r="B912" s="104">
        <f>SUM(F911:F916,J911:J916,N911:N916,R911:R916,V911:V916,Z911:Z916,AD911:AD916)</f>
        <v>0</v>
      </c>
      <c r="C912" s="1043"/>
      <c r="D912" s="78" t="str">
        <f>AG911&amp;".2"</f>
        <v>B33.2</v>
      </c>
      <c r="E912" s="791"/>
      <c r="F912" s="764"/>
      <c r="G912" s="792"/>
      <c r="H912" s="793"/>
      <c r="I912" s="756"/>
      <c r="J912" s="764"/>
      <c r="K912" s="794"/>
      <c r="L912" s="793"/>
      <c r="M912" s="756"/>
      <c r="N912" s="764"/>
      <c r="O912" s="792"/>
      <c r="P912" s="793"/>
      <c r="Q912" s="756"/>
      <c r="R912" s="763"/>
      <c r="S912" s="792"/>
      <c r="T912" s="793"/>
      <c r="U912" s="756"/>
      <c r="V912" s="763"/>
      <c r="W912" s="792"/>
      <c r="X912" s="793"/>
      <c r="Y912" s="756"/>
      <c r="Z912" s="763"/>
      <c r="AA912" s="792"/>
      <c r="AB912" s="793"/>
      <c r="AC912" s="756"/>
      <c r="AD912" s="763"/>
      <c r="AE912" s="770"/>
      <c r="AF912" s="23"/>
      <c r="AH912" s="190" t="str">
        <f>IF(AG912&lt;&gt;"",VLOOKUP(AG912,MAGV!$B$6:$G$172,2,0),"")</f>
        <v/>
      </c>
      <c r="AI912" s="44" t="str">
        <f t="shared" si="18"/>
        <v/>
      </c>
    </row>
    <row r="913" spans="1:35" ht="12.6" customHeight="1" x14ac:dyDescent="0.2">
      <c r="A913" s="367"/>
      <c r="B913" s="102"/>
      <c r="C913" s="1044" t="s">
        <v>1</v>
      </c>
      <c r="D913" s="78" t="str">
        <f>AG911&amp;".3"</f>
        <v>B33.3</v>
      </c>
      <c r="E913" s="765"/>
      <c r="F913" s="773"/>
      <c r="G913" s="773"/>
      <c r="H913" s="795"/>
      <c r="I913" s="765"/>
      <c r="J913" s="767"/>
      <c r="K913" s="795"/>
      <c r="L913" s="775"/>
      <c r="M913" s="765"/>
      <c r="N913" s="766"/>
      <c r="O913" s="773"/>
      <c r="P913" s="775"/>
      <c r="Q913" s="765"/>
      <c r="R913" s="767"/>
      <c r="S913" s="773"/>
      <c r="T913" s="775"/>
      <c r="U913" s="812"/>
      <c r="V913" s="766"/>
      <c r="W913" s="773"/>
      <c r="X913" s="775"/>
      <c r="Y913" s="812"/>
      <c r="Z913" s="766"/>
      <c r="AA913" s="773"/>
      <c r="AB913" s="775"/>
      <c r="AC913" s="765"/>
      <c r="AD913" s="767"/>
      <c r="AE913" s="773"/>
      <c r="AF913" s="29"/>
      <c r="AH913" s="190" t="str">
        <f>IF(AG913&lt;&gt;"",VLOOKUP(AG913,MAGV!$B$6:$G$172,2,0),"")</f>
        <v/>
      </c>
      <c r="AI913" s="44" t="str">
        <f t="shared" si="18"/>
        <v/>
      </c>
    </row>
    <row r="914" spans="1:35" ht="12.6" customHeight="1" x14ac:dyDescent="0.2">
      <c r="A914" s="367"/>
      <c r="B914" s="102"/>
      <c r="C914" s="1045"/>
      <c r="D914" s="78" t="str">
        <f>AG911&amp;".4"</f>
        <v>B33.4</v>
      </c>
      <c r="E914" s="756"/>
      <c r="F914" s="770"/>
      <c r="G914" s="792"/>
      <c r="H914" s="796"/>
      <c r="I914" s="756"/>
      <c r="J914" s="764"/>
      <c r="K914" s="796"/>
      <c r="L914" s="793"/>
      <c r="M914" s="756"/>
      <c r="N914" s="764"/>
      <c r="O914" s="792"/>
      <c r="P914" s="793"/>
      <c r="Q914" s="756"/>
      <c r="R914" s="763"/>
      <c r="S914" s="792"/>
      <c r="T914" s="793"/>
      <c r="U914" s="756"/>
      <c r="V914" s="763"/>
      <c r="W914" s="792"/>
      <c r="X914" s="793"/>
      <c r="Y914" s="756"/>
      <c r="Z914" s="772"/>
      <c r="AA914" s="797"/>
      <c r="AB914" s="798"/>
      <c r="AC914" s="756"/>
      <c r="AD914" s="763"/>
      <c r="AE914" s="770"/>
      <c r="AF914" s="29"/>
      <c r="AH914" s="190" t="str">
        <f>IF(AG914&lt;&gt;"",VLOOKUP(AG914,MAGV!$B$6:$G$172,2,0),"")</f>
        <v/>
      </c>
      <c r="AI914" s="44" t="str">
        <f t="shared" si="18"/>
        <v/>
      </c>
    </row>
    <row r="915" spans="1:35" ht="5.0999999999999996" customHeight="1" x14ac:dyDescent="0.2">
      <c r="A915" s="367"/>
      <c r="B915" s="102"/>
      <c r="C915" s="1046" t="s">
        <v>547</v>
      </c>
      <c r="D915" s="78" t="str">
        <f>AG911&amp;".5"</f>
        <v>B33.5</v>
      </c>
      <c r="E915" s="753"/>
      <c r="F915" s="788"/>
      <c r="G915" s="788"/>
      <c r="H915" s="789"/>
      <c r="I915" s="753"/>
      <c r="J915" s="754"/>
      <c r="K915" s="789"/>
      <c r="L915" s="755"/>
      <c r="M915" s="753"/>
      <c r="N915" s="754"/>
      <c r="O915" s="788"/>
      <c r="P915" s="755"/>
      <c r="Q915" s="753"/>
      <c r="R915" s="790"/>
      <c r="S915" s="788"/>
      <c r="T915" s="755"/>
      <c r="U915" s="753"/>
      <c r="V915" s="790"/>
      <c r="W915" s="788"/>
      <c r="X915" s="755"/>
      <c r="Y915" s="753"/>
      <c r="Z915" s="799"/>
      <c r="AA915" s="800"/>
      <c r="AB915" s="801"/>
      <c r="AC915" s="753"/>
      <c r="AD915" s="790"/>
      <c r="AE915" s="788"/>
      <c r="AF915" s="29"/>
      <c r="AH915" s="190" t="str">
        <f>IF(AG915&lt;&gt;"",VLOOKUP(AG915,MAGV!$B$6:$G$172,2,0),"")</f>
        <v/>
      </c>
      <c r="AI915" s="44" t="str">
        <f t="shared" si="18"/>
        <v/>
      </c>
    </row>
    <row r="916" spans="1:35" ht="5.0999999999999996" customHeight="1" x14ac:dyDescent="0.2">
      <c r="A916" s="367"/>
      <c r="B916" s="102"/>
      <c r="C916" s="1046"/>
      <c r="D916" s="78" t="str">
        <f>AG911&amp;".6"</f>
        <v>B33.6</v>
      </c>
      <c r="E916" s="753"/>
      <c r="F916" s="788"/>
      <c r="G916" s="788"/>
      <c r="H916" s="789"/>
      <c r="I916" s="753"/>
      <c r="J916" s="754"/>
      <c r="K916" s="789"/>
      <c r="L916" s="755"/>
      <c r="M916" s="753"/>
      <c r="N916" s="754"/>
      <c r="O916" s="788"/>
      <c r="P916" s="755"/>
      <c r="Q916" s="753"/>
      <c r="R916" s="790"/>
      <c r="S916" s="788"/>
      <c r="T916" s="755"/>
      <c r="U916" s="753"/>
      <c r="V916" s="790"/>
      <c r="W916" s="788"/>
      <c r="X916" s="755"/>
      <c r="Y916" s="753"/>
      <c r="Z916" s="799"/>
      <c r="AA916" s="800"/>
      <c r="AB916" s="801"/>
      <c r="AC916" s="753"/>
      <c r="AD916" s="790"/>
      <c r="AE916" s="788"/>
      <c r="AF916" s="29"/>
      <c r="AH916" s="190" t="str">
        <f>IF(AG916&lt;&gt;"",VLOOKUP(AG916,MAGV!$B$6:$G$172,2,0),"")</f>
        <v/>
      </c>
      <c r="AI916" s="44" t="str">
        <f t="shared" si="18"/>
        <v/>
      </c>
    </row>
    <row r="917" spans="1:35" ht="12.6" customHeight="1" x14ac:dyDescent="0.2">
      <c r="A917" s="368">
        <v>30</v>
      </c>
      <c r="B917" s="101" t="str">
        <f>IF(AG917&lt;&gt;"",AH917,"")</f>
        <v>Th.Vũ</v>
      </c>
      <c r="C917" s="1042" t="s">
        <v>0</v>
      </c>
      <c r="D917" s="79" t="str">
        <f>AG917&amp;".1"</f>
        <v>B01.1</v>
      </c>
      <c r="E917" s="761"/>
      <c r="F917" s="771"/>
      <c r="G917" s="771"/>
      <c r="H917" s="760"/>
      <c r="I917" s="761"/>
      <c r="J917" s="760"/>
      <c r="K917" s="802"/>
      <c r="L917" s="774"/>
      <c r="M917" s="761"/>
      <c r="N917" s="760"/>
      <c r="O917" s="771"/>
      <c r="P917" s="774"/>
      <c r="Q917" s="761"/>
      <c r="R917" s="762"/>
      <c r="S917" s="771"/>
      <c r="T917" s="774"/>
      <c r="U917" s="761"/>
      <c r="V917" s="760"/>
      <c r="W917" s="771"/>
      <c r="X917" s="774"/>
      <c r="Y917" s="761"/>
      <c r="Z917" s="760"/>
      <c r="AA917" s="771"/>
      <c r="AB917" s="774"/>
      <c r="AC917" s="761"/>
      <c r="AD917" s="762"/>
      <c r="AE917" s="771"/>
      <c r="AF917" s="19"/>
      <c r="AG917" s="189" t="s">
        <v>353</v>
      </c>
      <c r="AH917" s="190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">
      <c r="A918" s="367"/>
      <c r="B918" s="104">
        <f>SUM(F917:F922,J917:J922,N917:N922,R917:R922,V917:V922,Z917:Z922,AD917:AD922)</f>
        <v>0</v>
      </c>
      <c r="C918" s="1043"/>
      <c r="D918" s="78" t="str">
        <f>AG917&amp;".2"</f>
        <v>B01.2</v>
      </c>
      <c r="E918" s="791"/>
      <c r="F918" s="764"/>
      <c r="G918" s="770"/>
      <c r="H918" s="793"/>
      <c r="I918" s="756"/>
      <c r="J918" s="764"/>
      <c r="K918" s="794"/>
      <c r="L918" s="793"/>
      <c r="M918" s="756"/>
      <c r="N918" s="764"/>
      <c r="O918" s="770"/>
      <c r="P918" s="793"/>
      <c r="Q918" s="756"/>
      <c r="R918" s="763"/>
      <c r="S918" s="770"/>
      <c r="T918" s="793"/>
      <c r="U918" s="756"/>
      <c r="V918" s="763"/>
      <c r="W918" s="770"/>
      <c r="X918" s="793"/>
      <c r="Y918" s="756"/>
      <c r="Z918" s="763"/>
      <c r="AA918" s="792"/>
      <c r="AB918" s="793"/>
      <c r="AC918" s="756"/>
      <c r="AD918" s="763"/>
      <c r="AE918" s="770"/>
      <c r="AF918" s="23"/>
      <c r="AH918" s="190" t="str">
        <f>IF(AG918&lt;&gt;"",VLOOKUP(AG918,MAGV!$B$6:$G$172,2,0),"")</f>
        <v/>
      </c>
      <c r="AI918" s="44" t="str">
        <f t="shared" si="18"/>
        <v/>
      </c>
    </row>
    <row r="919" spans="1:35" ht="12.6" customHeight="1" x14ac:dyDescent="0.2">
      <c r="A919" s="367"/>
      <c r="B919" s="102"/>
      <c r="C919" s="1044" t="s">
        <v>1</v>
      </c>
      <c r="D919" s="78" t="str">
        <f>AG917&amp;".3"</f>
        <v>B01.3</v>
      </c>
      <c r="E919" s="765"/>
      <c r="F919" s="773"/>
      <c r="G919" s="773"/>
      <c r="H919" s="795"/>
      <c r="I919" s="765"/>
      <c r="J919" s="767"/>
      <c r="K919" s="795"/>
      <c r="L919" s="775"/>
      <c r="M919" s="765"/>
      <c r="N919" s="766"/>
      <c r="O919" s="773"/>
      <c r="P919" s="775"/>
      <c r="Q919" s="765"/>
      <c r="R919" s="767"/>
      <c r="S919" s="773"/>
      <c r="T919" s="775"/>
      <c r="U919" s="765"/>
      <c r="V919" s="766"/>
      <c r="W919" s="773"/>
      <c r="X919" s="775"/>
      <c r="Y919" s="765"/>
      <c r="Z919" s="766"/>
      <c r="AA919" s="773"/>
      <c r="AB919" s="775"/>
      <c r="AC919" s="765"/>
      <c r="AD919" s="767"/>
      <c r="AE919" s="773"/>
      <c r="AF919" s="29"/>
      <c r="AH919" s="190" t="str">
        <f>IF(AG919&lt;&gt;"",VLOOKUP(AG919,MAGV!$B$6:$G$172,2,0),"")</f>
        <v/>
      </c>
      <c r="AI919" s="44" t="str">
        <f t="shared" si="18"/>
        <v/>
      </c>
    </row>
    <row r="920" spans="1:35" ht="12.6" customHeight="1" x14ac:dyDescent="0.2">
      <c r="A920" s="367"/>
      <c r="B920" s="102"/>
      <c r="C920" s="1045"/>
      <c r="D920" s="78" t="str">
        <f>AG917&amp;".4"</f>
        <v>B01.4</v>
      </c>
      <c r="E920" s="756"/>
      <c r="F920" s="770"/>
      <c r="G920" s="770"/>
      <c r="H920" s="796"/>
      <c r="I920" s="756"/>
      <c r="J920" s="764"/>
      <c r="K920" s="794"/>
      <c r="L920" s="793"/>
      <c r="M920" s="756"/>
      <c r="N920" s="764"/>
      <c r="O920" s="770"/>
      <c r="P920" s="793"/>
      <c r="Q920" s="756"/>
      <c r="R920" s="763"/>
      <c r="S920" s="792"/>
      <c r="T920" s="793"/>
      <c r="U920" s="756"/>
      <c r="V920" s="763"/>
      <c r="W920" s="770"/>
      <c r="X920" s="793"/>
      <c r="Y920" s="756"/>
      <c r="Z920" s="772"/>
      <c r="AA920" s="852"/>
      <c r="AB920" s="798"/>
      <c r="AC920" s="756"/>
      <c r="AD920" s="763"/>
      <c r="AE920" s="770"/>
      <c r="AF920" s="29"/>
      <c r="AH920" s="190" t="str">
        <f>IF(AG920&lt;&gt;"",VLOOKUP(AG920,MAGV!$B$6:$G$172,2,0),"")</f>
        <v/>
      </c>
      <c r="AI920" s="44" t="str">
        <f t="shared" si="18"/>
        <v/>
      </c>
    </row>
    <row r="921" spans="1:35" ht="5.0999999999999996" customHeight="1" x14ac:dyDescent="0.2">
      <c r="A921" s="367"/>
      <c r="B921" s="102"/>
      <c r="C921" s="1046" t="s">
        <v>547</v>
      </c>
      <c r="D921" s="78" t="str">
        <f>AG917&amp;".5"</f>
        <v>B01.5</v>
      </c>
      <c r="E921" s="753"/>
      <c r="F921" s="788"/>
      <c r="G921" s="788"/>
      <c r="H921" s="789"/>
      <c r="I921" s="753"/>
      <c r="J921" s="754"/>
      <c r="K921" s="789"/>
      <c r="L921" s="755"/>
      <c r="M921" s="753"/>
      <c r="N921" s="754"/>
      <c r="O921" s="788"/>
      <c r="P921" s="755"/>
      <c r="Q921" s="753"/>
      <c r="R921" s="790"/>
      <c r="S921" s="788"/>
      <c r="T921" s="755"/>
      <c r="U921" s="753"/>
      <c r="V921" s="790"/>
      <c r="W921" s="788"/>
      <c r="X921" s="755"/>
      <c r="Y921" s="753"/>
      <c r="Z921" s="799"/>
      <c r="AA921" s="800"/>
      <c r="AB921" s="801"/>
      <c r="AC921" s="753"/>
      <c r="AD921" s="790"/>
      <c r="AE921" s="788"/>
      <c r="AF921" s="29"/>
      <c r="AH921" s="190" t="str">
        <f>IF(AG921&lt;&gt;"",VLOOKUP(AG921,MAGV!$B$6:$G$172,2,0),"")</f>
        <v/>
      </c>
      <c r="AI921" s="44" t="str">
        <f t="shared" si="18"/>
        <v/>
      </c>
    </row>
    <row r="922" spans="1:35" ht="5.0999999999999996" customHeight="1" x14ac:dyDescent="0.2">
      <c r="A922" s="367"/>
      <c r="B922" s="102"/>
      <c r="C922" s="1046"/>
      <c r="D922" s="78" t="str">
        <f>AG917&amp;".6"</f>
        <v>B01.6</v>
      </c>
      <c r="E922" s="753"/>
      <c r="F922" s="788"/>
      <c r="G922" s="788"/>
      <c r="H922" s="789"/>
      <c r="I922" s="753"/>
      <c r="J922" s="754"/>
      <c r="K922" s="789"/>
      <c r="L922" s="755"/>
      <c r="M922" s="753"/>
      <c r="N922" s="754"/>
      <c r="O922" s="788"/>
      <c r="P922" s="755"/>
      <c r="Q922" s="753"/>
      <c r="R922" s="790"/>
      <c r="S922" s="788"/>
      <c r="T922" s="755"/>
      <c r="U922" s="753"/>
      <c r="V922" s="790"/>
      <c r="W922" s="788"/>
      <c r="X922" s="755"/>
      <c r="Y922" s="753"/>
      <c r="Z922" s="799"/>
      <c r="AA922" s="800"/>
      <c r="AB922" s="801"/>
      <c r="AC922" s="753"/>
      <c r="AD922" s="790"/>
      <c r="AE922" s="788"/>
      <c r="AF922" s="29"/>
      <c r="AH922" s="190" t="str">
        <f>IF(AG922&lt;&gt;"",VLOOKUP(AG922,MAGV!$B$6:$G$172,2,0),"")</f>
        <v/>
      </c>
      <c r="AI922" s="44" t="str">
        <f t="shared" si="18"/>
        <v/>
      </c>
    </row>
    <row r="923" spans="1:35" ht="12.6" customHeight="1" x14ac:dyDescent="0.2">
      <c r="A923" s="368">
        <v>31</v>
      </c>
      <c r="B923" s="101" t="str">
        <f>IF(AG923&lt;&gt;"",AH923,"")</f>
        <v>Th.Xuân</v>
      </c>
      <c r="C923" s="1042" t="s">
        <v>0</v>
      </c>
      <c r="D923" s="79" t="str">
        <f>AG923&amp;".1"</f>
        <v>B34.1</v>
      </c>
      <c r="E923" s="761"/>
      <c r="F923" s="771"/>
      <c r="G923" s="771"/>
      <c r="H923" s="760"/>
      <c r="I923" s="761"/>
      <c r="J923" s="760"/>
      <c r="K923" s="802"/>
      <c r="L923" s="774"/>
      <c r="M923" s="761"/>
      <c r="N923" s="760"/>
      <c r="O923" s="771"/>
      <c r="P923" s="774"/>
      <c r="Q923" s="761"/>
      <c r="R923" s="762"/>
      <c r="S923" s="771"/>
      <c r="T923" s="774"/>
      <c r="U923" s="761"/>
      <c r="V923" s="760"/>
      <c r="W923" s="771"/>
      <c r="X923" s="774"/>
      <c r="Y923" s="761"/>
      <c r="Z923" s="760"/>
      <c r="AA923" s="771"/>
      <c r="AB923" s="774"/>
      <c r="AC923" s="761"/>
      <c r="AD923" s="762"/>
      <c r="AE923" s="771"/>
      <c r="AF923" s="19"/>
      <c r="AG923" s="189" t="s">
        <v>546</v>
      </c>
      <c r="AH923" s="190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">
      <c r="A924" s="367"/>
      <c r="B924" s="104">
        <f>SUM(F923:F928,J923:J928,N923:N928,R923:R928,V923:V928,Z923:Z928,AD923:AD928)</f>
        <v>0</v>
      </c>
      <c r="C924" s="1043"/>
      <c r="D924" s="78" t="str">
        <f>AG923&amp;".2"</f>
        <v>B34.2</v>
      </c>
      <c r="E924" s="791"/>
      <c r="F924" s="764"/>
      <c r="G924" s="792"/>
      <c r="H924" s="793"/>
      <c r="I924" s="756"/>
      <c r="J924" s="764"/>
      <c r="K924" s="794"/>
      <c r="L924" s="793"/>
      <c r="M924" s="756"/>
      <c r="N924" s="764"/>
      <c r="O924" s="792"/>
      <c r="P924" s="793"/>
      <c r="Q924" s="756"/>
      <c r="R924" s="763"/>
      <c r="S924" s="792"/>
      <c r="T924" s="793"/>
      <c r="U924" s="756"/>
      <c r="V924" s="763"/>
      <c r="W924" s="792"/>
      <c r="X924" s="793"/>
      <c r="Y924" s="756"/>
      <c r="Z924" s="763"/>
      <c r="AA924" s="792"/>
      <c r="AB924" s="793"/>
      <c r="AC924" s="756"/>
      <c r="AD924" s="763"/>
      <c r="AE924" s="792"/>
      <c r="AF924" s="23"/>
      <c r="AH924" s="190" t="str">
        <f>IF(AG924&lt;&gt;"",VLOOKUP(AG924,MAGV!$B$6:$G$172,2,0),"")</f>
        <v/>
      </c>
      <c r="AI924" s="44" t="str">
        <f t="shared" si="18"/>
        <v/>
      </c>
    </row>
    <row r="925" spans="1:35" ht="12.6" customHeight="1" x14ac:dyDescent="0.2">
      <c r="A925" s="367"/>
      <c r="B925" s="102"/>
      <c r="C925" s="1044" t="s">
        <v>1</v>
      </c>
      <c r="D925" s="78" t="str">
        <f>AG923&amp;".3"</f>
        <v>B34.3</v>
      </c>
      <c r="E925" s="765"/>
      <c r="F925" s="773"/>
      <c r="G925" s="773"/>
      <c r="H925" s="795"/>
      <c r="I925" s="765"/>
      <c r="J925" s="767"/>
      <c r="K925" s="795"/>
      <c r="L925" s="775"/>
      <c r="M925" s="765"/>
      <c r="N925" s="766"/>
      <c r="O925" s="773"/>
      <c r="P925" s="775"/>
      <c r="Q925" s="765"/>
      <c r="R925" s="767"/>
      <c r="S925" s="773"/>
      <c r="T925" s="775"/>
      <c r="U925" s="765"/>
      <c r="V925" s="766"/>
      <c r="W925" s="773"/>
      <c r="X925" s="775"/>
      <c r="Y925" s="765"/>
      <c r="Z925" s="766"/>
      <c r="AA925" s="773"/>
      <c r="AB925" s="775"/>
      <c r="AC925" s="765"/>
      <c r="AD925" s="767"/>
      <c r="AE925" s="773"/>
      <c r="AF925" s="29"/>
      <c r="AH925" s="190" t="str">
        <f>IF(AG925&lt;&gt;"",VLOOKUP(AG925,MAGV!$B$6:$G$172,2,0),"")</f>
        <v/>
      </c>
      <c r="AI925" s="44" t="str">
        <f t="shared" si="18"/>
        <v/>
      </c>
    </row>
    <row r="926" spans="1:35" ht="12.6" customHeight="1" x14ac:dyDescent="0.2">
      <c r="A926" s="367"/>
      <c r="B926" s="102"/>
      <c r="C926" s="1045"/>
      <c r="D926" s="78" t="str">
        <f>AG923&amp;".4"</f>
        <v>B34.4</v>
      </c>
      <c r="E926" s="756"/>
      <c r="F926" s="770"/>
      <c r="G926" s="792"/>
      <c r="H926" s="796"/>
      <c r="I926" s="756"/>
      <c r="J926" s="764"/>
      <c r="K926" s="794"/>
      <c r="L926" s="793"/>
      <c r="M926" s="756"/>
      <c r="N926" s="764"/>
      <c r="O926" s="792"/>
      <c r="P926" s="793"/>
      <c r="Q926" s="756"/>
      <c r="R926" s="763"/>
      <c r="S926" s="792"/>
      <c r="T926" s="793"/>
      <c r="U926" s="756"/>
      <c r="V926" s="763"/>
      <c r="W926" s="792"/>
      <c r="X926" s="793"/>
      <c r="Y926" s="756"/>
      <c r="Z926" s="772"/>
      <c r="AA926" s="797"/>
      <c r="AB926" s="798"/>
      <c r="AC926" s="756"/>
      <c r="AD926" s="763"/>
      <c r="AE926" s="792"/>
      <c r="AF926" s="29"/>
      <c r="AH926" s="190" t="str">
        <f>IF(AG926&lt;&gt;"",VLOOKUP(AG926,MAGV!$B$6:$G$172,2,0),"")</f>
        <v/>
      </c>
      <c r="AI926" s="44" t="str">
        <f t="shared" si="18"/>
        <v/>
      </c>
    </row>
    <row r="927" spans="1:35" ht="5.0999999999999996" customHeight="1" x14ac:dyDescent="0.2">
      <c r="A927" s="367"/>
      <c r="B927" s="102"/>
      <c r="C927" s="1046" t="s">
        <v>547</v>
      </c>
      <c r="D927" s="78" t="str">
        <f>AG923&amp;".5"</f>
        <v>B34.5</v>
      </c>
      <c r="E927" s="753"/>
      <c r="F927" s="788"/>
      <c r="G927" s="788"/>
      <c r="H927" s="789"/>
      <c r="I927" s="753"/>
      <c r="J927" s="754"/>
      <c r="K927" s="789"/>
      <c r="L927" s="755"/>
      <c r="M927" s="753"/>
      <c r="N927" s="754"/>
      <c r="O927" s="788"/>
      <c r="P927" s="755"/>
      <c r="Q927" s="753"/>
      <c r="R927" s="790"/>
      <c r="S927" s="788"/>
      <c r="T927" s="755"/>
      <c r="U927" s="753"/>
      <c r="V927" s="790"/>
      <c r="W927" s="788"/>
      <c r="X927" s="755"/>
      <c r="Y927" s="753"/>
      <c r="Z927" s="799"/>
      <c r="AA927" s="800"/>
      <c r="AB927" s="801"/>
      <c r="AC927" s="753"/>
      <c r="AD927" s="790"/>
      <c r="AE927" s="788"/>
      <c r="AF927" s="29"/>
      <c r="AH927" s="190" t="str">
        <f>IF(AG927&lt;&gt;"",VLOOKUP(AG927,MAGV!$B$6:$G$172,2,0),"")</f>
        <v/>
      </c>
      <c r="AI927" s="44" t="str">
        <f t="shared" si="18"/>
        <v/>
      </c>
    </row>
    <row r="928" spans="1:35" ht="5.0999999999999996" customHeight="1" x14ac:dyDescent="0.2">
      <c r="A928" s="367"/>
      <c r="B928" s="102"/>
      <c r="C928" s="1046"/>
      <c r="D928" s="78" t="str">
        <f>AG923&amp;".6"</f>
        <v>B34.6</v>
      </c>
      <c r="E928" s="753"/>
      <c r="F928" s="788"/>
      <c r="G928" s="805"/>
      <c r="H928" s="789"/>
      <c r="I928" s="753"/>
      <c r="J928" s="754"/>
      <c r="K928" s="806"/>
      <c r="L928" s="755"/>
      <c r="M928" s="753"/>
      <c r="N928" s="754"/>
      <c r="O928" s="805"/>
      <c r="P928" s="755"/>
      <c r="Q928" s="753"/>
      <c r="R928" s="790"/>
      <c r="S928" s="788"/>
      <c r="T928" s="755"/>
      <c r="U928" s="753"/>
      <c r="V928" s="790"/>
      <c r="W928" s="788"/>
      <c r="X928" s="755"/>
      <c r="Y928" s="753"/>
      <c r="Z928" s="799"/>
      <c r="AA928" s="800"/>
      <c r="AB928" s="801"/>
      <c r="AC928" s="753"/>
      <c r="AD928" s="790"/>
      <c r="AE928" s="788"/>
      <c r="AF928" s="29"/>
      <c r="AH928" s="190" t="str">
        <f>IF(AG928&lt;&gt;"",VLOOKUP(AG928,MAGV!$B$6:$G$172,2,0),"")</f>
        <v/>
      </c>
      <c r="AI928" s="44" t="str">
        <f t="shared" si="18"/>
        <v/>
      </c>
    </row>
    <row r="929" spans="1:35" ht="12.6" customHeight="1" x14ac:dyDescent="0.2">
      <c r="A929" s="368">
        <v>32</v>
      </c>
      <c r="B929" s="101" t="str">
        <f>IF(AG929&lt;&gt;"",AH929,"")</f>
        <v>Th.Yên</v>
      </c>
      <c r="C929" s="1042" t="s">
        <v>0</v>
      </c>
      <c r="D929" s="79" t="str">
        <f>AG929&amp;".1"</f>
        <v>B02.1</v>
      </c>
      <c r="E929" s="761"/>
      <c r="F929" s="771"/>
      <c r="G929" s="771"/>
      <c r="H929" s="760"/>
      <c r="I929" s="761"/>
      <c r="J929" s="760"/>
      <c r="K929" s="802"/>
      <c r="L929" s="774"/>
      <c r="M929" s="761"/>
      <c r="N929" s="760"/>
      <c r="O929" s="771"/>
      <c r="P929" s="774"/>
      <c r="Q929" s="761"/>
      <c r="R929" s="762"/>
      <c r="S929" s="771"/>
      <c r="T929" s="774"/>
      <c r="U929" s="761"/>
      <c r="V929" s="760"/>
      <c r="W929" s="771"/>
      <c r="X929" s="774"/>
      <c r="Y929" s="761"/>
      <c r="Z929" s="760"/>
      <c r="AA929" s="771"/>
      <c r="AB929" s="774"/>
      <c r="AC929" s="761"/>
      <c r="AD929" s="762"/>
      <c r="AE929" s="771"/>
      <c r="AF929" s="19"/>
      <c r="AG929" s="189" t="s">
        <v>390</v>
      </c>
      <c r="AH929" s="190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">
      <c r="A930" s="367"/>
      <c r="B930" s="104">
        <f>SUM(F929:F934,J929:J934,N929:N934,R929:R934,V929:V934,Z929:Z934,AD929:AD934)</f>
        <v>0</v>
      </c>
      <c r="C930" s="1043"/>
      <c r="D930" s="78" t="str">
        <f>AG929&amp;".2"</f>
        <v>B02.2</v>
      </c>
      <c r="E930" s="791"/>
      <c r="F930" s="764"/>
      <c r="G930" s="770"/>
      <c r="H930" s="793"/>
      <c r="I930" s="756"/>
      <c r="J930" s="764"/>
      <c r="K930" s="796"/>
      <c r="L930" s="793"/>
      <c r="M930" s="756"/>
      <c r="N930" s="764"/>
      <c r="O930" s="770"/>
      <c r="P930" s="793"/>
      <c r="Q930" s="756"/>
      <c r="R930" s="763"/>
      <c r="S930" s="792"/>
      <c r="T930" s="793"/>
      <c r="U930" s="756"/>
      <c r="V930" s="763"/>
      <c r="W930" s="792"/>
      <c r="X930" s="793"/>
      <c r="Y930" s="756"/>
      <c r="Z930" s="763"/>
      <c r="AA930" s="792"/>
      <c r="AB930" s="793"/>
      <c r="AC930" s="756"/>
      <c r="AD930" s="763"/>
      <c r="AE930" s="792"/>
      <c r="AF930" s="23"/>
      <c r="AH930" s="190" t="str">
        <f>IF(AG930&lt;&gt;"",VLOOKUP(AG930,MAGV!$B$6:$G$172,2,0),"")</f>
        <v/>
      </c>
      <c r="AI930" s="44" t="str">
        <f t="shared" si="18"/>
        <v/>
      </c>
    </row>
    <row r="931" spans="1:35" ht="12.6" customHeight="1" x14ac:dyDescent="0.2">
      <c r="A931" s="367"/>
      <c r="B931" s="102"/>
      <c r="C931" s="1044" t="s">
        <v>1</v>
      </c>
      <c r="D931" s="78" t="str">
        <f>AG929&amp;".3"</f>
        <v>B02.3</v>
      </c>
      <c r="E931" s="765"/>
      <c r="F931" s="773"/>
      <c r="G931" s="773"/>
      <c r="H931" s="795"/>
      <c r="I931" s="765"/>
      <c r="J931" s="767"/>
      <c r="K931" s="795"/>
      <c r="L931" s="775"/>
      <c r="M931" s="765"/>
      <c r="N931" s="766"/>
      <c r="O931" s="773"/>
      <c r="P931" s="775"/>
      <c r="Q931" s="765"/>
      <c r="R931" s="767"/>
      <c r="S931" s="773"/>
      <c r="T931" s="775"/>
      <c r="U931" s="765"/>
      <c r="V931" s="766"/>
      <c r="W931" s="773"/>
      <c r="X931" s="775"/>
      <c r="Y931" s="765"/>
      <c r="Z931" s="766"/>
      <c r="AA931" s="773"/>
      <c r="AB931" s="775"/>
      <c r="AC931" s="765"/>
      <c r="AD931" s="767"/>
      <c r="AE931" s="773"/>
      <c r="AF931" s="29"/>
      <c r="AH931" s="190" t="str">
        <f>IF(AG931&lt;&gt;"",VLOOKUP(AG931,MAGV!$B$6:$G$172,2,0),"")</f>
        <v/>
      </c>
      <c r="AI931" s="44" t="str">
        <f t="shared" si="18"/>
        <v/>
      </c>
    </row>
    <row r="932" spans="1:35" ht="12.6" customHeight="1" x14ac:dyDescent="0.2">
      <c r="A932" s="367"/>
      <c r="B932" s="102"/>
      <c r="C932" s="1045"/>
      <c r="D932" s="78" t="str">
        <f>AG929&amp;".4"</f>
        <v>B02.4</v>
      </c>
      <c r="E932" s="756"/>
      <c r="F932" s="770"/>
      <c r="G932" s="792"/>
      <c r="H932" s="796"/>
      <c r="I932" s="756"/>
      <c r="J932" s="764"/>
      <c r="K932" s="794"/>
      <c r="L932" s="793"/>
      <c r="M932" s="756"/>
      <c r="N932" s="764"/>
      <c r="O932" s="792"/>
      <c r="P932" s="793"/>
      <c r="Q932" s="756"/>
      <c r="R932" s="763"/>
      <c r="S932" s="792"/>
      <c r="T932" s="793"/>
      <c r="U932" s="756"/>
      <c r="V932" s="763"/>
      <c r="W932" s="792"/>
      <c r="X932" s="793"/>
      <c r="Y932" s="756"/>
      <c r="Z932" s="772"/>
      <c r="AA932" s="797"/>
      <c r="AB932" s="798"/>
      <c r="AC932" s="756"/>
      <c r="AD932" s="763"/>
      <c r="AE932" s="792"/>
      <c r="AF932" s="29"/>
      <c r="AH932" s="190" t="str">
        <f>IF(AG932&lt;&gt;"",VLOOKUP(AG932,MAGV!$B$6:$G$172,2,0),"")</f>
        <v/>
      </c>
      <c r="AI932" s="44" t="str">
        <f t="shared" si="18"/>
        <v/>
      </c>
    </row>
    <row r="933" spans="1:35" ht="5.0999999999999996" customHeight="1" x14ac:dyDescent="0.2">
      <c r="A933" s="367"/>
      <c r="B933" s="102"/>
      <c r="C933" s="1046" t="s">
        <v>547</v>
      </c>
      <c r="D933" s="78" t="str">
        <f>AG929&amp;".5"</f>
        <v>B02.5</v>
      </c>
      <c r="E933" s="753"/>
      <c r="F933" s="788"/>
      <c r="G933" s="788"/>
      <c r="H933" s="789"/>
      <c r="I933" s="753"/>
      <c r="J933" s="754"/>
      <c r="K933" s="789"/>
      <c r="L933" s="755"/>
      <c r="M933" s="753"/>
      <c r="N933" s="754"/>
      <c r="O933" s="788"/>
      <c r="P933" s="755"/>
      <c r="Q933" s="753"/>
      <c r="R933" s="790"/>
      <c r="S933" s="788"/>
      <c r="T933" s="755"/>
      <c r="U933" s="753"/>
      <c r="V933" s="790"/>
      <c r="W933" s="788"/>
      <c r="X933" s="755"/>
      <c r="Y933" s="753"/>
      <c r="Z933" s="799"/>
      <c r="AA933" s="800"/>
      <c r="AB933" s="801"/>
      <c r="AC933" s="753"/>
      <c r="AD933" s="790"/>
      <c r="AE933" s="788"/>
      <c r="AF933" s="29"/>
      <c r="AH933" s="190" t="str">
        <f>IF(AG933&lt;&gt;"",VLOOKUP(AG933,MAGV!$B$6:$G$172,2,0),"")</f>
        <v/>
      </c>
      <c r="AI933" s="44" t="str">
        <f t="shared" si="18"/>
        <v/>
      </c>
    </row>
    <row r="934" spans="1:35" ht="5.0999999999999996" customHeight="1" x14ac:dyDescent="0.2">
      <c r="A934" s="369"/>
      <c r="B934" s="103"/>
      <c r="C934" s="1047"/>
      <c r="D934" s="78" t="str">
        <f>AG929&amp;".6"</f>
        <v>B02.6</v>
      </c>
      <c r="E934" s="759"/>
      <c r="F934" s="768"/>
      <c r="G934" s="768"/>
      <c r="H934" s="808"/>
      <c r="I934" s="759"/>
      <c r="J934" s="758"/>
      <c r="K934" s="808"/>
      <c r="L934" s="777"/>
      <c r="M934" s="759"/>
      <c r="N934" s="758"/>
      <c r="O934" s="768"/>
      <c r="P934" s="777"/>
      <c r="Q934" s="759"/>
      <c r="R934" s="757"/>
      <c r="S934" s="768"/>
      <c r="T934" s="777"/>
      <c r="U934" s="759"/>
      <c r="V934" s="757"/>
      <c r="W934" s="768"/>
      <c r="X934" s="777"/>
      <c r="Y934" s="759"/>
      <c r="Z934" s="769"/>
      <c r="AA934" s="810"/>
      <c r="AB934" s="811"/>
      <c r="AC934" s="759"/>
      <c r="AD934" s="757"/>
      <c r="AE934" s="768"/>
      <c r="AF934" s="29"/>
      <c r="AH934" s="190" t="str">
        <f>IF(AG934&lt;&gt;"",VLOOKUP(AG934,MAGV!$B$6:$G$172,2,0),"")</f>
        <v/>
      </c>
      <c r="AI934" s="44" t="str">
        <f>IF(AG934&lt;&gt;"",B347,"")</f>
        <v/>
      </c>
    </row>
    <row r="935" spans="1:35" ht="12.6" customHeight="1" x14ac:dyDescent="0.2">
      <c r="A935" s="368">
        <v>33</v>
      </c>
      <c r="B935" s="101" t="str">
        <f>IF(AG935&lt;&gt;"",AH935,"")</f>
        <v>Th.Triều</v>
      </c>
      <c r="C935" s="1042" t="s">
        <v>0</v>
      </c>
      <c r="D935" s="79" t="str">
        <f>AG935&amp;".1"</f>
        <v>B41.1</v>
      </c>
      <c r="E935" s="761"/>
      <c r="F935" s="771"/>
      <c r="G935" s="771"/>
      <c r="H935" s="760"/>
      <c r="I935" s="761"/>
      <c r="J935" s="760"/>
      <c r="K935" s="802"/>
      <c r="L935" s="774"/>
      <c r="M935" s="761"/>
      <c r="N935" s="760"/>
      <c r="O935" s="771"/>
      <c r="P935" s="774"/>
      <c r="Q935" s="761"/>
      <c r="R935" s="762"/>
      <c r="S935" s="771"/>
      <c r="T935" s="774"/>
      <c r="U935" s="761"/>
      <c r="V935" s="760"/>
      <c r="W935" s="771"/>
      <c r="X935" s="774"/>
      <c r="Y935" s="761"/>
      <c r="Z935" s="760"/>
      <c r="AA935" s="771"/>
      <c r="AB935" s="774"/>
      <c r="AC935" s="761"/>
      <c r="AD935" s="762"/>
      <c r="AE935" s="771"/>
      <c r="AF935" s="19"/>
      <c r="AG935" s="189" t="s">
        <v>6570</v>
      </c>
      <c r="AH935" s="190" t="str">
        <f>IF(AG935&lt;&gt;"",VLOOKUP(AG935,MAGV!$B$6:$G$172,2,0),"")</f>
        <v>Th.Triều</v>
      </c>
      <c r="AI935" s="44">
        <f t="shared" si="18"/>
        <v>2</v>
      </c>
    </row>
    <row r="936" spans="1:35" ht="12" customHeight="1" x14ac:dyDescent="0.2">
      <c r="A936" s="367"/>
      <c r="B936" s="104">
        <f>SUM(F935:F940,J935:J940,N935:N940,R935:R940,V935:V940,Z935:Z940,AD935:AD940)</f>
        <v>2</v>
      </c>
      <c r="C936" s="1043"/>
      <c r="D936" s="78" t="str">
        <f>AG935&amp;".2"</f>
        <v>B41.2</v>
      </c>
      <c r="E936" s="791"/>
      <c r="F936" s="764"/>
      <c r="G936" s="770"/>
      <c r="H936" s="793"/>
      <c r="I936" s="756"/>
      <c r="J936" s="764"/>
      <c r="K936" s="796"/>
      <c r="L936" s="793"/>
      <c r="M936" s="756"/>
      <c r="N936" s="764"/>
      <c r="O936" s="770"/>
      <c r="P936" s="793"/>
      <c r="Q936" s="756"/>
      <c r="R936" s="763"/>
      <c r="S936" s="792"/>
      <c r="T936" s="793"/>
      <c r="U936" s="756"/>
      <c r="V936" s="763"/>
      <c r="W936" s="792"/>
      <c r="X936" s="793"/>
      <c r="Y936" s="756"/>
      <c r="Z936" s="763"/>
      <c r="AA936" s="792"/>
      <c r="AB936" s="793"/>
      <c r="AC936" s="756"/>
      <c r="AD936" s="763"/>
      <c r="AE936" s="770"/>
      <c r="AF936" s="23"/>
      <c r="AH936" s="190" t="str">
        <f>IF(AG936&lt;&gt;"",VLOOKUP(AG936,MAGV!$B$6:$G$172,2,0),"")</f>
        <v/>
      </c>
      <c r="AI936" s="44" t="str">
        <f t="shared" si="18"/>
        <v/>
      </c>
    </row>
    <row r="937" spans="1:35" ht="12.6" customHeight="1" x14ac:dyDescent="0.2">
      <c r="A937" s="367"/>
      <c r="B937" s="102"/>
      <c r="C937" s="1044" t="s">
        <v>1</v>
      </c>
      <c r="D937" s="78" t="str">
        <f>AG935&amp;".3"</f>
        <v>B41.3</v>
      </c>
      <c r="E937" s="765"/>
      <c r="F937" s="773"/>
      <c r="G937" s="773"/>
      <c r="H937" s="795"/>
      <c r="I937" s="765"/>
      <c r="J937" s="767"/>
      <c r="K937" s="795"/>
      <c r="L937" s="775"/>
      <c r="M937" s="765"/>
      <c r="N937" s="766"/>
      <c r="O937" s="773"/>
      <c r="P937" s="775"/>
      <c r="Q937" s="765"/>
      <c r="R937" s="767"/>
      <c r="S937" s="773"/>
      <c r="T937" s="775"/>
      <c r="U937" s="765" t="s">
        <v>6551</v>
      </c>
      <c r="V937" s="766">
        <v>2</v>
      </c>
      <c r="W937" s="773"/>
      <c r="X937" s="775"/>
      <c r="Y937" s="765"/>
      <c r="Z937" s="766"/>
      <c r="AA937" s="773"/>
      <c r="AB937" s="775"/>
      <c r="AC937" s="765"/>
      <c r="AD937" s="767"/>
      <c r="AE937" s="773"/>
      <c r="AF937" s="29"/>
      <c r="AH937" s="190" t="str">
        <f>IF(AG937&lt;&gt;"",VLOOKUP(AG937,MAGV!$B$6:$G$172,2,0),"")</f>
        <v/>
      </c>
      <c r="AI937" s="44" t="str">
        <f t="shared" si="18"/>
        <v/>
      </c>
    </row>
    <row r="938" spans="1:35" ht="12.6" customHeight="1" x14ac:dyDescent="0.2">
      <c r="A938" s="367"/>
      <c r="B938" s="102"/>
      <c r="C938" s="1045"/>
      <c r="D938" s="78" t="str">
        <f>AG935&amp;".4"</f>
        <v>B41.4</v>
      </c>
      <c r="E938" s="756"/>
      <c r="F938" s="770"/>
      <c r="G938" s="792"/>
      <c r="H938" s="796"/>
      <c r="I938" s="756"/>
      <c r="J938" s="764"/>
      <c r="K938" s="794"/>
      <c r="L938" s="793"/>
      <c r="M938" s="756"/>
      <c r="N938" s="764"/>
      <c r="O938" s="792"/>
      <c r="P938" s="793"/>
      <c r="Q938" s="756"/>
      <c r="R938" s="763"/>
      <c r="S938" s="792"/>
      <c r="T938" s="793"/>
      <c r="U938" s="756"/>
      <c r="V938" s="763"/>
      <c r="W938" s="792" t="s">
        <v>8348</v>
      </c>
      <c r="X938" s="793"/>
      <c r="Y938" s="756"/>
      <c r="Z938" s="772"/>
      <c r="AA938" s="797"/>
      <c r="AB938" s="798"/>
      <c r="AC938" s="756"/>
      <c r="AD938" s="763"/>
      <c r="AE938" s="770"/>
      <c r="AF938" s="29"/>
      <c r="AH938" s="190" t="str">
        <f>IF(AG938&lt;&gt;"",VLOOKUP(AG938,MAGV!$B$6:$G$172,2,0),"")</f>
        <v/>
      </c>
      <c r="AI938" s="44" t="str">
        <f t="shared" si="18"/>
        <v/>
      </c>
    </row>
    <row r="939" spans="1:35" ht="5.0999999999999996" customHeight="1" x14ac:dyDescent="0.2">
      <c r="A939" s="367"/>
      <c r="B939" s="102"/>
      <c r="C939" s="1046" t="s">
        <v>547</v>
      </c>
      <c r="D939" s="78" t="str">
        <f>AG935&amp;".5"</f>
        <v>B41.5</v>
      </c>
      <c r="E939" s="753"/>
      <c r="F939" s="788"/>
      <c r="G939" s="788"/>
      <c r="H939" s="789"/>
      <c r="I939" s="753"/>
      <c r="J939" s="754"/>
      <c r="K939" s="789"/>
      <c r="L939" s="755"/>
      <c r="M939" s="753"/>
      <c r="N939" s="754"/>
      <c r="O939" s="788"/>
      <c r="P939" s="755"/>
      <c r="Q939" s="753"/>
      <c r="R939" s="790"/>
      <c r="S939" s="788"/>
      <c r="T939" s="755"/>
      <c r="U939" s="753"/>
      <c r="V939" s="790"/>
      <c r="W939" s="788"/>
      <c r="X939" s="755"/>
      <c r="Y939" s="753"/>
      <c r="Z939" s="799"/>
      <c r="AA939" s="800"/>
      <c r="AB939" s="801"/>
      <c r="AC939" s="753"/>
      <c r="AD939" s="790"/>
      <c r="AE939" s="788"/>
      <c r="AF939" s="29"/>
      <c r="AH939" s="190" t="str">
        <f>IF(AG939&lt;&gt;"",VLOOKUP(AG939,MAGV!$B$6:$G$172,2,0),"")</f>
        <v/>
      </c>
      <c r="AI939" s="44" t="str">
        <f t="shared" si="18"/>
        <v/>
      </c>
    </row>
    <row r="940" spans="1:35" ht="5.0999999999999996" customHeight="1" x14ac:dyDescent="0.2">
      <c r="A940" s="369"/>
      <c r="B940" s="103"/>
      <c r="C940" s="1047"/>
      <c r="D940" s="78" t="str">
        <f>AG935&amp;".6"</f>
        <v>B41.6</v>
      </c>
      <c r="E940" s="759"/>
      <c r="F940" s="768"/>
      <c r="G940" s="776"/>
      <c r="H940" s="808"/>
      <c r="I940" s="759"/>
      <c r="J940" s="758"/>
      <c r="K940" s="809"/>
      <c r="L940" s="777"/>
      <c r="M940" s="759"/>
      <c r="N940" s="758"/>
      <c r="O940" s="776"/>
      <c r="P940" s="777"/>
      <c r="Q940" s="759"/>
      <c r="R940" s="757"/>
      <c r="S940" s="768"/>
      <c r="T940" s="777"/>
      <c r="U940" s="759"/>
      <c r="V940" s="757"/>
      <c r="W940" s="768"/>
      <c r="X940" s="777"/>
      <c r="Y940" s="759"/>
      <c r="Z940" s="769"/>
      <c r="AA940" s="810"/>
      <c r="AB940" s="811"/>
      <c r="AC940" s="759"/>
      <c r="AD940" s="757"/>
      <c r="AE940" s="768"/>
      <c r="AF940" s="29"/>
      <c r="AH940" s="190" t="str">
        <f>IF(AG940&lt;&gt;"",VLOOKUP(AG940,MAGV!$B$6:$G$172,2,0),"")</f>
        <v/>
      </c>
      <c r="AI940" s="44" t="str">
        <f t="shared" si="18"/>
        <v/>
      </c>
    </row>
    <row r="941" spans="1:35" ht="12.6" customHeight="1" x14ac:dyDescent="0.2">
      <c r="A941" s="368">
        <v>33</v>
      </c>
      <c r="B941" s="101" t="str">
        <f>IF(AG941&lt;&gt;"",AH941,"")</f>
        <v>C.Vân</v>
      </c>
      <c r="C941" s="1042" t="s">
        <v>0</v>
      </c>
      <c r="D941" s="79" t="str">
        <f>AG941&amp;".1"</f>
        <v>MC1.1</v>
      </c>
      <c r="E941" s="761"/>
      <c r="F941" s="771"/>
      <c r="G941" s="771"/>
      <c r="H941" s="760"/>
      <c r="I941" s="761"/>
      <c r="J941" s="760"/>
      <c r="K941" s="802"/>
      <c r="L941" s="774"/>
      <c r="M941" s="761"/>
      <c r="N941" s="760"/>
      <c r="O941" s="771"/>
      <c r="P941" s="774"/>
      <c r="Q941" s="761"/>
      <c r="R941" s="762"/>
      <c r="S941" s="771"/>
      <c r="T941" s="774"/>
      <c r="U941" s="761"/>
      <c r="V941" s="760"/>
      <c r="W941" s="771"/>
      <c r="X941" s="774"/>
      <c r="Y941" s="761"/>
      <c r="Z941" s="760"/>
      <c r="AA941" s="771"/>
      <c r="AB941" s="774"/>
      <c r="AC941" s="761"/>
      <c r="AD941" s="762"/>
      <c r="AE941" s="771"/>
      <c r="AF941" s="19"/>
      <c r="AG941" s="189" t="s">
        <v>5481</v>
      </c>
      <c r="AH941" s="190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">
      <c r="A942" s="367"/>
      <c r="B942" s="104">
        <f>SUM(F941:F946,J941:J946,N941:N946,R941:R946,V941:V946,Z941:Z946,AD941:AD946)</f>
        <v>0</v>
      </c>
      <c r="C942" s="1043"/>
      <c r="D942" s="78" t="str">
        <f>AG941&amp;".2"</f>
        <v>MC1.2</v>
      </c>
      <c r="E942" s="791"/>
      <c r="F942" s="764"/>
      <c r="G942" s="770"/>
      <c r="H942" s="793"/>
      <c r="I942" s="756"/>
      <c r="J942" s="764"/>
      <c r="K942" s="796"/>
      <c r="L942" s="793"/>
      <c r="M942" s="756"/>
      <c r="N942" s="764"/>
      <c r="O942" s="770"/>
      <c r="P942" s="793"/>
      <c r="Q942" s="756"/>
      <c r="R942" s="763"/>
      <c r="S942" s="792"/>
      <c r="T942" s="793"/>
      <c r="U942" s="756"/>
      <c r="V942" s="763"/>
      <c r="W942" s="792"/>
      <c r="X942" s="793"/>
      <c r="Y942" s="756"/>
      <c r="Z942" s="763"/>
      <c r="AA942" s="770"/>
      <c r="AB942" s="793"/>
      <c r="AC942" s="756"/>
      <c r="AD942" s="763"/>
      <c r="AE942" s="770"/>
      <c r="AF942" s="23"/>
      <c r="AH942" s="190" t="str">
        <f>IF(AG942&lt;&gt;"",VLOOKUP(AG942,MAGV!$B$6:$G$172,2,0),"")</f>
        <v/>
      </c>
      <c r="AI942" s="44" t="str">
        <f t="shared" si="18"/>
        <v/>
      </c>
    </row>
    <row r="943" spans="1:35" ht="12.6" customHeight="1" x14ac:dyDescent="0.2">
      <c r="A943" s="367"/>
      <c r="B943" s="102"/>
      <c r="C943" s="1044" t="s">
        <v>1</v>
      </c>
      <c r="D943" s="78" t="str">
        <f>AG941&amp;".3"</f>
        <v>MC1.3</v>
      </c>
      <c r="E943" s="765"/>
      <c r="F943" s="773"/>
      <c r="G943" s="773"/>
      <c r="H943" s="795"/>
      <c r="I943" s="765"/>
      <c r="J943" s="767"/>
      <c r="K943" s="795"/>
      <c r="L943" s="775"/>
      <c r="M943" s="765"/>
      <c r="N943" s="766"/>
      <c r="O943" s="773"/>
      <c r="P943" s="775"/>
      <c r="Q943" s="765"/>
      <c r="R943" s="767"/>
      <c r="S943" s="773"/>
      <c r="T943" s="775"/>
      <c r="U943" s="765"/>
      <c r="V943" s="766"/>
      <c r="W943" s="773"/>
      <c r="X943" s="775"/>
      <c r="Y943" s="765"/>
      <c r="Z943" s="766"/>
      <c r="AA943" s="773"/>
      <c r="AB943" s="775"/>
      <c r="AC943" s="765"/>
      <c r="AD943" s="767"/>
      <c r="AE943" s="773"/>
      <c r="AF943" s="29"/>
      <c r="AH943" s="190" t="str">
        <f>IF(AG943&lt;&gt;"",VLOOKUP(AG943,MAGV!$B$6:$G$172,2,0),"")</f>
        <v/>
      </c>
      <c r="AI943" s="44" t="str">
        <f t="shared" si="18"/>
        <v/>
      </c>
    </row>
    <row r="944" spans="1:35" ht="12.6" customHeight="1" x14ac:dyDescent="0.2">
      <c r="A944" s="367"/>
      <c r="B944" s="102"/>
      <c r="C944" s="1045"/>
      <c r="D944" s="78" t="str">
        <f>AG941&amp;".4"</f>
        <v>MC1.4</v>
      </c>
      <c r="E944" s="756"/>
      <c r="F944" s="770"/>
      <c r="G944" s="792"/>
      <c r="H944" s="796"/>
      <c r="I944" s="756"/>
      <c r="J944" s="764"/>
      <c r="K944" s="794"/>
      <c r="L944" s="793"/>
      <c r="M944" s="756"/>
      <c r="N944" s="764"/>
      <c r="O944" s="792"/>
      <c r="P944" s="793"/>
      <c r="Q944" s="756"/>
      <c r="R944" s="763"/>
      <c r="S944" s="792"/>
      <c r="T944" s="793"/>
      <c r="U944" s="756"/>
      <c r="V944" s="763"/>
      <c r="W944" s="770"/>
      <c r="X944" s="793"/>
      <c r="Y944" s="756"/>
      <c r="Z944" s="772"/>
      <c r="AA944" s="852"/>
      <c r="AB944" s="798"/>
      <c r="AC944" s="756"/>
      <c r="AD944" s="763"/>
      <c r="AE944" s="770"/>
      <c r="AF944" s="29"/>
      <c r="AH944" s="190" t="str">
        <f>IF(AG944&lt;&gt;"",VLOOKUP(AG944,MAGV!$B$6:$G$172,2,0),"")</f>
        <v/>
      </c>
      <c r="AI944" s="44" t="str">
        <f t="shared" si="18"/>
        <v/>
      </c>
    </row>
    <row r="945" spans="1:35" ht="5.0999999999999996" customHeight="1" x14ac:dyDescent="0.2">
      <c r="A945" s="367"/>
      <c r="B945" s="102"/>
      <c r="C945" s="1046" t="s">
        <v>547</v>
      </c>
      <c r="D945" s="78" t="str">
        <f>AG941&amp;".5"</f>
        <v>MC1.5</v>
      </c>
      <c r="E945" s="753"/>
      <c r="F945" s="788"/>
      <c r="G945" s="788"/>
      <c r="H945" s="789"/>
      <c r="I945" s="753"/>
      <c r="J945" s="754"/>
      <c r="K945" s="789"/>
      <c r="L945" s="755"/>
      <c r="M945" s="753"/>
      <c r="N945" s="754"/>
      <c r="O945" s="788"/>
      <c r="P945" s="755"/>
      <c r="Q945" s="753"/>
      <c r="R945" s="790"/>
      <c r="S945" s="788"/>
      <c r="T945" s="755"/>
      <c r="U945" s="753"/>
      <c r="V945" s="790"/>
      <c r="W945" s="788"/>
      <c r="X945" s="755"/>
      <c r="Y945" s="753"/>
      <c r="Z945" s="799"/>
      <c r="AA945" s="800"/>
      <c r="AB945" s="801"/>
      <c r="AC945" s="753"/>
      <c r="AD945" s="790"/>
      <c r="AE945" s="788"/>
      <c r="AF945" s="29"/>
      <c r="AH945" s="190" t="str">
        <f>IF(AG945&lt;&gt;"",VLOOKUP(AG945,MAGV!$B$6:$G$172,2,0),"")</f>
        <v/>
      </c>
      <c r="AI945" s="44" t="str">
        <f t="shared" si="18"/>
        <v/>
      </c>
    </row>
    <row r="946" spans="1:35" ht="5.0999999999999996" customHeight="1" x14ac:dyDescent="0.2">
      <c r="A946" s="369"/>
      <c r="B946" s="103"/>
      <c r="C946" s="1047"/>
      <c r="D946" s="78" t="str">
        <f>AG941&amp;".6"</f>
        <v>MC1.6</v>
      </c>
      <c r="E946" s="759"/>
      <c r="F946" s="768"/>
      <c r="G946" s="768"/>
      <c r="H946" s="808"/>
      <c r="I946" s="759"/>
      <c r="J946" s="758"/>
      <c r="K946" s="808"/>
      <c r="L946" s="777"/>
      <c r="M946" s="759"/>
      <c r="N946" s="758"/>
      <c r="O946" s="768"/>
      <c r="P946" s="777"/>
      <c r="Q946" s="759"/>
      <c r="R946" s="757"/>
      <c r="S946" s="768"/>
      <c r="T946" s="777"/>
      <c r="U946" s="759"/>
      <c r="V946" s="757"/>
      <c r="W946" s="768"/>
      <c r="X946" s="777"/>
      <c r="Y946" s="759"/>
      <c r="Z946" s="769"/>
      <c r="AA946" s="810"/>
      <c r="AB946" s="811"/>
      <c r="AC946" s="759"/>
      <c r="AD946" s="757"/>
      <c r="AE946" s="768"/>
      <c r="AF946" s="29"/>
      <c r="AH946" s="190" t="str">
        <f>IF(AG946&lt;&gt;"",VLOOKUP(AG946,MAGV!$B$6:$G$172,2,0),"")</f>
        <v/>
      </c>
      <c r="AI946" s="44" t="str">
        <f t="shared" si="18"/>
        <v/>
      </c>
    </row>
    <row r="947" spans="1:35" ht="12.6" customHeight="1" x14ac:dyDescent="0.2">
      <c r="A947" s="368">
        <v>33</v>
      </c>
      <c r="B947" s="101" t="str">
        <f>IF(AG947&lt;&gt;"",AH947,"")</f>
        <v>C.Thủy</v>
      </c>
      <c r="C947" s="1042" t="s">
        <v>0</v>
      </c>
      <c r="D947" s="79" t="str">
        <f>AG947&amp;".1"</f>
        <v>MC2.1</v>
      </c>
      <c r="E947" s="761"/>
      <c r="F947" s="771"/>
      <c r="G947" s="771"/>
      <c r="H947" s="760"/>
      <c r="I947" s="761" t="s">
        <v>6525</v>
      </c>
      <c r="J947" s="760">
        <v>5</v>
      </c>
      <c r="K947" s="802"/>
      <c r="L947" s="774"/>
      <c r="M947" s="761" t="s">
        <v>6525</v>
      </c>
      <c r="N947" s="760">
        <v>5</v>
      </c>
      <c r="O947" s="771"/>
      <c r="P947" s="774"/>
      <c r="Q947" s="761"/>
      <c r="R947" s="762"/>
      <c r="S947" s="771"/>
      <c r="T947" s="774"/>
      <c r="U947" s="761"/>
      <c r="V947" s="760"/>
      <c r="W947" s="771"/>
      <c r="X947" s="774"/>
      <c r="Y947" s="761"/>
      <c r="Z947" s="760"/>
      <c r="AA947" s="771"/>
      <c r="AB947" s="774"/>
      <c r="AC947" s="761"/>
      <c r="AD947" s="762"/>
      <c r="AE947" s="771"/>
      <c r="AF947" s="19"/>
      <c r="AG947" s="189" t="s">
        <v>5480</v>
      </c>
      <c r="AH947" s="190" t="str">
        <f>IF(AG947&lt;&gt;"",VLOOKUP(AG947,MAGV!$B$6:$G$172,2,0),"")</f>
        <v>C.Thủy</v>
      </c>
      <c r="AI947" s="44">
        <f t="shared" si="18"/>
        <v>30</v>
      </c>
    </row>
    <row r="948" spans="1:35" ht="12" customHeight="1" x14ac:dyDescent="0.2">
      <c r="A948" s="367"/>
      <c r="B948" s="104">
        <f>SUM(F947:F952,J947:J952,N947:N952,R947:R952,V947:V952,Z947:Z952,AD947:AD952)</f>
        <v>30</v>
      </c>
      <c r="C948" s="1043"/>
      <c r="D948" s="78" t="str">
        <f>AG947&amp;".2"</f>
        <v>MC2.2</v>
      </c>
      <c r="E948" s="791"/>
      <c r="F948" s="764"/>
      <c r="G948" s="770"/>
      <c r="H948" s="793"/>
      <c r="I948" s="756"/>
      <c r="J948" s="764"/>
      <c r="K948" s="794" t="s">
        <v>9898</v>
      </c>
      <c r="L948" s="793"/>
      <c r="M948" s="756"/>
      <c r="N948" s="764"/>
      <c r="O948" s="792" t="s">
        <v>9898</v>
      </c>
      <c r="P948" s="793"/>
      <c r="Q948" s="756"/>
      <c r="R948" s="763"/>
      <c r="S948" s="792"/>
      <c r="T948" s="793"/>
      <c r="U948" s="756"/>
      <c r="V948" s="763"/>
      <c r="W948" s="792"/>
      <c r="X948" s="793"/>
      <c r="Y948" s="756"/>
      <c r="Z948" s="763"/>
      <c r="AA948" s="770"/>
      <c r="AB948" s="793"/>
      <c r="AC948" s="756"/>
      <c r="AD948" s="763"/>
      <c r="AE948" s="792"/>
      <c r="AF948" s="23"/>
      <c r="AH948" s="190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" customHeight="1" x14ac:dyDescent="0.2">
      <c r="A949" s="367"/>
      <c r="B949" s="102"/>
      <c r="C949" s="1044" t="s">
        <v>1</v>
      </c>
      <c r="D949" s="78" t="str">
        <f>AG947&amp;".3"</f>
        <v>MC2.3</v>
      </c>
      <c r="E949" s="765"/>
      <c r="F949" s="773"/>
      <c r="G949" s="773"/>
      <c r="H949" s="795"/>
      <c r="I949" s="765" t="s">
        <v>6525</v>
      </c>
      <c r="J949" s="767">
        <v>5</v>
      </c>
      <c r="K949" s="795"/>
      <c r="L949" s="775"/>
      <c r="M949" s="765" t="s">
        <v>6525</v>
      </c>
      <c r="N949" s="766">
        <v>5</v>
      </c>
      <c r="O949" s="773"/>
      <c r="P949" s="775"/>
      <c r="Q949" s="765" t="s">
        <v>6525</v>
      </c>
      <c r="R949" s="767">
        <v>5</v>
      </c>
      <c r="S949" s="773"/>
      <c r="T949" s="775"/>
      <c r="U949" s="765"/>
      <c r="V949" s="766"/>
      <c r="W949" s="773"/>
      <c r="X949" s="775"/>
      <c r="Y949" s="765" t="s">
        <v>6525</v>
      </c>
      <c r="Z949" s="766">
        <v>5</v>
      </c>
      <c r="AA949" s="773"/>
      <c r="AB949" s="775"/>
      <c r="AC949" s="765"/>
      <c r="AD949" s="767"/>
      <c r="AE949" s="773"/>
      <c r="AF949" s="29"/>
      <c r="AH949" s="190" t="str">
        <f>IF(AG949&lt;&gt;"",VLOOKUP(AG949,MAGV!$B$6:$G$172,2,0),"")</f>
        <v/>
      </c>
      <c r="AI949" s="44" t="str">
        <f t="shared" si="19"/>
        <v/>
      </c>
    </row>
    <row r="950" spans="1:35" ht="12.6" customHeight="1" x14ac:dyDescent="0.2">
      <c r="A950" s="367"/>
      <c r="B950" s="102"/>
      <c r="C950" s="1045"/>
      <c r="D950" s="78" t="str">
        <f>AG947&amp;".4"</f>
        <v>MC2.4</v>
      </c>
      <c r="E950" s="756"/>
      <c r="F950" s="770"/>
      <c r="G950" s="792"/>
      <c r="H950" s="796"/>
      <c r="I950" s="756"/>
      <c r="J950" s="764"/>
      <c r="K950" s="794" t="s">
        <v>9898</v>
      </c>
      <c r="L950" s="793"/>
      <c r="M950" s="756"/>
      <c r="N950" s="764"/>
      <c r="O950" s="792" t="s">
        <v>9898</v>
      </c>
      <c r="P950" s="793"/>
      <c r="Q950" s="756"/>
      <c r="R950" s="763"/>
      <c r="S950" s="792" t="s">
        <v>9898</v>
      </c>
      <c r="T950" s="793"/>
      <c r="U950" s="756"/>
      <c r="V950" s="763"/>
      <c r="W950" s="792"/>
      <c r="X950" s="793"/>
      <c r="Y950" s="756"/>
      <c r="Z950" s="772"/>
      <c r="AA950" s="797" t="s">
        <v>9898</v>
      </c>
      <c r="AB950" s="798"/>
      <c r="AC950" s="756"/>
      <c r="AD950" s="763"/>
      <c r="AE950" s="770"/>
      <c r="AF950" s="29"/>
      <c r="AH950" s="190" t="str">
        <f>IF(AG950&lt;&gt;"",VLOOKUP(AG950,MAGV!$B$6:$G$172,2,0),"")</f>
        <v/>
      </c>
      <c r="AI950" s="44" t="str">
        <f t="shared" si="19"/>
        <v/>
      </c>
    </row>
    <row r="951" spans="1:35" ht="5.0999999999999996" customHeight="1" x14ac:dyDescent="0.2">
      <c r="A951" s="367"/>
      <c r="B951" s="102"/>
      <c r="C951" s="1046" t="s">
        <v>547</v>
      </c>
      <c r="D951" s="78" t="str">
        <f>AG947&amp;".5"</f>
        <v>MC2.5</v>
      </c>
      <c r="E951" s="753"/>
      <c r="F951" s="788"/>
      <c r="G951" s="788"/>
      <c r="H951" s="789"/>
      <c r="I951" s="753"/>
      <c r="J951" s="754"/>
      <c r="K951" s="789"/>
      <c r="L951" s="755"/>
      <c r="M951" s="753"/>
      <c r="N951" s="754"/>
      <c r="O951" s="788"/>
      <c r="P951" s="755"/>
      <c r="Q951" s="753"/>
      <c r="R951" s="790"/>
      <c r="S951" s="788"/>
      <c r="T951" s="755"/>
      <c r="U951" s="753"/>
      <c r="V951" s="790"/>
      <c r="W951" s="788"/>
      <c r="X951" s="755"/>
      <c r="Y951" s="753"/>
      <c r="Z951" s="799"/>
      <c r="AA951" s="800"/>
      <c r="AB951" s="801"/>
      <c r="AC951" s="753"/>
      <c r="AD951" s="790"/>
      <c r="AE951" s="788"/>
      <c r="AF951" s="29"/>
      <c r="AH951" s="190" t="str">
        <f>IF(AG951&lt;&gt;"",VLOOKUP(AG951,MAGV!$B$6:$G$172,2,0),"")</f>
        <v/>
      </c>
      <c r="AI951" s="44" t="str">
        <f t="shared" si="19"/>
        <v/>
      </c>
    </row>
    <row r="952" spans="1:35" ht="5.0999999999999996" customHeight="1" x14ac:dyDescent="0.2">
      <c r="A952" s="369"/>
      <c r="B952" s="103"/>
      <c r="C952" s="1047"/>
      <c r="D952" s="78" t="str">
        <f>AG947&amp;".6"</f>
        <v>MC2.6</v>
      </c>
      <c r="E952" s="759"/>
      <c r="F952" s="768"/>
      <c r="G952" s="768"/>
      <c r="H952" s="808"/>
      <c r="I952" s="759"/>
      <c r="J952" s="758"/>
      <c r="K952" s="808"/>
      <c r="L952" s="777"/>
      <c r="M952" s="759"/>
      <c r="N952" s="758"/>
      <c r="O952" s="776"/>
      <c r="P952" s="777"/>
      <c r="Q952" s="759"/>
      <c r="R952" s="757"/>
      <c r="S952" s="768"/>
      <c r="T952" s="777"/>
      <c r="U952" s="759"/>
      <c r="V952" s="757"/>
      <c r="W952" s="768"/>
      <c r="X952" s="777"/>
      <c r="Y952" s="759"/>
      <c r="Z952" s="769"/>
      <c r="AA952" s="810"/>
      <c r="AB952" s="811"/>
      <c r="AC952" s="759"/>
      <c r="AD952" s="757"/>
      <c r="AE952" s="768"/>
      <c r="AF952" s="29"/>
      <c r="AH952" s="190" t="str">
        <f>IF(AG952&lt;&gt;"",VLOOKUP(AG952,MAGV!$B$6:$G$172,2,0),"")</f>
        <v/>
      </c>
      <c r="AI952" s="44" t="str">
        <f t="shared" si="19"/>
        <v/>
      </c>
    </row>
    <row r="953" spans="1:35" ht="12.6" customHeight="1" x14ac:dyDescent="0.2">
      <c r="A953" s="368">
        <v>33</v>
      </c>
      <c r="B953" s="101" t="str">
        <f>IF(AG953&lt;&gt;"",AH953,"")</f>
        <v>C.Quỳnh</v>
      </c>
      <c r="C953" s="1042" t="s">
        <v>0</v>
      </c>
      <c r="D953" s="79" t="str">
        <f>AG953&amp;".1"</f>
        <v>MC3.1</v>
      </c>
      <c r="E953" s="761"/>
      <c r="F953" s="771"/>
      <c r="G953" s="771"/>
      <c r="H953" s="760"/>
      <c r="I953" s="761"/>
      <c r="J953" s="760"/>
      <c r="K953" s="802"/>
      <c r="L953" s="774"/>
      <c r="M953" s="761"/>
      <c r="N953" s="760"/>
      <c r="O953" s="771"/>
      <c r="P953" s="774"/>
      <c r="Q953" s="761"/>
      <c r="R953" s="762"/>
      <c r="S953" s="771"/>
      <c r="T953" s="774"/>
      <c r="U953" s="761"/>
      <c r="V953" s="760"/>
      <c r="W953" s="771"/>
      <c r="X953" s="774"/>
      <c r="Y953" s="761"/>
      <c r="Z953" s="760"/>
      <c r="AA953" s="771"/>
      <c r="AB953" s="774"/>
      <c r="AC953" s="761"/>
      <c r="AD953" s="762"/>
      <c r="AE953" s="771"/>
      <c r="AF953" s="19"/>
      <c r="AG953" s="189" t="s">
        <v>5478</v>
      </c>
      <c r="AH953" s="190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">
      <c r="A954" s="367"/>
      <c r="B954" s="104">
        <f>SUM(F953:F958,J953:J958,N953:N958,R953:R958,V953:V958,Z953:Z958,AD953:AD958)</f>
        <v>0</v>
      </c>
      <c r="C954" s="1043"/>
      <c r="D954" s="78" t="str">
        <f>AG953&amp;".2"</f>
        <v>MC3.2</v>
      </c>
      <c r="E954" s="791"/>
      <c r="F954" s="764"/>
      <c r="G954" s="770"/>
      <c r="H954" s="793"/>
      <c r="I954" s="756"/>
      <c r="J954" s="764"/>
      <c r="K954" s="794"/>
      <c r="L954" s="793"/>
      <c r="M954" s="756"/>
      <c r="N954" s="764"/>
      <c r="O954" s="792"/>
      <c r="P954" s="793"/>
      <c r="Q954" s="756"/>
      <c r="R954" s="763"/>
      <c r="S954" s="792"/>
      <c r="T954" s="793"/>
      <c r="U954" s="756"/>
      <c r="V954" s="763"/>
      <c r="W954" s="792"/>
      <c r="X954" s="793"/>
      <c r="Y954" s="756"/>
      <c r="Z954" s="763"/>
      <c r="AA954" s="770"/>
      <c r="AB954" s="793"/>
      <c r="AC954" s="756"/>
      <c r="AD954" s="763"/>
      <c r="AE954" s="770"/>
      <c r="AF954" s="23"/>
      <c r="AH954" s="190" t="str">
        <f>IF(AG954&lt;&gt;"",VLOOKUP(AG954,MAGV!$B$6:$G$172,2,0),"")</f>
        <v/>
      </c>
      <c r="AI954" s="44" t="str">
        <f t="shared" si="19"/>
        <v/>
      </c>
    </row>
    <row r="955" spans="1:35" ht="12.6" customHeight="1" x14ac:dyDescent="0.2">
      <c r="A955" s="367"/>
      <c r="B955" s="102"/>
      <c r="C955" s="1044" t="s">
        <v>1</v>
      </c>
      <c r="D955" s="78" t="str">
        <f>AG953&amp;".3"</f>
        <v>MC3.3</v>
      </c>
      <c r="E955" s="765"/>
      <c r="F955" s="773"/>
      <c r="G955" s="773"/>
      <c r="H955" s="795"/>
      <c r="I955" s="765"/>
      <c r="J955" s="767"/>
      <c r="K955" s="795"/>
      <c r="L955" s="775"/>
      <c r="M955" s="765"/>
      <c r="N955" s="766"/>
      <c r="O955" s="773"/>
      <c r="P955" s="775"/>
      <c r="Q955" s="765"/>
      <c r="R955" s="767"/>
      <c r="S955" s="773"/>
      <c r="T955" s="775"/>
      <c r="U955" s="765"/>
      <c r="V955" s="766"/>
      <c r="W955" s="773"/>
      <c r="X955" s="775"/>
      <c r="Y955" s="765"/>
      <c r="Z955" s="766"/>
      <c r="AA955" s="773"/>
      <c r="AB955" s="775"/>
      <c r="AC955" s="765"/>
      <c r="AD955" s="767"/>
      <c r="AE955" s="773"/>
      <c r="AF955" s="29"/>
      <c r="AH955" s="190" t="str">
        <f>IF(AG955&lt;&gt;"",VLOOKUP(AG955,MAGV!$B$6:$G$172,2,0),"")</f>
        <v/>
      </c>
      <c r="AI955" s="44" t="str">
        <f t="shared" si="19"/>
        <v/>
      </c>
    </row>
    <row r="956" spans="1:35" ht="12.6" customHeight="1" x14ac:dyDescent="0.2">
      <c r="A956" s="367"/>
      <c r="B956" s="102"/>
      <c r="C956" s="1045"/>
      <c r="D956" s="78" t="str">
        <f>AG953&amp;".4"</f>
        <v>MC3.4</v>
      </c>
      <c r="E956" s="756"/>
      <c r="F956" s="770"/>
      <c r="G956" s="792"/>
      <c r="H956" s="796"/>
      <c r="I956" s="756"/>
      <c r="J956" s="764"/>
      <c r="K956" s="794"/>
      <c r="L956" s="793"/>
      <c r="M956" s="756"/>
      <c r="N956" s="764"/>
      <c r="O956" s="792"/>
      <c r="P956" s="793"/>
      <c r="Q956" s="756"/>
      <c r="R956" s="763"/>
      <c r="S956" s="792"/>
      <c r="T956" s="793"/>
      <c r="U956" s="756"/>
      <c r="V956" s="763"/>
      <c r="W956" s="792"/>
      <c r="X956" s="793"/>
      <c r="Y956" s="756"/>
      <c r="Z956" s="772"/>
      <c r="AA956" s="852"/>
      <c r="AB956" s="798"/>
      <c r="AC956" s="756"/>
      <c r="AD956" s="763"/>
      <c r="AE956" s="770"/>
      <c r="AF956" s="29"/>
      <c r="AH956" s="190" t="str">
        <f>IF(AG956&lt;&gt;"",VLOOKUP(AG956,MAGV!$B$6:$G$172,2,0),"")</f>
        <v/>
      </c>
      <c r="AI956" s="44" t="str">
        <f t="shared" si="19"/>
        <v/>
      </c>
    </row>
    <row r="957" spans="1:35" ht="5.0999999999999996" customHeight="1" x14ac:dyDescent="0.2">
      <c r="A957" s="367"/>
      <c r="B957" s="102"/>
      <c r="C957" s="1046" t="s">
        <v>547</v>
      </c>
      <c r="D957" s="78" t="str">
        <f>AG953&amp;".5"</f>
        <v>MC3.5</v>
      </c>
      <c r="E957" s="753"/>
      <c r="F957" s="788"/>
      <c r="G957" s="788"/>
      <c r="H957" s="789"/>
      <c r="I957" s="753"/>
      <c r="J957" s="754"/>
      <c r="K957" s="789"/>
      <c r="L957" s="755"/>
      <c r="M957" s="753"/>
      <c r="N957" s="754"/>
      <c r="O957" s="788"/>
      <c r="P957" s="755"/>
      <c r="Q957" s="753"/>
      <c r="R957" s="790"/>
      <c r="S957" s="788"/>
      <c r="T957" s="755"/>
      <c r="U957" s="753"/>
      <c r="V957" s="790"/>
      <c r="W957" s="788"/>
      <c r="X957" s="755"/>
      <c r="Y957" s="753"/>
      <c r="Z957" s="799"/>
      <c r="AA957" s="800"/>
      <c r="AB957" s="801"/>
      <c r="AC957" s="753"/>
      <c r="AD957" s="790"/>
      <c r="AE957" s="788"/>
      <c r="AF957" s="29"/>
      <c r="AH957" s="190" t="str">
        <f>IF(AG957&lt;&gt;"",VLOOKUP(AG957,MAGV!$B$6:$G$172,2,0),"")</f>
        <v/>
      </c>
      <c r="AI957" s="44" t="str">
        <f t="shared" si="19"/>
        <v/>
      </c>
    </row>
    <row r="958" spans="1:35" ht="5.0999999999999996" customHeight="1" x14ac:dyDescent="0.2">
      <c r="A958" s="369"/>
      <c r="B958" s="103"/>
      <c r="C958" s="1047"/>
      <c r="D958" s="78" t="str">
        <f>AG953&amp;".6"</f>
        <v>MC3.6</v>
      </c>
      <c r="E958" s="759"/>
      <c r="F958" s="768"/>
      <c r="G958" s="768"/>
      <c r="H958" s="808"/>
      <c r="I958" s="759"/>
      <c r="J958" s="758"/>
      <c r="K958" s="808"/>
      <c r="L958" s="777"/>
      <c r="M958" s="759"/>
      <c r="N958" s="758"/>
      <c r="O958" s="768"/>
      <c r="P958" s="777"/>
      <c r="Q958" s="759"/>
      <c r="R958" s="757"/>
      <c r="S958" s="768"/>
      <c r="T958" s="777"/>
      <c r="U958" s="759"/>
      <c r="V958" s="757"/>
      <c r="W958" s="768"/>
      <c r="X958" s="777"/>
      <c r="Y958" s="759"/>
      <c r="Z958" s="769"/>
      <c r="AA958" s="810"/>
      <c r="AB958" s="811"/>
      <c r="AC958" s="759"/>
      <c r="AD958" s="757"/>
      <c r="AE958" s="768"/>
      <c r="AF958" s="29"/>
      <c r="AH958" s="190" t="str">
        <f>IF(AG958&lt;&gt;"",VLOOKUP(AG958,MAGV!$B$6:$G$172,2,0),"")</f>
        <v/>
      </c>
      <c r="AI958" s="44" t="str">
        <f t="shared" si="19"/>
        <v/>
      </c>
    </row>
    <row r="959" spans="1:35" ht="12.6" customHeight="1" x14ac:dyDescent="0.2">
      <c r="A959" s="368">
        <v>33</v>
      </c>
      <c r="B959" s="101" t="str">
        <f>IF(AG959&lt;&gt;"",AH959,"")</f>
        <v>C.Liểu</v>
      </c>
      <c r="C959" s="1042" t="s">
        <v>0</v>
      </c>
      <c r="D959" s="79" t="str">
        <f>AG959&amp;".1"</f>
        <v>MC4.1</v>
      </c>
      <c r="E959" s="761"/>
      <c r="F959" s="771"/>
      <c r="G959" s="771"/>
      <c r="H959" s="760"/>
      <c r="I959" s="761"/>
      <c r="J959" s="760"/>
      <c r="K959" s="802"/>
      <c r="L959" s="774"/>
      <c r="M959" s="761"/>
      <c r="N959" s="760"/>
      <c r="O959" s="771"/>
      <c r="P959" s="774"/>
      <c r="Q959" s="761"/>
      <c r="R959" s="762"/>
      <c r="S959" s="771"/>
      <c r="T959" s="774"/>
      <c r="U959" s="761"/>
      <c r="V959" s="760"/>
      <c r="W959" s="771"/>
      <c r="X959" s="774"/>
      <c r="Y959" s="761"/>
      <c r="Z959" s="760"/>
      <c r="AA959" s="771"/>
      <c r="AB959" s="774"/>
      <c r="AC959" s="761"/>
      <c r="AD959" s="762"/>
      <c r="AE959" s="771"/>
      <c r="AF959" s="19"/>
      <c r="AG959" s="189" t="s">
        <v>5476</v>
      </c>
      <c r="AH959" s="190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">
      <c r="A960" s="367"/>
      <c r="B960" s="104">
        <f>SUM(F959:F964,J959:J964,N959:N964,R959:R964,V959:V964,Z959:Z964,AD959:AD964)</f>
        <v>0</v>
      </c>
      <c r="C960" s="1043"/>
      <c r="D960" s="78" t="str">
        <f>AG959&amp;".2"</f>
        <v>MC4.2</v>
      </c>
      <c r="E960" s="791"/>
      <c r="F960" s="764"/>
      <c r="G960" s="770"/>
      <c r="H960" s="793"/>
      <c r="I960" s="756"/>
      <c r="J960" s="764"/>
      <c r="K960" s="796"/>
      <c r="L960" s="793"/>
      <c r="M960" s="756"/>
      <c r="N960" s="764"/>
      <c r="O960" s="770"/>
      <c r="P960" s="793"/>
      <c r="Q960" s="756"/>
      <c r="R960" s="763"/>
      <c r="S960" s="792"/>
      <c r="T960" s="793"/>
      <c r="U960" s="756"/>
      <c r="V960" s="763"/>
      <c r="W960" s="792"/>
      <c r="X960" s="793"/>
      <c r="Y960" s="756"/>
      <c r="Z960" s="763"/>
      <c r="AA960" s="770"/>
      <c r="AB960" s="793"/>
      <c r="AC960" s="756"/>
      <c r="AD960" s="763"/>
      <c r="AE960" s="770"/>
      <c r="AF960" s="23"/>
      <c r="AH960" s="190" t="str">
        <f>IF(AG960&lt;&gt;"",VLOOKUP(AG960,MAGV!$B$6:$G$172,2,0),"")</f>
        <v/>
      </c>
      <c r="AI960" s="44" t="str">
        <f t="shared" si="19"/>
        <v/>
      </c>
    </row>
    <row r="961" spans="1:35" ht="12.6" customHeight="1" x14ac:dyDescent="0.2">
      <c r="A961" s="367"/>
      <c r="B961" s="102"/>
      <c r="C961" s="1044" t="s">
        <v>1</v>
      </c>
      <c r="D961" s="78" t="str">
        <f>AG959&amp;".3"</f>
        <v>MC4.3</v>
      </c>
      <c r="E961" s="765"/>
      <c r="F961" s="773"/>
      <c r="G961" s="773"/>
      <c r="H961" s="795"/>
      <c r="I961" s="765"/>
      <c r="J961" s="767"/>
      <c r="K961" s="795"/>
      <c r="L961" s="775"/>
      <c r="M961" s="765"/>
      <c r="N961" s="766"/>
      <c r="O961" s="773"/>
      <c r="P961" s="775"/>
      <c r="Q961" s="765"/>
      <c r="R961" s="767"/>
      <c r="S961" s="773"/>
      <c r="T961" s="775"/>
      <c r="U961" s="765"/>
      <c r="V961" s="766"/>
      <c r="W961" s="773"/>
      <c r="X961" s="775"/>
      <c r="Y961" s="765"/>
      <c r="Z961" s="766"/>
      <c r="AA961" s="773"/>
      <c r="AB961" s="775"/>
      <c r="AC961" s="765"/>
      <c r="AD961" s="767"/>
      <c r="AE961" s="773"/>
      <c r="AF961" s="29"/>
      <c r="AH961" s="190" t="str">
        <f>IF(AG961&lt;&gt;"",VLOOKUP(AG961,MAGV!$B$6:$G$172,2,0),"")</f>
        <v/>
      </c>
      <c r="AI961" s="44" t="str">
        <f t="shared" si="19"/>
        <v/>
      </c>
    </row>
    <row r="962" spans="1:35" ht="12.6" customHeight="1" x14ac:dyDescent="0.2">
      <c r="A962" s="367"/>
      <c r="B962" s="102"/>
      <c r="C962" s="1045"/>
      <c r="D962" s="78" t="str">
        <f>AG959&amp;".4"</f>
        <v>MC4.4</v>
      </c>
      <c r="E962" s="756"/>
      <c r="F962" s="770"/>
      <c r="G962" s="792"/>
      <c r="H962" s="796"/>
      <c r="I962" s="756"/>
      <c r="J962" s="764"/>
      <c r="K962" s="794"/>
      <c r="L962" s="793"/>
      <c r="M962" s="756"/>
      <c r="N962" s="764"/>
      <c r="O962" s="792"/>
      <c r="P962" s="793"/>
      <c r="Q962" s="756"/>
      <c r="R962" s="763"/>
      <c r="S962" s="792"/>
      <c r="T962" s="793"/>
      <c r="U962" s="756"/>
      <c r="V962" s="763"/>
      <c r="W962" s="792"/>
      <c r="X962" s="793"/>
      <c r="Y962" s="756"/>
      <c r="Z962" s="772"/>
      <c r="AA962" s="852"/>
      <c r="AB962" s="798"/>
      <c r="AC962" s="756"/>
      <c r="AD962" s="763"/>
      <c r="AE962" s="770"/>
      <c r="AF962" s="29"/>
      <c r="AH962" s="190" t="str">
        <f>IF(AG962&lt;&gt;"",VLOOKUP(AG962,MAGV!$B$6:$G$172,2,0),"")</f>
        <v/>
      </c>
      <c r="AI962" s="44" t="str">
        <f t="shared" si="19"/>
        <v/>
      </c>
    </row>
    <row r="963" spans="1:35" ht="5.0999999999999996" customHeight="1" x14ac:dyDescent="0.2">
      <c r="A963" s="367"/>
      <c r="B963" s="102"/>
      <c r="C963" s="1046" t="s">
        <v>547</v>
      </c>
      <c r="D963" s="78" t="str">
        <f>AG959&amp;".5"</f>
        <v>MC4.5</v>
      </c>
      <c r="E963" s="753"/>
      <c r="F963" s="788"/>
      <c r="G963" s="788"/>
      <c r="H963" s="789"/>
      <c r="I963" s="753"/>
      <c r="J963" s="754"/>
      <c r="K963" s="789"/>
      <c r="L963" s="755"/>
      <c r="M963" s="753"/>
      <c r="N963" s="754"/>
      <c r="O963" s="788"/>
      <c r="P963" s="755"/>
      <c r="Q963" s="753"/>
      <c r="R963" s="790"/>
      <c r="S963" s="788"/>
      <c r="T963" s="755"/>
      <c r="U963" s="753"/>
      <c r="V963" s="790"/>
      <c r="W963" s="788"/>
      <c r="X963" s="755"/>
      <c r="Y963" s="753"/>
      <c r="Z963" s="799"/>
      <c r="AA963" s="800"/>
      <c r="AB963" s="801"/>
      <c r="AC963" s="753"/>
      <c r="AD963" s="790"/>
      <c r="AE963" s="788"/>
      <c r="AF963" s="29"/>
      <c r="AH963" s="190" t="str">
        <f>IF(AG963&lt;&gt;"",VLOOKUP(AG963,MAGV!$B$6:$G$172,2,0),"")</f>
        <v/>
      </c>
      <c r="AI963" s="44" t="str">
        <f t="shared" si="19"/>
        <v/>
      </c>
    </row>
    <row r="964" spans="1:35" ht="5.0999999999999996" customHeight="1" x14ac:dyDescent="0.2">
      <c r="A964" s="369"/>
      <c r="B964" s="103"/>
      <c r="C964" s="1047"/>
      <c r="D964" s="78" t="str">
        <f>AG959&amp;".6"</f>
        <v>MC4.6</v>
      </c>
      <c r="E964" s="759"/>
      <c r="F964" s="768"/>
      <c r="G964" s="768"/>
      <c r="H964" s="808"/>
      <c r="I964" s="759"/>
      <c r="J964" s="758"/>
      <c r="K964" s="808"/>
      <c r="L964" s="777"/>
      <c r="M964" s="759"/>
      <c r="N964" s="758"/>
      <c r="O964" s="768"/>
      <c r="P964" s="777"/>
      <c r="Q964" s="759"/>
      <c r="R964" s="757"/>
      <c r="S964" s="768"/>
      <c r="T964" s="777"/>
      <c r="U964" s="759"/>
      <c r="V964" s="757"/>
      <c r="W964" s="768"/>
      <c r="X964" s="777"/>
      <c r="Y964" s="759"/>
      <c r="Z964" s="769"/>
      <c r="AA964" s="810"/>
      <c r="AB964" s="811"/>
      <c r="AC964" s="759"/>
      <c r="AD964" s="757"/>
      <c r="AE964" s="768"/>
      <c r="AF964" s="29"/>
      <c r="AH964" s="190" t="str">
        <f>IF(AG964&lt;&gt;"",VLOOKUP(AG964,MAGV!$B$6:$G$172,2,0),"")</f>
        <v/>
      </c>
      <c r="AI964" s="44" t="str">
        <f t="shared" si="19"/>
        <v/>
      </c>
    </row>
    <row r="965" spans="1:35" ht="12.6" customHeight="1" x14ac:dyDescent="0.2">
      <c r="A965" s="368">
        <v>33</v>
      </c>
      <c r="B965" s="101" t="str">
        <f>IF(AG965&lt;&gt;"",AH965,"")</f>
        <v>Th.Anh</v>
      </c>
      <c r="C965" s="1042" t="s">
        <v>0</v>
      </c>
      <c r="D965" s="79" t="str">
        <f>AG965&amp;".1"</f>
        <v>MC5.1</v>
      </c>
      <c r="E965" s="761"/>
      <c r="F965" s="771"/>
      <c r="G965" s="771"/>
      <c r="H965" s="760"/>
      <c r="I965" s="761"/>
      <c r="J965" s="760"/>
      <c r="K965" s="802"/>
      <c r="L965" s="774"/>
      <c r="M965" s="761"/>
      <c r="N965" s="760"/>
      <c r="O965" s="771"/>
      <c r="P965" s="774"/>
      <c r="Q965" s="761"/>
      <c r="R965" s="762"/>
      <c r="S965" s="771"/>
      <c r="T965" s="774"/>
      <c r="U965" s="761"/>
      <c r="V965" s="760"/>
      <c r="W965" s="771"/>
      <c r="X965" s="774"/>
      <c r="Y965" s="761"/>
      <c r="Z965" s="760"/>
      <c r="AA965" s="771"/>
      <c r="AB965" s="774"/>
      <c r="AC965" s="761"/>
      <c r="AD965" s="762"/>
      <c r="AE965" s="771"/>
      <c r="AF965" s="19"/>
      <c r="AG965" s="189" t="s">
        <v>5488</v>
      </c>
      <c r="AH965" s="190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">
      <c r="A966" s="367"/>
      <c r="B966" s="104">
        <f>SUM(F965:F970,J965:J970,N965:N970,R965:R970,V965:V970,Z965:Z970,AD965:AD970)</f>
        <v>0</v>
      </c>
      <c r="C966" s="1043"/>
      <c r="D966" s="78" t="str">
        <f>AG965&amp;".2"</f>
        <v>MC5.2</v>
      </c>
      <c r="E966" s="791"/>
      <c r="F966" s="764"/>
      <c r="G966" s="770"/>
      <c r="H966" s="793"/>
      <c r="I966" s="756"/>
      <c r="J966" s="764"/>
      <c r="K966" s="796"/>
      <c r="L966" s="793"/>
      <c r="M966" s="756"/>
      <c r="N966" s="764"/>
      <c r="O966" s="770"/>
      <c r="P966" s="793"/>
      <c r="Q966" s="756"/>
      <c r="R966" s="763"/>
      <c r="S966" s="792"/>
      <c r="T966" s="793"/>
      <c r="U966" s="756"/>
      <c r="V966" s="763"/>
      <c r="W966" s="792"/>
      <c r="X966" s="793"/>
      <c r="Y966" s="756"/>
      <c r="Z966" s="763"/>
      <c r="AA966" s="770"/>
      <c r="AB966" s="793"/>
      <c r="AC966" s="756"/>
      <c r="AD966" s="763"/>
      <c r="AE966" s="770"/>
      <c r="AF966" s="23"/>
      <c r="AH966" s="190" t="str">
        <f>IF(AG966&lt;&gt;"",VLOOKUP(AG966,MAGV!$B$6:$G$172,2,0),"")</f>
        <v/>
      </c>
      <c r="AI966" s="44" t="str">
        <f t="shared" si="19"/>
        <v/>
      </c>
    </row>
    <row r="967" spans="1:35" ht="12.6" customHeight="1" x14ac:dyDescent="0.2">
      <c r="A967" s="367"/>
      <c r="B967" s="102"/>
      <c r="C967" s="1044" t="s">
        <v>1</v>
      </c>
      <c r="D967" s="78" t="str">
        <f>AG965&amp;".3"</f>
        <v>MC5.3</v>
      </c>
      <c r="E967" s="765"/>
      <c r="F967" s="773"/>
      <c r="G967" s="773"/>
      <c r="H967" s="795"/>
      <c r="I967" s="765"/>
      <c r="J967" s="767"/>
      <c r="K967" s="795"/>
      <c r="L967" s="775"/>
      <c r="M967" s="765"/>
      <c r="N967" s="766"/>
      <c r="O967" s="773"/>
      <c r="P967" s="775"/>
      <c r="Q967" s="765"/>
      <c r="R967" s="767"/>
      <c r="S967" s="773"/>
      <c r="T967" s="775"/>
      <c r="U967" s="765"/>
      <c r="V967" s="766"/>
      <c r="W967" s="773"/>
      <c r="X967" s="775"/>
      <c r="Y967" s="765"/>
      <c r="Z967" s="766"/>
      <c r="AA967" s="773"/>
      <c r="AB967" s="775"/>
      <c r="AC967" s="765"/>
      <c r="AD967" s="767"/>
      <c r="AE967" s="773"/>
      <c r="AF967" s="29"/>
      <c r="AH967" s="190" t="str">
        <f>IF(AG967&lt;&gt;"",VLOOKUP(AG967,MAGV!$B$6:$G$172,2,0),"")</f>
        <v/>
      </c>
      <c r="AI967" s="44" t="str">
        <f t="shared" si="19"/>
        <v/>
      </c>
    </row>
    <row r="968" spans="1:35" ht="12.6" customHeight="1" x14ac:dyDescent="0.2">
      <c r="A968" s="367"/>
      <c r="B968" s="102"/>
      <c r="C968" s="1045"/>
      <c r="D968" s="78" t="str">
        <f>AG965&amp;".4"</f>
        <v>MC5.4</v>
      </c>
      <c r="E968" s="756"/>
      <c r="F968" s="770"/>
      <c r="G968" s="792"/>
      <c r="H968" s="796"/>
      <c r="I968" s="756"/>
      <c r="J968" s="764"/>
      <c r="K968" s="794"/>
      <c r="L968" s="793"/>
      <c r="M968" s="756"/>
      <c r="N968" s="764"/>
      <c r="O968" s="792"/>
      <c r="P968" s="793"/>
      <c r="Q968" s="756"/>
      <c r="R968" s="763"/>
      <c r="S968" s="792"/>
      <c r="T968" s="793"/>
      <c r="U968" s="756"/>
      <c r="V968" s="763"/>
      <c r="W968" s="770"/>
      <c r="X968" s="793"/>
      <c r="Y968" s="756"/>
      <c r="Z968" s="772"/>
      <c r="AA968" s="852"/>
      <c r="AB968" s="798"/>
      <c r="AC968" s="756"/>
      <c r="AD968" s="763"/>
      <c r="AE968" s="770"/>
      <c r="AF968" s="29"/>
      <c r="AH968" s="190" t="str">
        <f>IF(AG968&lt;&gt;"",VLOOKUP(AG968,MAGV!$B$6:$G$172,2,0),"")</f>
        <v/>
      </c>
      <c r="AI968" s="44" t="str">
        <f t="shared" si="19"/>
        <v/>
      </c>
    </row>
    <row r="969" spans="1:35" ht="5.0999999999999996" customHeight="1" x14ac:dyDescent="0.2">
      <c r="A969" s="367"/>
      <c r="B969" s="102"/>
      <c r="C969" s="1046" t="s">
        <v>547</v>
      </c>
      <c r="D969" s="78" t="str">
        <f>AG965&amp;".5"</f>
        <v>MC5.5</v>
      </c>
      <c r="E969" s="753"/>
      <c r="F969" s="788"/>
      <c r="G969" s="788"/>
      <c r="H969" s="789"/>
      <c r="I969" s="753"/>
      <c r="J969" s="754"/>
      <c r="K969" s="789"/>
      <c r="L969" s="755"/>
      <c r="M969" s="753"/>
      <c r="N969" s="754"/>
      <c r="O969" s="788"/>
      <c r="P969" s="755"/>
      <c r="Q969" s="753"/>
      <c r="R969" s="790"/>
      <c r="S969" s="788"/>
      <c r="T969" s="755"/>
      <c r="U969" s="753"/>
      <c r="V969" s="790"/>
      <c r="W969" s="788"/>
      <c r="X969" s="755"/>
      <c r="Y969" s="753"/>
      <c r="Z969" s="799"/>
      <c r="AA969" s="800"/>
      <c r="AB969" s="801"/>
      <c r="AC969" s="753"/>
      <c r="AD969" s="790"/>
      <c r="AE969" s="788"/>
      <c r="AF969" s="29"/>
      <c r="AH969" s="190" t="str">
        <f>IF(AG969&lt;&gt;"",VLOOKUP(AG969,MAGV!$B$6:$G$172,2,0),"")</f>
        <v/>
      </c>
      <c r="AI969" s="44" t="str">
        <f t="shared" si="19"/>
        <v/>
      </c>
    </row>
    <row r="970" spans="1:35" ht="5.0999999999999996" customHeight="1" x14ac:dyDescent="0.2">
      <c r="A970" s="369"/>
      <c r="B970" s="103"/>
      <c r="C970" s="1047"/>
      <c r="D970" s="78" t="str">
        <f>AG965&amp;".6"</f>
        <v>MC5.6</v>
      </c>
      <c r="E970" s="759"/>
      <c r="F970" s="768"/>
      <c r="G970" s="768"/>
      <c r="H970" s="808"/>
      <c r="I970" s="759"/>
      <c r="J970" s="758"/>
      <c r="K970" s="808"/>
      <c r="L970" s="777"/>
      <c r="M970" s="759"/>
      <c r="N970" s="758"/>
      <c r="O970" s="768"/>
      <c r="P970" s="777"/>
      <c r="Q970" s="759"/>
      <c r="R970" s="757"/>
      <c r="S970" s="768"/>
      <c r="T970" s="777"/>
      <c r="U970" s="759"/>
      <c r="V970" s="757"/>
      <c r="W970" s="768"/>
      <c r="X970" s="777"/>
      <c r="Y970" s="759"/>
      <c r="Z970" s="769"/>
      <c r="AA970" s="810"/>
      <c r="AB970" s="811"/>
      <c r="AC970" s="759"/>
      <c r="AD970" s="757"/>
      <c r="AE970" s="768"/>
      <c r="AF970" s="29"/>
      <c r="AH970" s="190" t="str">
        <f>IF(AG970&lt;&gt;"",VLOOKUP(AG970,MAGV!$B$6:$G$172,2,0),"")</f>
        <v/>
      </c>
      <c r="AI970" s="44" t="str">
        <f t="shared" si="19"/>
        <v/>
      </c>
    </row>
    <row r="971" spans="1:35" ht="12.6" customHeight="1" x14ac:dyDescent="0.2">
      <c r="A971" s="368">
        <v>33</v>
      </c>
      <c r="B971" s="101" t="str">
        <f>IF(AG971&lt;&gt;"",AH971,"")</f>
        <v>Th.Trúc</v>
      </c>
      <c r="C971" s="1042" t="s">
        <v>0</v>
      </c>
      <c r="D971" s="79" t="str">
        <f>AG971&amp;".1"</f>
        <v>MC6.1</v>
      </c>
      <c r="E971" s="761"/>
      <c r="F971" s="771"/>
      <c r="G971" s="771"/>
      <c r="H971" s="760"/>
      <c r="I971" s="761"/>
      <c r="J971" s="760"/>
      <c r="K971" s="802"/>
      <c r="L971" s="774"/>
      <c r="M971" s="761"/>
      <c r="N971" s="760"/>
      <c r="O971" s="771"/>
      <c r="P971" s="774"/>
      <c r="Q971" s="761"/>
      <c r="R971" s="762"/>
      <c r="S971" s="771"/>
      <c r="T971" s="774"/>
      <c r="U971" s="761"/>
      <c r="V971" s="760"/>
      <c r="W971" s="771"/>
      <c r="X971" s="774"/>
      <c r="Y971" s="761"/>
      <c r="Z971" s="760"/>
      <c r="AA971" s="771"/>
      <c r="AB971" s="774"/>
      <c r="AC971" s="761"/>
      <c r="AD971" s="762"/>
      <c r="AE971" s="771"/>
      <c r="AF971" s="19"/>
      <c r="AG971" s="189" t="s">
        <v>5491</v>
      </c>
      <c r="AH971" s="190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">
      <c r="A972" s="367"/>
      <c r="B972" s="104">
        <f>SUM(F971:F976,J971:J976,N971:N976,R971:R976,V971:V976,Z971:Z976,AD971:AD976)</f>
        <v>0</v>
      </c>
      <c r="C972" s="1043"/>
      <c r="D972" s="78" t="str">
        <f>AG971&amp;".2"</f>
        <v>MC6.2</v>
      </c>
      <c r="E972" s="791"/>
      <c r="F972" s="764"/>
      <c r="G972" s="792"/>
      <c r="H972" s="793"/>
      <c r="I972" s="756"/>
      <c r="J972" s="764"/>
      <c r="K972" s="794"/>
      <c r="L972" s="793"/>
      <c r="M972" s="756"/>
      <c r="N972" s="764"/>
      <c r="O972" s="792"/>
      <c r="P972" s="793"/>
      <c r="Q972" s="756"/>
      <c r="R972" s="763"/>
      <c r="S972" s="792"/>
      <c r="T972" s="793"/>
      <c r="U972" s="756"/>
      <c r="V972" s="763"/>
      <c r="W972" s="792"/>
      <c r="X972" s="793"/>
      <c r="Y972" s="756"/>
      <c r="Z972" s="763"/>
      <c r="AA972" s="792"/>
      <c r="AB972" s="793"/>
      <c r="AC972" s="756"/>
      <c r="AD972" s="763"/>
      <c r="AE972" s="770"/>
      <c r="AF972" s="23"/>
      <c r="AH972" s="190" t="str">
        <f>IF(AG972&lt;&gt;"",VLOOKUP(AG972,MAGV!$B$6:$G$172,2,0),"")</f>
        <v/>
      </c>
      <c r="AI972" s="44" t="str">
        <f t="shared" si="19"/>
        <v/>
      </c>
    </row>
    <row r="973" spans="1:35" ht="12.6" customHeight="1" x14ac:dyDescent="0.2">
      <c r="A973" s="367"/>
      <c r="B973" s="102"/>
      <c r="C973" s="1044" t="s">
        <v>1</v>
      </c>
      <c r="D973" s="78" t="str">
        <f>AG971&amp;".3"</f>
        <v>MC6.3</v>
      </c>
      <c r="E973" s="765"/>
      <c r="F973" s="773"/>
      <c r="G973" s="773"/>
      <c r="H973" s="795"/>
      <c r="I973" s="765"/>
      <c r="J973" s="767"/>
      <c r="K973" s="795"/>
      <c r="L973" s="775"/>
      <c r="M973" s="765"/>
      <c r="N973" s="766"/>
      <c r="O973" s="773"/>
      <c r="P973" s="775"/>
      <c r="Q973" s="765"/>
      <c r="R973" s="767"/>
      <c r="S973" s="773"/>
      <c r="T973" s="775"/>
      <c r="U973" s="765"/>
      <c r="V973" s="766"/>
      <c r="W973" s="773"/>
      <c r="X973" s="775"/>
      <c r="Y973" s="765"/>
      <c r="Z973" s="766"/>
      <c r="AA973" s="773"/>
      <c r="AB973" s="775"/>
      <c r="AC973" s="765"/>
      <c r="AD973" s="767"/>
      <c r="AE973" s="773"/>
      <c r="AF973" s="29"/>
      <c r="AH973" s="190" t="str">
        <f>IF(AG973&lt;&gt;"",VLOOKUP(AG973,MAGV!$B$6:$G$172,2,0),"")</f>
        <v/>
      </c>
      <c r="AI973" s="44" t="str">
        <f t="shared" si="19"/>
        <v/>
      </c>
    </row>
    <row r="974" spans="1:35" ht="12.6" customHeight="1" x14ac:dyDescent="0.2">
      <c r="A974" s="367"/>
      <c r="B974" s="102"/>
      <c r="C974" s="1045"/>
      <c r="D974" s="78" t="str">
        <f>AG971&amp;".4"</f>
        <v>MC6.4</v>
      </c>
      <c r="E974" s="756"/>
      <c r="F974" s="770"/>
      <c r="G974" s="792"/>
      <c r="H974" s="796"/>
      <c r="I974" s="756"/>
      <c r="J974" s="764"/>
      <c r="K974" s="794"/>
      <c r="L974" s="793"/>
      <c r="M974" s="756"/>
      <c r="N974" s="764"/>
      <c r="O974" s="792"/>
      <c r="P974" s="793"/>
      <c r="Q974" s="756"/>
      <c r="R974" s="763"/>
      <c r="S974" s="792"/>
      <c r="T974" s="793"/>
      <c r="U974" s="756"/>
      <c r="V974" s="763"/>
      <c r="W974" s="770"/>
      <c r="X974" s="793"/>
      <c r="Y974" s="756"/>
      <c r="Z974" s="772"/>
      <c r="AA974" s="797"/>
      <c r="AB974" s="798"/>
      <c r="AC974" s="756"/>
      <c r="AD974" s="763"/>
      <c r="AE974" s="770"/>
      <c r="AF974" s="29"/>
      <c r="AH974" s="190" t="str">
        <f>IF(AG974&lt;&gt;"",VLOOKUP(AG974,MAGV!$B$6:$G$172,2,0),"")</f>
        <v/>
      </c>
      <c r="AI974" s="44" t="str">
        <f t="shared" si="19"/>
        <v/>
      </c>
    </row>
    <row r="975" spans="1:35" ht="5.0999999999999996" customHeight="1" x14ac:dyDescent="0.2">
      <c r="A975" s="367"/>
      <c r="B975" s="102"/>
      <c r="C975" s="1046" t="s">
        <v>547</v>
      </c>
      <c r="D975" s="78" t="str">
        <f>AG971&amp;".5"</f>
        <v>MC6.5</v>
      </c>
      <c r="E975" s="753"/>
      <c r="F975" s="788"/>
      <c r="G975" s="788"/>
      <c r="H975" s="789"/>
      <c r="I975" s="753"/>
      <c r="J975" s="754"/>
      <c r="K975" s="789"/>
      <c r="L975" s="755"/>
      <c r="M975" s="753"/>
      <c r="N975" s="754"/>
      <c r="O975" s="788"/>
      <c r="P975" s="755"/>
      <c r="Q975" s="753"/>
      <c r="R975" s="790"/>
      <c r="S975" s="788"/>
      <c r="T975" s="755"/>
      <c r="U975" s="753"/>
      <c r="V975" s="790"/>
      <c r="W975" s="788"/>
      <c r="X975" s="755"/>
      <c r="Y975" s="753"/>
      <c r="Z975" s="799"/>
      <c r="AA975" s="800"/>
      <c r="AB975" s="801"/>
      <c r="AC975" s="753"/>
      <c r="AD975" s="790"/>
      <c r="AE975" s="788"/>
      <c r="AF975" s="29"/>
      <c r="AH975" s="190" t="str">
        <f>IF(AG975&lt;&gt;"",VLOOKUP(AG975,MAGV!$B$6:$G$172,2,0),"")</f>
        <v/>
      </c>
      <c r="AI975" s="44" t="str">
        <f t="shared" si="19"/>
        <v/>
      </c>
    </row>
    <row r="976" spans="1:35" ht="5.0999999999999996" customHeight="1" x14ac:dyDescent="0.2">
      <c r="A976" s="369"/>
      <c r="B976" s="103"/>
      <c r="C976" s="1047"/>
      <c r="D976" s="78" t="str">
        <f>AG971&amp;".6"</f>
        <v>MC6.6</v>
      </c>
      <c r="E976" s="759"/>
      <c r="F976" s="768"/>
      <c r="G976" s="768"/>
      <c r="H976" s="808"/>
      <c r="I976" s="759"/>
      <c r="J976" s="758"/>
      <c r="K976" s="808"/>
      <c r="L976" s="777"/>
      <c r="M976" s="759"/>
      <c r="N976" s="758"/>
      <c r="O976" s="768"/>
      <c r="P976" s="777"/>
      <c r="Q976" s="759"/>
      <c r="R976" s="757"/>
      <c r="S976" s="768"/>
      <c r="T976" s="777"/>
      <c r="U976" s="759"/>
      <c r="V976" s="757"/>
      <c r="W976" s="768"/>
      <c r="X976" s="777"/>
      <c r="Y976" s="759"/>
      <c r="Z976" s="769"/>
      <c r="AA976" s="810"/>
      <c r="AB976" s="811"/>
      <c r="AC976" s="759"/>
      <c r="AD976" s="757"/>
      <c r="AE976" s="768"/>
      <c r="AF976" s="29"/>
      <c r="AH976" s="190" t="str">
        <f>IF(AG976&lt;&gt;"",VLOOKUP(AG976,MAGV!$B$6:$G$172,2,0),"")</f>
        <v/>
      </c>
      <c r="AI976" s="44" t="str">
        <f t="shared" si="19"/>
        <v/>
      </c>
    </row>
    <row r="977" spans="1:35" ht="12.6" customHeight="1" x14ac:dyDescent="0.2">
      <c r="A977" s="368">
        <v>33</v>
      </c>
      <c r="B977" s="101" t="str">
        <f>IF(AG977&lt;&gt;"",AH977,"")</f>
        <v>Th.Trung</v>
      </c>
      <c r="C977" s="1042" t="s">
        <v>0</v>
      </c>
      <c r="D977" s="79" t="str">
        <f>AG977&amp;".1"</f>
        <v>MC7.1</v>
      </c>
      <c r="E977" s="761"/>
      <c r="F977" s="771"/>
      <c r="G977" s="771"/>
      <c r="H977" s="760"/>
      <c r="I977" s="761"/>
      <c r="J977" s="760"/>
      <c r="K977" s="802"/>
      <c r="L977" s="774"/>
      <c r="M977" s="761"/>
      <c r="N977" s="760"/>
      <c r="O977" s="771"/>
      <c r="P977" s="774"/>
      <c r="Q977" s="761"/>
      <c r="R977" s="762"/>
      <c r="S977" s="771"/>
      <c r="T977" s="774"/>
      <c r="U977" s="761"/>
      <c r="V977" s="760"/>
      <c r="W977" s="771"/>
      <c r="X977" s="774"/>
      <c r="Y977" s="761"/>
      <c r="Z977" s="760"/>
      <c r="AA977" s="771"/>
      <c r="AB977" s="774"/>
      <c r="AC977" s="761"/>
      <c r="AD977" s="762"/>
      <c r="AE977" s="771"/>
      <c r="AF977" s="19"/>
      <c r="AG977" s="189" t="s">
        <v>5475</v>
      </c>
      <c r="AH977" s="190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">
      <c r="A978" s="367"/>
      <c r="B978" s="104">
        <f>SUM(F977:F982,J977:J982,N977:N982,R977:R982,V977:V982,Z977:Z982,AD977:AD982)</f>
        <v>0</v>
      </c>
      <c r="C978" s="1043"/>
      <c r="D978" s="78" t="str">
        <f>AG977&amp;".2"</f>
        <v>MC7.2</v>
      </c>
      <c r="E978" s="791"/>
      <c r="F978" s="764"/>
      <c r="G978" s="792"/>
      <c r="H978" s="793"/>
      <c r="I978" s="756"/>
      <c r="J978" s="764"/>
      <c r="K978" s="794"/>
      <c r="L978" s="793"/>
      <c r="M978" s="756"/>
      <c r="N978" s="764"/>
      <c r="O978" s="792"/>
      <c r="P978" s="793"/>
      <c r="Q978" s="756"/>
      <c r="R978" s="763"/>
      <c r="S978" s="792"/>
      <c r="T978" s="793"/>
      <c r="U978" s="756"/>
      <c r="V978" s="763"/>
      <c r="W978" s="792"/>
      <c r="X978" s="793"/>
      <c r="Y978" s="756"/>
      <c r="Z978" s="763"/>
      <c r="AA978" s="770"/>
      <c r="AB978" s="793"/>
      <c r="AC978" s="756"/>
      <c r="AD978" s="763"/>
      <c r="AE978" s="770"/>
      <c r="AF978" s="23"/>
      <c r="AH978" s="190" t="str">
        <f>IF(AG978&lt;&gt;"",VLOOKUP(AG978,MAGV!$B$6:$G$172,2,0),"")</f>
        <v/>
      </c>
      <c r="AI978" s="44" t="str">
        <f t="shared" si="19"/>
        <v/>
      </c>
    </row>
    <row r="979" spans="1:35" ht="12.6" customHeight="1" x14ac:dyDescent="0.2">
      <c r="A979" s="367"/>
      <c r="B979" s="102"/>
      <c r="C979" s="1044" t="s">
        <v>1</v>
      </c>
      <c r="D979" s="78" t="str">
        <f>AG977&amp;".3"</f>
        <v>MC7.3</v>
      </c>
      <c r="E979" s="765"/>
      <c r="F979" s="773"/>
      <c r="G979" s="773"/>
      <c r="H979" s="795"/>
      <c r="I979" s="765"/>
      <c r="J979" s="767"/>
      <c r="K979" s="795"/>
      <c r="L979" s="775"/>
      <c r="M979" s="765"/>
      <c r="N979" s="766"/>
      <c r="O979" s="773"/>
      <c r="P979" s="775"/>
      <c r="Q979" s="765"/>
      <c r="R979" s="767"/>
      <c r="S979" s="773"/>
      <c r="T979" s="775"/>
      <c r="U979" s="765"/>
      <c r="V979" s="766"/>
      <c r="W979" s="773"/>
      <c r="X979" s="775"/>
      <c r="Y979" s="765"/>
      <c r="Z979" s="766"/>
      <c r="AA979" s="773"/>
      <c r="AB979" s="775"/>
      <c r="AC979" s="765"/>
      <c r="AD979" s="767"/>
      <c r="AE979" s="773"/>
      <c r="AF979" s="29"/>
      <c r="AH979" s="190" t="str">
        <f>IF(AG979&lt;&gt;"",VLOOKUP(AG979,MAGV!$B$6:$G$172,2,0),"")</f>
        <v/>
      </c>
      <c r="AI979" s="44" t="str">
        <f t="shared" si="19"/>
        <v/>
      </c>
    </row>
    <row r="980" spans="1:35" ht="12.6" customHeight="1" x14ac:dyDescent="0.2">
      <c r="A980" s="367"/>
      <c r="B980" s="102"/>
      <c r="C980" s="1045"/>
      <c r="D980" s="78" t="str">
        <f>AG977&amp;".4"</f>
        <v>MC7.4</v>
      </c>
      <c r="E980" s="756"/>
      <c r="F980" s="770"/>
      <c r="G980" s="792"/>
      <c r="H980" s="796"/>
      <c r="I980" s="756"/>
      <c r="J980" s="764"/>
      <c r="K980" s="794"/>
      <c r="L980" s="793"/>
      <c r="M980" s="756"/>
      <c r="N980" s="764"/>
      <c r="O980" s="792"/>
      <c r="P980" s="793"/>
      <c r="Q980" s="756"/>
      <c r="R980" s="763"/>
      <c r="S980" s="792"/>
      <c r="T980" s="793"/>
      <c r="U980" s="756"/>
      <c r="V980" s="763"/>
      <c r="W980" s="792"/>
      <c r="X980" s="793"/>
      <c r="Y980" s="756"/>
      <c r="Z980" s="772"/>
      <c r="AA980" s="852"/>
      <c r="AB980" s="798"/>
      <c r="AC980" s="756"/>
      <c r="AD980" s="763"/>
      <c r="AE980" s="770"/>
      <c r="AF980" s="29"/>
      <c r="AH980" s="190" t="str">
        <f>IF(AG980&lt;&gt;"",VLOOKUP(AG980,MAGV!$B$6:$G$172,2,0),"")</f>
        <v/>
      </c>
      <c r="AI980" s="44" t="str">
        <f t="shared" si="19"/>
        <v/>
      </c>
    </row>
    <row r="981" spans="1:35" ht="5.0999999999999996" customHeight="1" x14ac:dyDescent="0.2">
      <c r="A981" s="367"/>
      <c r="B981" s="102"/>
      <c r="C981" s="1046" t="s">
        <v>547</v>
      </c>
      <c r="D981" s="78" t="str">
        <f>AG977&amp;".5"</f>
        <v>MC7.5</v>
      </c>
      <c r="E981" s="753"/>
      <c r="F981" s="788"/>
      <c r="G981" s="788"/>
      <c r="H981" s="789"/>
      <c r="I981" s="753"/>
      <c r="J981" s="754"/>
      <c r="K981" s="789"/>
      <c r="L981" s="755"/>
      <c r="M981" s="753"/>
      <c r="N981" s="754"/>
      <c r="O981" s="788"/>
      <c r="P981" s="755"/>
      <c r="Q981" s="753"/>
      <c r="R981" s="790"/>
      <c r="S981" s="788"/>
      <c r="T981" s="755"/>
      <c r="U981" s="753"/>
      <c r="V981" s="790"/>
      <c r="W981" s="788"/>
      <c r="X981" s="755"/>
      <c r="Y981" s="753"/>
      <c r="Z981" s="799"/>
      <c r="AA981" s="800"/>
      <c r="AB981" s="801"/>
      <c r="AC981" s="753"/>
      <c r="AD981" s="790"/>
      <c r="AE981" s="788"/>
      <c r="AF981" s="29"/>
      <c r="AH981" s="190" t="str">
        <f>IF(AG981&lt;&gt;"",VLOOKUP(AG981,MAGV!$B$6:$G$172,2,0),"")</f>
        <v/>
      </c>
      <c r="AI981" s="44" t="str">
        <f t="shared" si="19"/>
        <v/>
      </c>
    </row>
    <row r="982" spans="1:35" ht="5.0999999999999996" customHeight="1" x14ac:dyDescent="0.2">
      <c r="A982" s="369"/>
      <c r="B982" s="103"/>
      <c r="C982" s="1047"/>
      <c r="D982" s="78" t="str">
        <f>AG977&amp;".6"</f>
        <v>MC7.6</v>
      </c>
      <c r="E982" s="759"/>
      <c r="F982" s="768"/>
      <c r="G982" s="768"/>
      <c r="H982" s="808"/>
      <c r="I982" s="759"/>
      <c r="J982" s="758"/>
      <c r="K982" s="808"/>
      <c r="L982" s="777"/>
      <c r="M982" s="759"/>
      <c r="N982" s="758"/>
      <c r="O982" s="768"/>
      <c r="P982" s="777"/>
      <c r="Q982" s="759"/>
      <c r="R982" s="757"/>
      <c r="S982" s="768"/>
      <c r="T982" s="777"/>
      <c r="U982" s="759"/>
      <c r="V982" s="757"/>
      <c r="W982" s="768"/>
      <c r="X982" s="777"/>
      <c r="Y982" s="759"/>
      <c r="Z982" s="769"/>
      <c r="AA982" s="810"/>
      <c r="AB982" s="811"/>
      <c r="AC982" s="759"/>
      <c r="AD982" s="757"/>
      <c r="AE982" s="768"/>
      <c r="AF982" s="29"/>
      <c r="AH982" s="190" t="str">
        <f>IF(AG982&lt;&gt;"",VLOOKUP(AG982,MAGV!$B$6:$G$172,2,0),"")</f>
        <v/>
      </c>
      <c r="AI982" s="44" t="str">
        <f t="shared" si="19"/>
        <v/>
      </c>
    </row>
    <row r="983" spans="1:35" ht="12.6" customHeight="1" x14ac:dyDescent="0.2">
      <c r="A983" s="368">
        <v>33</v>
      </c>
      <c r="B983" s="101" t="str">
        <f>IF(AG983&lt;&gt;"",AH983,"")</f>
        <v>Th.Trường</v>
      </c>
      <c r="C983" s="1042" t="s">
        <v>0</v>
      </c>
      <c r="D983" s="79" t="str">
        <f>AG983&amp;".1"</f>
        <v>MC8.1</v>
      </c>
      <c r="E983" s="761"/>
      <c r="F983" s="771"/>
      <c r="G983" s="771"/>
      <c r="H983" s="760"/>
      <c r="I983" s="761"/>
      <c r="J983" s="760"/>
      <c r="K983" s="802"/>
      <c r="L983" s="774"/>
      <c r="M983" s="761"/>
      <c r="N983" s="760"/>
      <c r="O983" s="771"/>
      <c r="P983" s="774"/>
      <c r="Q983" s="761"/>
      <c r="R983" s="762"/>
      <c r="S983" s="771"/>
      <c r="T983" s="774"/>
      <c r="U983" s="761"/>
      <c r="V983" s="760"/>
      <c r="W983" s="771"/>
      <c r="X983" s="774"/>
      <c r="Y983" s="761"/>
      <c r="Z983" s="760"/>
      <c r="AA983" s="771"/>
      <c r="AB983" s="774"/>
      <c r="AC983" s="761"/>
      <c r="AD983" s="762"/>
      <c r="AE983" s="771"/>
      <c r="AF983" s="19"/>
      <c r="AG983" s="189" t="s">
        <v>5498</v>
      </c>
      <c r="AH983" s="190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">
      <c r="A984" s="367"/>
      <c r="B984" s="104">
        <f>SUM(F983:F988,J983:J988,N983:N988,R983:R988,V983:V988,Z983:Z988,AD983:AD988)</f>
        <v>0</v>
      </c>
      <c r="C984" s="1043"/>
      <c r="D984" s="78" t="str">
        <f>AG983&amp;".2"</f>
        <v>MC8.2</v>
      </c>
      <c r="E984" s="791"/>
      <c r="F984" s="764"/>
      <c r="G984" s="792"/>
      <c r="H984" s="793"/>
      <c r="I984" s="756"/>
      <c r="J984" s="764"/>
      <c r="K984" s="794"/>
      <c r="L984" s="793"/>
      <c r="M984" s="756"/>
      <c r="N984" s="764"/>
      <c r="O984" s="792"/>
      <c r="P984" s="793"/>
      <c r="Q984" s="756"/>
      <c r="R984" s="763"/>
      <c r="S984" s="792"/>
      <c r="T984" s="793"/>
      <c r="U984" s="756"/>
      <c r="V984" s="763"/>
      <c r="W984" s="792"/>
      <c r="X984" s="793"/>
      <c r="Y984" s="756"/>
      <c r="Z984" s="763"/>
      <c r="AA984" s="792"/>
      <c r="AB984" s="793"/>
      <c r="AC984" s="756"/>
      <c r="AD984" s="763"/>
      <c r="AE984" s="770"/>
      <c r="AF984" s="23"/>
      <c r="AH984" s="190" t="str">
        <f>IF(AG984&lt;&gt;"",VLOOKUP(AG984,MAGV!$B$6:$G$172,2,0),"")</f>
        <v/>
      </c>
      <c r="AI984" s="44" t="str">
        <f t="shared" si="19"/>
        <v/>
      </c>
    </row>
    <row r="985" spans="1:35" ht="12.6" customHeight="1" x14ac:dyDescent="0.2">
      <c r="A985" s="367"/>
      <c r="B985" s="102"/>
      <c r="C985" s="1044" t="s">
        <v>1</v>
      </c>
      <c r="D985" s="78" t="str">
        <f>AG983&amp;".3"</f>
        <v>MC8.3</v>
      </c>
      <c r="E985" s="765"/>
      <c r="F985" s="773"/>
      <c r="G985" s="773"/>
      <c r="H985" s="795"/>
      <c r="I985" s="765"/>
      <c r="J985" s="767"/>
      <c r="K985" s="795"/>
      <c r="L985" s="775"/>
      <c r="M985" s="765"/>
      <c r="N985" s="766"/>
      <c r="O985" s="773"/>
      <c r="P985" s="775"/>
      <c r="Q985" s="765"/>
      <c r="R985" s="767"/>
      <c r="S985" s="773"/>
      <c r="T985" s="775"/>
      <c r="U985" s="765"/>
      <c r="V985" s="766"/>
      <c r="W985" s="773"/>
      <c r="X985" s="775"/>
      <c r="Y985" s="765"/>
      <c r="Z985" s="766"/>
      <c r="AA985" s="773"/>
      <c r="AB985" s="775"/>
      <c r="AC985" s="765"/>
      <c r="AD985" s="767"/>
      <c r="AE985" s="773"/>
      <c r="AF985" s="29"/>
      <c r="AH985" s="190" t="str">
        <f>IF(AG985&lt;&gt;"",VLOOKUP(AG985,MAGV!$B$6:$G$172,2,0),"")</f>
        <v/>
      </c>
      <c r="AI985" s="44" t="str">
        <f t="shared" si="19"/>
        <v/>
      </c>
    </row>
    <row r="986" spans="1:35" ht="12.6" customHeight="1" x14ac:dyDescent="0.2">
      <c r="A986" s="367"/>
      <c r="B986" s="102"/>
      <c r="C986" s="1045"/>
      <c r="D986" s="78" t="str">
        <f>AG983&amp;".4"</f>
        <v>MC8.4</v>
      </c>
      <c r="E986" s="756"/>
      <c r="F986" s="770"/>
      <c r="G986" s="792"/>
      <c r="H986" s="796"/>
      <c r="I986" s="756"/>
      <c r="J986" s="764"/>
      <c r="K986" s="794"/>
      <c r="L986" s="793"/>
      <c r="M986" s="756"/>
      <c r="N986" s="764"/>
      <c r="O986" s="792"/>
      <c r="P986" s="793"/>
      <c r="Q986" s="756"/>
      <c r="R986" s="763"/>
      <c r="S986" s="792"/>
      <c r="T986" s="793"/>
      <c r="U986" s="756"/>
      <c r="V986" s="763"/>
      <c r="W986" s="770"/>
      <c r="X986" s="793"/>
      <c r="Y986" s="756"/>
      <c r="Z986" s="772"/>
      <c r="AA986" s="797"/>
      <c r="AB986" s="798"/>
      <c r="AC986" s="756"/>
      <c r="AD986" s="763"/>
      <c r="AE986" s="770"/>
      <c r="AF986" s="29"/>
      <c r="AH986" s="190" t="str">
        <f>IF(AG986&lt;&gt;"",VLOOKUP(AG986,MAGV!$B$6:$G$172,2,0),"")</f>
        <v/>
      </c>
      <c r="AI986" s="44" t="str">
        <f t="shared" si="19"/>
        <v/>
      </c>
    </row>
    <row r="987" spans="1:35" ht="5.0999999999999996" customHeight="1" x14ac:dyDescent="0.2">
      <c r="A987" s="367"/>
      <c r="B987" s="102"/>
      <c r="C987" s="1046" t="s">
        <v>547</v>
      </c>
      <c r="D987" s="78" t="str">
        <f>AG983&amp;".5"</f>
        <v>MC8.5</v>
      </c>
      <c r="E987" s="753"/>
      <c r="F987" s="788"/>
      <c r="G987" s="788"/>
      <c r="H987" s="789"/>
      <c r="I987" s="753"/>
      <c r="J987" s="754"/>
      <c r="K987" s="789"/>
      <c r="L987" s="755"/>
      <c r="M987" s="753"/>
      <c r="N987" s="754"/>
      <c r="O987" s="788"/>
      <c r="P987" s="755"/>
      <c r="Q987" s="753"/>
      <c r="R987" s="790"/>
      <c r="S987" s="788"/>
      <c r="T987" s="755"/>
      <c r="U987" s="753"/>
      <c r="V987" s="790"/>
      <c r="W987" s="788"/>
      <c r="X987" s="755"/>
      <c r="Y987" s="753"/>
      <c r="Z987" s="799"/>
      <c r="AA987" s="800"/>
      <c r="AB987" s="801"/>
      <c r="AC987" s="753"/>
      <c r="AD987" s="790"/>
      <c r="AE987" s="788"/>
      <c r="AF987" s="29"/>
      <c r="AH987" s="190" t="str">
        <f>IF(AG987&lt;&gt;"",VLOOKUP(AG987,MAGV!$B$6:$G$172,2,0),"")</f>
        <v/>
      </c>
      <c r="AI987" s="44" t="str">
        <f t="shared" si="19"/>
        <v/>
      </c>
    </row>
    <row r="988" spans="1:35" ht="5.0999999999999996" customHeight="1" x14ac:dyDescent="0.2">
      <c r="A988" s="369"/>
      <c r="B988" s="103"/>
      <c r="C988" s="1047"/>
      <c r="D988" s="78" t="str">
        <f>AG983&amp;".6"</f>
        <v>MC8.6</v>
      </c>
      <c r="E988" s="759"/>
      <c r="F988" s="768"/>
      <c r="G988" s="768"/>
      <c r="H988" s="808"/>
      <c r="I988" s="759"/>
      <c r="J988" s="758"/>
      <c r="K988" s="808"/>
      <c r="L988" s="777"/>
      <c r="M988" s="759"/>
      <c r="N988" s="758"/>
      <c r="O988" s="768"/>
      <c r="P988" s="777"/>
      <c r="Q988" s="759"/>
      <c r="R988" s="757"/>
      <c r="S988" s="768"/>
      <c r="T988" s="777"/>
      <c r="U988" s="759"/>
      <c r="V988" s="757"/>
      <c r="W988" s="768"/>
      <c r="X988" s="777"/>
      <c r="Y988" s="759"/>
      <c r="Z988" s="769"/>
      <c r="AA988" s="810"/>
      <c r="AB988" s="811"/>
      <c r="AC988" s="759"/>
      <c r="AD988" s="757"/>
      <c r="AE988" s="768"/>
      <c r="AF988" s="29"/>
      <c r="AH988" s="190" t="str">
        <f>IF(AG988&lt;&gt;"",VLOOKUP(AG988,MAGV!$B$6:$G$172,2,0),"")</f>
        <v/>
      </c>
      <c r="AI988" s="44" t="str">
        <f t="shared" si="19"/>
        <v/>
      </c>
    </row>
    <row r="989" spans="1:35" ht="12.6" customHeight="1" x14ac:dyDescent="0.2">
      <c r="A989" s="368">
        <v>33</v>
      </c>
      <c r="B989" s="101" t="str">
        <f>IF(AG989&lt;&gt;"",AH989,"")</f>
        <v>Th.Lợi</v>
      </c>
      <c r="C989" s="1042" t="s">
        <v>0</v>
      </c>
      <c r="D989" s="79" t="str">
        <f>AG989&amp;".1"</f>
        <v>MC9.1</v>
      </c>
      <c r="E989" s="761"/>
      <c r="F989" s="771"/>
      <c r="G989" s="771"/>
      <c r="H989" s="760"/>
      <c r="I989" s="761"/>
      <c r="J989" s="760"/>
      <c r="K989" s="802"/>
      <c r="L989" s="774"/>
      <c r="M989" s="761"/>
      <c r="N989" s="760"/>
      <c r="O989" s="771"/>
      <c r="P989" s="774"/>
      <c r="Q989" s="761"/>
      <c r="R989" s="762"/>
      <c r="S989" s="771"/>
      <c r="T989" s="774"/>
      <c r="U989" s="761"/>
      <c r="V989" s="760"/>
      <c r="W989" s="771"/>
      <c r="X989" s="774"/>
      <c r="Y989" s="761"/>
      <c r="Z989" s="760"/>
      <c r="AA989" s="771"/>
      <c r="AB989" s="774"/>
      <c r="AC989" s="761"/>
      <c r="AD989" s="762"/>
      <c r="AE989" s="771"/>
      <c r="AF989" s="19"/>
      <c r="AG989" s="189" t="s">
        <v>5502</v>
      </c>
      <c r="AH989" s="190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">
      <c r="A990" s="367"/>
      <c r="B990" s="104">
        <f>SUM(F989:F994,J989:J994,N989:N994,R989:R994,V989:V994,Z989:Z994,AD989:AD994)</f>
        <v>0</v>
      </c>
      <c r="C990" s="1043"/>
      <c r="D990" s="78" t="str">
        <f>AG989&amp;".2"</f>
        <v>MC9.2</v>
      </c>
      <c r="E990" s="791"/>
      <c r="F990" s="764"/>
      <c r="G990" s="770"/>
      <c r="H990" s="793"/>
      <c r="I990" s="756"/>
      <c r="J990" s="764"/>
      <c r="K990" s="796"/>
      <c r="L990" s="793"/>
      <c r="M990" s="756"/>
      <c r="N990" s="764"/>
      <c r="O990" s="770"/>
      <c r="P990" s="793"/>
      <c r="Q990" s="756"/>
      <c r="R990" s="763"/>
      <c r="S990" s="792"/>
      <c r="T990" s="793"/>
      <c r="U990" s="756"/>
      <c r="V990" s="763"/>
      <c r="W990" s="792"/>
      <c r="X990" s="793"/>
      <c r="Y990" s="756"/>
      <c r="Z990" s="763"/>
      <c r="AA990" s="770"/>
      <c r="AB990" s="793"/>
      <c r="AC990" s="756"/>
      <c r="AD990" s="763"/>
      <c r="AE990" s="770"/>
      <c r="AF990" s="23"/>
      <c r="AH990" s="190" t="str">
        <f>IF(AG990&lt;&gt;"",VLOOKUP(AG990,MAGV!$B$6:$G$172,2,0),"")</f>
        <v/>
      </c>
      <c r="AI990" s="44" t="str">
        <f t="shared" si="19"/>
        <v/>
      </c>
    </row>
    <row r="991" spans="1:35" ht="12.6" customHeight="1" x14ac:dyDescent="0.2">
      <c r="A991" s="367"/>
      <c r="B991" s="102"/>
      <c r="C991" s="1044" t="s">
        <v>1</v>
      </c>
      <c r="D991" s="78" t="str">
        <f>AG989&amp;".3"</f>
        <v>MC9.3</v>
      </c>
      <c r="E991" s="765"/>
      <c r="F991" s="773"/>
      <c r="G991" s="773"/>
      <c r="H991" s="795"/>
      <c r="I991" s="765"/>
      <c r="J991" s="767"/>
      <c r="K991" s="795"/>
      <c r="L991" s="775"/>
      <c r="M991" s="765"/>
      <c r="N991" s="766"/>
      <c r="O991" s="773"/>
      <c r="P991" s="775"/>
      <c r="Q991" s="765"/>
      <c r="R991" s="767"/>
      <c r="S991" s="773"/>
      <c r="T991" s="775"/>
      <c r="U991" s="765"/>
      <c r="V991" s="766"/>
      <c r="W991" s="773"/>
      <c r="X991" s="775"/>
      <c r="Y991" s="765"/>
      <c r="Z991" s="766"/>
      <c r="AA991" s="773"/>
      <c r="AB991" s="775"/>
      <c r="AC991" s="765"/>
      <c r="AD991" s="767"/>
      <c r="AE991" s="773"/>
      <c r="AF991" s="29"/>
      <c r="AH991" s="190" t="str">
        <f>IF(AG991&lt;&gt;"",VLOOKUP(AG991,MAGV!$B$6:$G$172,2,0),"")</f>
        <v/>
      </c>
      <c r="AI991" s="44" t="str">
        <f t="shared" si="19"/>
        <v/>
      </c>
    </row>
    <row r="992" spans="1:35" ht="12.6" customHeight="1" x14ac:dyDescent="0.2">
      <c r="A992" s="367"/>
      <c r="B992" s="102"/>
      <c r="C992" s="1045"/>
      <c r="D992" s="78" t="str">
        <f>AG989&amp;".4"</f>
        <v>MC9.4</v>
      </c>
      <c r="E992" s="756"/>
      <c r="F992" s="770"/>
      <c r="G992" s="792"/>
      <c r="H992" s="796"/>
      <c r="I992" s="756"/>
      <c r="J992" s="764"/>
      <c r="K992" s="794"/>
      <c r="L992" s="793"/>
      <c r="M992" s="756"/>
      <c r="N992" s="764"/>
      <c r="O992" s="792"/>
      <c r="P992" s="793"/>
      <c r="Q992" s="756"/>
      <c r="R992" s="763"/>
      <c r="S992" s="792"/>
      <c r="T992" s="793"/>
      <c r="U992" s="756"/>
      <c r="V992" s="763"/>
      <c r="W992" s="770"/>
      <c r="X992" s="793"/>
      <c r="Y992" s="756"/>
      <c r="Z992" s="772"/>
      <c r="AA992" s="852"/>
      <c r="AB992" s="798"/>
      <c r="AC992" s="756"/>
      <c r="AD992" s="763"/>
      <c r="AE992" s="770"/>
      <c r="AF992" s="29"/>
      <c r="AH992" s="190" t="str">
        <f>IF(AG992&lt;&gt;"",VLOOKUP(AG992,MAGV!$B$6:$G$172,2,0),"")</f>
        <v/>
      </c>
      <c r="AI992" s="44" t="str">
        <f t="shared" si="19"/>
        <v/>
      </c>
    </row>
    <row r="993" spans="1:35" ht="5.0999999999999996" customHeight="1" x14ac:dyDescent="0.2">
      <c r="A993" s="367"/>
      <c r="B993" s="102"/>
      <c r="C993" s="1046" t="s">
        <v>547</v>
      </c>
      <c r="D993" s="78" t="str">
        <f>AG989&amp;".5"</f>
        <v>MC9.5</v>
      </c>
      <c r="E993" s="753"/>
      <c r="F993" s="788"/>
      <c r="G993" s="788"/>
      <c r="H993" s="789"/>
      <c r="I993" s="753"/>
      <c r="J993" s="754"/>
      <c r="K993" s="789"/>
      <c r="L993" s="755"/>
      <c r="M993" s="753"/>
      <c r="N993" s="754"/>
      <c r="O993" s="788"/>
      <c r="P993" s="755"/>
      <c r="Q993" s="753"/>
      <c r="R993" s="790"/>
      <c r="S993" s="788"/>
      <c r="T993" s="755"/>
      <c r="U993" s="753"/>
      <c r="V993" s="790"/>
      <c r="W993" s="788"/>
      <c r="X993" s="755"/>
      <c r="Y993" s="753"/>
      <c r="Z993" s="799"/>
      <c r="AA993" s="800"/>
      <c r="AB993" s="801"/>
      <c r="AC993" s="753"/>
      <c r="AD993" s="790"/>
      <c r="AE993" s="788"/>
      <c r="AF993" s="29"/>
      <c r="AH993" s="190" t="str">
        <f>IF(AG993&lt;&gt;"",VLOOKUP(AG993,MAGV!$B$6:$G$172,2,0),"")</f>
        <v/>
      </c>
      <c r="AI993" s="44" t="str">
        <f t="shared" si="19"/>
        <v/>
      </c>
    </row>
    <row r="994" spans="1:35" ht="5.0999999999999996" customHeight="1" x14ac:dyDescent="0.2">
      <c r="A994" s="369"/>
      <c r="B994" s="103"/>
      <c r="C994" s="1047"/>
      <c r="D994" s="78" t="str">
        <f>AG989&amp;".6"</f>
        <v>MC9.6</v>
      </c>
      <c r="E994" s="759"/>
      <c r="F994" s="768"/>
      <c r="G994" s="768"/>
      <c r="H994" s="808"/>
      <c r="I994" s="759"/>
      <c r="J994" s="758"/>
      <c r="K994" s="808"/>
      <c r="L994" s="777"/>
      <c r="M994" s="759"/>
      <c r="N994" s="758"/>
      <c r="O994" s="768"/>
      <c r="P994" s="777"/>
      <c r="Q994" s="759"/>
      <c r="R994" s="757"/>
      <c r="S994" s="768"/>
      <c r="T994" s="777"/>
      <c r="U994" s="759"/>
      <c r="V994" s="757"/>
      <c r="W994" s="768"/>
      <c r="X994" s="777"/>
      <c r="Y994" s="759"/>
      <c r="Z994" s="769"/>
      <c r="AA994" s="810"/>
      <c r="AB994" s="811"/>
      <c r="AC994" s="759"/>
      <c r="AD994" s="757"/>
      <c r="AE994" s="768"/>
      <c r="AF994" s="29"/>
      <c r="AH994" s="190" t="str">
        <f>IF(AG994&lt;&gt;"",VLOOKUP(AG994,MAGV!$B$6:$G$172,2,0),"")</f>
        <v/>
      </c>
      <c r="AI994" s="44" t="str">
        <f t="shared" si="19"/>
        <v/>
      </c>
    </row>
    <row r="995" spans="1:35" ht="12.6" customHeight="1" x14ac:dyDescent="0.2">
      <c r="A995" s="368">
        <v>33</v>
      </c>
      <c r="B995" s="101" t="str">
        <f>IF(AG995&lt;&gt;"",AH995,"")</f>
        <v>Th.Phúc</v>
      </c>
      <c r="C995" s="1042" t="s">
        <v>0</v>
      </c>
      <c r="D995" s="79" t="str">
        <f>AG995&amp;".1"</f>
        <v>MC10.1</v>
      </c>
      <c r="E995" s="761"/>
      <c r="F995" s="771"/>
      <c r="G995" s="771"/>
      <c r="H995" s="760"/>
      <c r="I995" s="761"/>
      <c r="J995" s="760"/>
      <c r="K995" s="802"/>
      <c r="L995" s="774"/>
      <c r="M995" s="761"/>
      <c r="N995" s="760"/>
      <c r="O995" s="771"/>
      <c r="P995" s="774"/>
      <c r="Q995" s="761"/>
      <c r="R995" s="762"/>
      <c r="S995" s="771"/>
      <c r="T995" s="774"/>
      <c r="U995" s="761"/>
      <c r="V995" s="760"/>
      <c r="W995" s="771"/>
      <c r="X995" s="774"/>
      <c r="Y995" s="761"/>
      <c r="Z995" s="760"/>
      <c r="AA995" s="771"/>
      <c r="AB995" s="774"/>
      <c r="AC995" s="761"/>
      <c r="AD995" s="762"/>
      <c r="AE995" s="771"/>
      <c r="AF995" s="19"/>
      <c r="AG995" s="189" t="s">
        <v>5506</v>
      </c>
      <c r="AH995" s="190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">
      <c r="A996" s="367"/>
      <c r="B996" s="104">
        <f>SUM(F995:F1000,J995:J1000,N995:N1000,R995:R1000,V995:V1000,Z995:Z1000,AD995:AD1000)</f>
        <v>0</v>
      </c>
      <c r="C996" s="1043"/>
      <c r="D996" s="78" t="str">
        <f>AG995&amp;".2"</f>
        <v>MC10.2</v>
      </c>
      <c r="E996" s="791"/>
      <c r="F996" s="764"/>
      <c r="G996" s="770"/>
      <c r="H996" s="793"/>
      <c r="I996" s="756"/>
      <c r="J996" s="764"/>
      <c r="K996" s="796"/>
      <c r="L996" s="793"/>
      <c r="M996" s="756"/>
      <c r="N996" s="764"/>
      <c r="O996" s="770"/>
      <c r="P996" s="793"/>
      <c r="Q996" s="756"/>
      <c r="R996" s="763"/>
      <c r="S996" s="792"/>
      <c r="T996" s="793"/>
      <c r="U996" s="756"/>
      <c r="V996" s="763"/>
      <c r="W996" s="792"/>
      <c r="X996" s="793"/>
      <c r="Y996" s="756"/>
      <c r="Z996" s="763"/>
      <c r="AA996" s="770"/>
      <c r="AB996" s="793"/>
      <c r="AC996" s="756"/>
      <c r="AD996" s="763"/>
      <c r="AE996" s="770"/>
      <c r="AF996" s="23"/>
      <c r="AH996" s="190" t="str">
        <f>IF(AG996&lt;&gt;"",VLOOKUP(AG996,MAGV!$B$6:$G$172,2,0),"")</f>
        <v/>
      </c>
      <c r="AI996" s="44" t="str">
        <f t="shared" si="19"/>
        <v/>
      </c>
    </row>
    <row r="997" spans="1:35" ht="12.6" customHeight="1" x14ac:dyDescent="0.2">
      <c r="A997" s="367"/>
      <c r="B997" s="102"/>
      <c r="C997" s="1044" t="s">
        <v>1</v>
      </c>
      <c r="D997" s="78" t="str">
        <f>AG995&amp;".3"</f>
        <v>MC10.3</v>
      </c>
      <c r="E997" s="765"/>
      <c r="F997" s="773"/>
      <c r="G997" s="773"/>
      <c r="H997" s="795"/>
      <c r="I997" s="765"/>
      <c r="J997" s="767"/>
      <c r="K997" s="795"/>
      <c r="L997" s="775"/>
      <c r="M997" s="765"/>
      <c r="N997" s="766"/>
      <c r="O997" s="773"/>
      <c r="P997" s="775"/>
      <c r="Q997" s="765"/>
      <c r="R997" s="767"/>
      <c r="S997" s="773"/>
      <c r="T997" s="775"/>
      <c r="U997" s="765"/>
      <c r="V997" s="766"/>
      <c r="W997" s="773"/>
      <c r="X997" s="775"/>
      <c r="Y997" s="765"/>
      <c r="Z997" s="766"/>
      <c r="AA997" s="773"/>
      <c r="AB997" s="775"/>
      <c r="AC997" s="765"/>
      <c r="AD997" s="767"/>
      <c r="AE997" s="773"/>
      <c r="AF997" s="29"/>
      <c r="AH997" s="190" t="str">
        <f>IF(AG997&lt;&gt;"",VLOOKUP(AG997,MAGV!$B$6:$G$172,2,0),"")</f>
        <v/>
      </c>
      <c r="AI997" s="44" t="str">
        <f t="shared" si="19"/>
        <v/>
      </c>
    </row>
    <row r="998" spans="1:35" ht="12.6" customHeight="1" x14ac:dyDescent="0.2">
      <c r="A998" s="367"/>
      <c r="B998" s="102"/>
      <c r="C998" s="1045"/>
      <c r="D998" s="78" t="str">
        <f>AG995&amp;".4"</f>
        <v>MC10.4</v>
      </c>
      <c r="E998" s="756"/>
      <c r="F998" s="770"/>
      <c r="G998" s="792"/>
      <c r="H998" s="796"/>
      <c r="I998" s="756"/>
      <c r="J998" s="764"/>
      <c r="K998" s="794"/>
      <c r="L998" s="793"/>
      <c r="M998" s="756"/>
      <c r="N998" s="764"/>
      <c r="O998" s="792"/>
      <c r="P998" s="793"/>
      <c r="Q998" s="756"/>
      <c r="R998" s="763"/>
      <c r="S998" s="792"/>
      <c r="T998" s="793"/>
      <c r="U998" s="756"/>
      <c r="V998" s="763"/>
      <c r="W998" s="770"/>
      <c r="X998" s="793"/>
      <c r="Y998" s="756"/>
      <c r="Z998" s="772"/>
      <c r="AA998" s="852"/>
      <c r="AB998" s="798"/>
      <c r="AC998" s="756"/>
      <c r="AD998" s="763"/>
      <c r="AE998" s="770"/>
      <c r="AF998" s="29"/>
      <c r="AH998" s="190" t="str">
        <f>IF(AG998&lt;&gt;"",VLOOKUP(AG998,MAGV!$B$6:$G$172,2,0),"")</f>
        <v/>
      </c>
      <c r="AI998" s="44" t="str">
        <f t="shared" si="19"/>
        <v/>
      </c>
    </row>
    <row r="999" spans="1:35" ht="5.0999999999999996" customHeight="1" x14ac:dyDescent="0.2">
      <c r="A999" s="367"/>
      <c r="B999" s="102"/>
      <c r="C999" s="1046" t="s">
        <v>547</v>
      </c>
      <c r="D999" s="78" t="str">
        <f>AG995&amp;".5"</f>
        <v>MC10.5</v>
      </c>
      <c r="E999" s="753"/>
      <c r="F999" s="788"/>
      <c r="G999" s="788"/>
      <c r="H999" s="789"/>
      <c r="I999" s="753"/>
      <c r="J999" s="754"/>
      <c r="K999" s="789"/>
      <c r="L999" s="755"/>
      <c r="M999" s="753"/>
      <c r="N999" s="754"/>
      <c r="O999" s="788"/>
      <c r="P999" s="755"/>
      <c r="Q999" s="753"/>
      <c r="R999" s="790"/>
      <c r="S999" s="788"/>
      <c r="T999" s="755"/>
      <c r="U999" s="753"/>
      <c r="V999" s="790"/>
      <c r="W999" s="788"/>
      <c r="X999" s="755"/>
      <c r="Y999" s="753"/>
      <c r="Z999" s="799"/>
      <c r="AA999" s="800"/>
      <c r="AB999" s="801"/>
      <c r="AC999" s="753"/>
      <c r="AD999" s="790"/>
      <c r="AE999" s="788"/>
      <c r="AF999" s="29"/>
      <c r="AH999" s="190" t="str">
        <f>IF(AG999&lt;&gt;"",VLOOKUP(AG999,MAGV!$B$6:$G$172,2,0),"")</f>
        <v/>
      </c>
      <c r="AI999" s="44" t="str">
        <f t="shared" si="19"/>
        <v/>
      </c>
    </row>
    <row r="1000" spans="1:35" ht="5.0999999999999996" customHeight="1" x14ac:dyDescent="0.2">
      <c r="A1000" s="369"/>
      <c r="B1000" s="103"/>
      <c r="C1000" s="1047"/>
      <c r="D1000" s="78" t="str">
        <f>AG995&amp;".6"</f>
        <v>MC10.6</v>
      </c>
      <c r="E1000" s="759"/>
      <c r="F1000" s="768"/>
      <c r="G1000" s="768"/>
      <c r="H1000" s="808"/>
      <c r="I1000" s="759"/>
      <c r="J1000" s="758"/>
      <c r="K1000" s="808"/>
      <c r="L1000" s="777"/>
      <c r="M1000" s="759"/>
      <c r="N1000" s="758"/>
      <c r="O1000" s="768"/>
      <c r="P1000" s="777"/>
      <c r="Q1000" s="759"/>
      <c r="R1000" s="757"/>
      <c r="S1000" s="768"/>
      <c r="T1000" s="777"/>
      <c r="U1000" s="759"/>
      <c r="V1000" s="757"/>
      <c r="W1000" s="768"/>
      <c r="X1000" s="777"/>
      <c r="Y1000" s="759"/>
      <c r="Z1000" s="769"/>
      <c r="AA1000" s="810"/>
      <c r="AB1000" s="811"/>
      <c r="AC1000" s="759"/>
      <c r="AD1000" s="757"/>
      <c r="AE1000" s="768"/>
      <c r="AF1000" s="29"/>
      <c r="AH1000" s="190" t="str">
        <f>IF(AG1000&lt;&gt;"",VLOOKUP(AG1000,MAGV!$B$6:$G$172,2,0),"")</f>
        <v/>
      </c>
      <c r="AI1000" s="44" t="str">
        <f t="shared" si="19"/>
        <v/>
      </c>
    </row>
    <row r="1001" spans="1:35" ht="12.6" customHeight="1" x14ac:dyDescent="0.2">
      <c r="A1001" s="368">
        <v>33</v>
      </c>
      <c r="B1001" s="101" t="str">
        <f>IF(AG1001&lt;&gt;"",AH1001,"")</f>
        <v>Th.Trọng</v>
      </c>
      <c r="C1001" s="1042" t="s">
        <v>0</v>
      </c>
      <c r="D1001" s="79" t="str">
        <f>AG1001&amp;".1"</f>
        <v>MC11.1</v>
      </c>
      <c r="E1001" s="761"/>
      <c r="F1001" s="771"/>
      <c r="G1001" s="771"/>
      <c r="H1001" s="760"/>
      <c r="I1001" s="761"/>
      <c r="J1001" s="760"/>
      <c r="K1001" s="802"/>
      <c r="L1001" s="774"/>
      <c r="M1001" s="761"/>
      <c r="N1001" s="760"/>
      <c r="O1001" s="771"/>
      <c r="P1001" s="774"/>
      <c r="Q1001" s="761"/>
      <c r="R1001" s="762"/>
      <c r="S1001" s="771"/>
      <c r="T1001" s="774"/>
      <c r="U1001" s="761"/>
      <c r="V1001" s="760"/>
      <c r="W1001" s="771"/>
      <c r="X1001" s="774"/>
      <c r="Y1001" s="761"/>
      <c r="Z1001" s="760"/>
      <c r="AA1001" s="771"/>
      <c r="AB1001" s="774"/>
      <c r="AC1001" s="761"/>
      <c r="AD1001" s="762"/>
      <c r="AE1001" s="771"/>
      <c r="AF1001" s="19"/>
      <c r="AG1001" s="189" t="s">
        <v>5477</v>
      </c>
      <c r="AH1001" s="190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">
      <c r="A1002" s="367"/>
      <c r="B1002" s="104">
        <f>SUM(F1001:F1006,J1001:J1006,N1001:N1006,R1001:R1006,V1001:V1006,Z1001:Z1006,AD1001:AD1006)</f>
        <v>0</v>
      </c>
      <c r="C1002" s="1043"/>
      <c r="D1002" s="78" t="str">
        <f>AG1001&amp;".2"</f>
        <v>MC11.2</v>
      </c>
      <c r="E1002" s="791"/>
      <c r="F1002" s="764"/>
      <c r="G1002" s="792"/>
      <c r="H1002" s="793"/>
      <c r="I1002" s="756"/>
      <c r="J1002" s="764"/>
      <c r="K1002" s="794"/>
      <c r="L1002" s="793"/>
      <c r="M1002" s="756"/>
      <c r="N1002" s="764"/>
      <c r="O1002" s="792"/>
      <c r="P1002" s="793"/>
      <c r="Q1002" s="756"/>
      <c r="R1002" s="763"/>
      <c r="S1002" s="792"/>
      <c r="T1002" s="793"/>
      <c r="U1002" s="756"/>
      <c r="V1002" s="763"/>
      <c r="W1002" s="792"/>
      <c r="X1002" s="793"/>
      <c r="Y1002" s="756"/>
      <c r="Z1002" s="763"/>
      <c r="AA1002" s="770"/>
      <c r="AB1002" s="793"/>
      <c r="AC1002" s="756"/>
      <c r="AD1002" s="763"/>
      <c r="AE1002" s="770"/>
      <c r="AF1002" s="23"/>
      <c r="AH1002" s="190" t="str">
        <f>IF(AG1002&lt;&gt;"",VLOOKUP(AG1002,MAGV!$B$6:$G$172,2,0),"")</f>
        <v/>
      </c>
      <c r="AI1002" s="44" t="str">
        <f t="shared" si="19"/>
        <v/>
      </c>
    </row>
    <row r="1003" spans="1:35" ht="12.6" customHeight="1" x14ac:dyDescent="0.2">
      <c r="A1003" s="367"/>
      <c r="B1003" s="102"/>
      <c r="C1003" s="1044" t="s">
        <v>1</v>
      </c>
      <c r="D1003" s="78" t="str">
        <f>AG1001&amp;".3"</f>
        <v>MC11.3</v>
      </c>
      <c r="E1003" s="765"/>
      <c r="F1003" s="773"/>
      <c r="G1003" s="773"/>
      <c r="H1003" s="795"/>
      <c r="I1003" s="765"/>
      <c r="J1003" s="767"/>
      <c r="K1003" s="795"/>
      <c r="L1003" s="775"/>
      <c r="M1003" s="765"/>
      <c r="N1003" s="766"/>
      <c r="O1003" s="773"/>
      <c r="P1003" s="775"/>
      <c r="Q1003" s="765"/>
      <c r="R1003" s="767"/>
      <c r="S1003" s="773"/>
      <c r="T1003" s="775"/>
      <c r="U1003" s="765"/>
      <c r="V1003" s="766"/>
      <c r="W1003" s="773"/>
      <c r="X1003" s="775"/>
      <c r="Y1003" s="765"/>
      <c r="Z1003" s="766"/>
      <c r="AA1003" s="773"/>
      <c r="AB1003" s="775"/>
      <c r="AC1003" s="765"/>
      <c r="AD1003" s="767"/>
      <c r="AE1003" s="773"/>
      <c r="AF1003" s="29"/>
      <c r="AH1003" s="190" t="str">
        <f>IF(AG1003&lt;&gt;"",VLOOKUP(AG1003,MAGV!$B$6:$G$172,2,0),"")</f>
        <v/>
      </c>
      <c r="AI1003" s="44" t="str">
        <f t="shared" si="19"/>
        <v/>
      </c>
    </row>
    <row r="1004" spans="1:35" ht="12.6" customHeight="1" x14ac:dyDescent="0.2">
      <c r="A1004" s="367"/>
      <c r="B1004" s="102"/>
      <c r="C1004" s="1045"/>
      <c r="D1004" s="78" t="str">
        <f>AG1001&amp;".4"</f>
        <v>MC11.4</v>
      </c>
      <c r="E1004" s="756"/>
      <c r="F1004" s="770"/>
      <c r="G1004" s="792"/>
      <c r="H1004" s="796"/>
      <c r="I1004" s="756"/>
      <c r="J1004" s="764"/>
      <c r="K1004" s="794"/>
      <c r="L1004" s="793"/>
      <c r="M1004" s="756"/>
      <c r="N1004" s="764"/>
      <c r="O1004" s="792"/>
      <c r="P1004" s="793"/>
      <c r="Q1004" s="756"/>
      <c r="R1004" s="763"/>
      <c r="S1004" s="792"/>
      <c r="T1004" s="793"/>
      <c r="U1004" s="756"/>
      <c r="V1004" s="763"/>
      <c r="W1004" s="770"/>
      <c r="X1004" s="793"/>
      <c r="Y1004" s="756"/>
      <c r="Z1004" s="772"/>
      <c r="AA1004" s="852"/>
      <c r="AB1004" s="798"/>
      <c r="AC1004" s="756"/>
      <c r="AD1004" s="763"/>
      <c r="AE1004" s="770"/>
      <c r="AF1004" s="29"/>
      <c r="AH1004" s="190" t="str">
        <f>IF(AG1004&lt;&gt;"",VLOOKUP(AG1004,MAGV!$B$6:$G$172,2,0),"")</f>
        <v/>
      </c>
      <c r="AI1004" s="44" t="str">
        <f t="shared" si="19"/>
        <v/>
      </c>
    </row>
    <row r="1005" spans="1:35" ht="5.0999999999999996" customHeight="1" x14ac:dyDescent="0.2">
      <c r="A1005" s="367"/>
      <c r="B1005" s="102"/>
      <c r="C1005" s="1046" t="s">
        <v>547</v>
      </c>
      <c r="D1005" s="78" t="str">
        <f>AG1001&amp;".5"</f>
        <v>MC11.5</v>
      </c>
      <c r="E1005" s="753"/>
      <c r="F1005" s="788"/>
      <c r="G1005" s="788"/>
      <c r="H1005" s="789"/>
      <c r="I1005" s="753"/>
      <c r="J1005" s="754"/>
      <c r="K1005" s="789"/>
      <c r="L1005" s="755"/>
      <c r="M1005" s="753"/>
      <c r="N1005" s="754"/>
      <c r="O1005" s="788"/>
      <c r="P1005" s="755"/>
      <c r="Q1005" s="753"/>
      <c r="R1005" s="790"/>
      <c r="S1005" s="788"/>
      <c r="T1005" s="755"/>
      <c r="U1005" s="753"/>
      <c r="V1005" s="790"/>
      <c r="W1005" s="788"/>
      <c r="X1005" s="755"/>
      <c r="Y1005" s="753"/>
      <c r="Z1005" s="799"/>
      <c r="AA1005" s="800"/>
      <c r="AB1005" s="801"/>
      <c r="AC1005" s="753"/>
      <c r="AD1005" s="790"/>
      <c r="AE1005" s="788"/>
      <c r="AF1005" s="29"/>
      <c r="AH1005" s="190" t="str">
        <f>IF(AG1005&lt;&gt;"",VLOOKUP(AG1005,MAGV!$B$6:$G$172,2,0),"")</f>
        <v/>
      </c>
      <c r="AI1005" s="44" t="str">
        <f t="shared" si="19"/>
        <v/>
      </c>
    </row>
    <row r="1006" spans="1:35" ht="5.0999999999999996" customHeight="1" x14ac:dyDescent="0.2">
      <c r="A1006" s="369"/>
      <c r="B1006" s="103"/>
      <c r="C1006" s="1047"/>
      <c r="D1006" s="78" t="str">
        <f>AG1001&amp;".6"</f>
        <v>MC11.6</v>
      </c>
      <c r="E1006" s="759"/>
      <c r="F1006" s="768"/>
      <c r="G1006" s="768"/>
      <c r="H1006" s="808"/>
      <c r="I1006" s="759"/>
      <c r="J1006" s="758"/>
      <c r="K1006" s="808"/>
      <c r="L1006" s="777"/>
      <c r="M1006" s="759"/>
      <c r="N1006" s="758"/>
      <c r="O1006" s="768"/>
      <c r="P1006" s="777"/>
      <c r="Q1006" s="759"/>
      <c r="R1006" s="757"/>
      <c r="S1006" s="768"/>
      <c r="T1006" s="777"/>
      <c r="U1006" s="759"/>
      <c r="V1006" s="757"/>
      <c r="W1006" s="768"/>
      <c r="X1006" s="777"/>
      <c r="Y1006" s="759"/>
      <c r="Z1006" s="769"/>
      <c r="AA1006" s="810"/>
      <c r="AB1006" s="811"/>
      <c r="AC1006" s="759"/>
      <c r="AD1006" s="757"/>
      <c r="AE1006" s="768"/>
      <c r="AF1006" s="29"/>
      <c r="AH1006" s="190" t="str">
        <f>IF(AG1006&lt;&gt;"",VLOOKUP(AG1006,MAGV!$B$6:$G$172,2,0),"")</f>
        <v/>
      </c>
      <c r="AI1006" s="44" t="str">
        <f t="shared" si="19"/>
        <v/>
      </c>
    </row>
    <row r="1007" spans="1:35" ht="12.6" customHeight="1" x14ac:dyDescent="0.2">
      <c r="A1007" s="368">
        <v>33</v>
      </c>
      <c r="B1007" s="101" t="str">
        <f>IF(AG1007&lt;&gt;"",AH1007,"")</f>
        <v>Th.Tuấn</v>
      </c>
      <c r="C1007" s="1042" t="s">
        <v>0</v>
      </c>
      <c r="D1007" s="79" t="str">
        <f>AG1007&amp;".1"</f>
        <v>MC12.1</v>
      </c>
      <c r="E1007" s="761"/>
      <c r="F1007" s="771"/>
      <c r="G1007" s="771"/>
      <c r="H1007" s="760"/>
      <c r="I1007" s="761"/>
      <c r="J1007" s="760"/>
      <c r="K1007" s="802"/>
      <c r="L1007" s="774"/>
      <c r="M1007" s="761"/>
      <c r="N1007" s="760"/>
      <c r="O1007" s="771"/>
      <c r="P1007" s="774"/>
      <c r="Q1007" s="761"/>
      <c r="R1007" s="762"/>
      <c r="S1007" s="771"/>
      <c r="T1007" s="774"/>
      <c r="U1007" s="761"/>
      <c r="V1007" s="760"/>
      <c r="W1007" s="771"/>
      <c r="X1007" s="774"/>
      <c r="Y1007" s="761"/>
      <c r="Z1007" s="760"/>
      <c r="AA1007" s="771"/>
      <c r="AB1007" s="774"/>
      <c r="AC1007" s="761"/>
      <c r="AD1007" s="762"/>
      <c r="AE1007" s="771"/>
      <c r="AF1007" s="19"/>
      <c r="AG1007" s="189" t="s">
        <v>5514</v>
      </c>
      <c r="AH1007" s="190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">
      <c r="A1008" s="367"/>
      <c r="B1008" s="104">
        <f>SUM(F1007:F1012,J1007:J1012,N1007:N1012,R1007:R1012,V1007:V1012,Z1007:Z1012,AD1007:AD1012)</f>
        <v>0</v>
      </c>
      <c r="C1008" s="1043"/>
      <c r="D1008" s="78" t="str">
        <f>AG1007&amp;".2"</f>
        <v>MC12.2</v>
      </c>
      <c r="E1008" s="791"/>
      <c r="F1008" s="764"/>
      <c r="G1008" s="770"/>
      <c r="H1008" s="793"/>
      <c r="I1008" s="756"/>
      <c r="J1008" s="764"/>
      <c r="K1008" s="796"/>
      <c r="L1008" s="793"/>
      <c r="M1008" s="756"/>
      <c r="N1008" s="764"/>
      <c r="O1008" s="770"/>
      <c r="P1008" s="793"/>
      <c r="Q1008" s="756"/>
      <c r="R1008" s="763"/>
      <c r="S1008" s="792"/>
      <c r="T1008" s="793"/>
      <c r="U1008" s="756"/>
      <c r="V1008" s="763"/>
      <c r="W1008" s="792"/>
      <c r="X1008" s="793"/>
      <c r="Y1008" s="756"/>
      <c r="Z1008" s="763"/>
      <c r="AA1008" s="770"/>
      <c r="AB1008" s="793"/>
      <c r="AC1008" s="756"/>
      <c r="AD1008" s="763"/>
      <c r="AE1008" s="770"/>
      <c r="AF1008" s="23"/>
      <c r="AH1008" s="190" t="str">
        <f>IF(AG1008&lt;&gt;"",VLOOKUP(AG1008,MAGV!$B$6:$G$172,2,0),"")</f>
        <v/>
      </c>
      <c r="AI1008" s="44" t="str">
        <f t="shared" si="19"/>
        <v/>
      </c>
    </row>
    <row r="1009" spans="1:35" ht="12.6" customHeight="1" x14ac:dyDescent="0.2">
      <c r="A1009" s="367"/>
      <c r="B1009" s="102"/>
      <c r="C1009" s="1044" t="s">
        <v>1</v>
      </c>
      <c r="D1009" s="78" t="str">
        <f>AG1007&amp;".3"</f>
        <v>MC12.3</v>
      </c>
      <c r="E1009" s="765"/>
      <c r="F1009" s="773"/>
      <c r="G1009" s="773"/>
      <c r="H1009" s="795"/>
      <c r="I1009" s="765"/>
      <c r="J1009" s="767"/>
      <c r="K1009" s="795"/>
      <c r="L1009" s="775"/>
      <c r="M1009" s="765"/>
      <c r="N1009" s="766"/>
      <c r="O1009" s="773"/>
      <c r="P1009" s="775"/>
      <c r="Q1009" s="765"/>
      <c r="R1009" s="767"/>
      <c r="S1009" s="773"/>
      <c r="T1009" s="775"/>
      <c r="U1009" s="765"/>
      <c r="V1009" s="766"/>
      <c r="W1009" s="773"/>
      <c r="X1009" s="775"/>
      <c r="Y1009" s="765"/>
      <c r="Z1009" s="766"/>
      <c r="AA1009" s="773"/>
      <c r="AB1009" s="775"/>
      <c r="AC1009" s="765"/>
      <c r="AD1009" s="767"/>
      <c r="AE1009" s="773"/>
      <c r="AF1009" s="29"/>
      <c r="AH1009" s="190" t="str">
        <f>IF(AG1009&lt;&gt;"",VLOOKUP(AG1009,MAGV!$B$6:$G$172,2,0),"")</f>
        <v/>
      </c>
      <c r="AI1009" s="44" t="str">
        <f t="shared" si="19"/>
        <v/>
      </c>
    </row>
    <row r="1010" spans="1:35" ht="12.6" customHeight="1" x14ac:dyDescent="0.2">
      <c r="A1010" s="367"/>
      <c r="B1010" s="102"/>
      <c r="C1010" s="1045"/>
      <c r="D1010" s="78" t="str">
        <f>AG1007&amp;".4"</f>
        <v>MC12.4</v>
      </c>
      <c r="E1010" s="756"/>
      <c r="F1010" s="770"/>
      <c r="G1010" s="792"/>
      <c r="H1010" s="796"/>
      <c r="I1010" s="756"/>
      <c r="J1010" s="764"/>
      <c r="K1010" s="794"/>
      <c r="L1010" s="793"/>
      <c r="M1010" s="756"/>
      <c r="N1010" s="764"/>
      <c r="O1010" s="792"/>
      <c r="P1010" s="793"/>
      <c r="Q1010" s="756"/>
      <c r="R1010" s="763"/>
      <c r="S1010" s="792"/>
      <c r="T1010" s="793"/>
      <c r="U1010" s="756"/>
      <c r="V1010" s="763"/>
      <c r="W1010" s="770"/>
      <c r="X1010" s="793"/>
      <c r="Y1010" s="756"/>
      <c r="Z1010" s="772"/>
      <c r="AA1010" s="852"/>
      <c r="AB1010" s="798"/>
      <c r="AC1010" s="756"/>
      <c r="AD1010" s="763"/>
      <c r="AE1010" s="770"/>
      <c r="AF1010" s="29"/>
      <c r="AH1010" s="190" t="str">
        <f>IF(AG1010&lt;&gt;"",VLOOKUP(AG1010,MAGV!$B$6:$G$172,2,0),"")</f>
        <v/>
      </c>
      <c r="AI1010" s="44" t="str">
        <f t="shared" si="19"/>
        <v/>
      </c>
    </row>
    <row r="1011" spans="1:35" ht="5.0999999999999996" customHeight="1" x14ac:dyDescent="0.2">
      <c r="A1011" s="367"/>
      <c r="B1011" s="102"/>
      <c r="C1011" s="1046" t="s">
        <v>547</v>
      </c>
      <c r="D1011" s="78" t="str">
        <f>AG1007&amp;".5"</f>
        <v>MC12.5</v>
      </c>
      <c r="E1011" s="753"/>
      <c r="F1011" s="788"/>
      <c r="G1011" s="788"/>
      <c r="H1011" s="789"/>
      <c r="I1011" s="753"/>
      <c r="J1011" s="754"/>
      <c r="K1011" s="789"/>
      <c r="L1011" s="755"/>
      <c r="M1011" s="753"/>
      <c r="N1011" s="754"/>
      <c r="O1011" s="788"/>
      <c r="P1011" s="755"/>
      <c r="Q1011" s="753"/>
      <c r="R1011" s="790"/>
      <c r="S1011" s="788"/>
      <c r="T1011" s="755"/>
      <c r="U1011" s="753"/>
      <c r="V1011" s="790"/>
      <c r="W1011" s="788"/>
      <c r="X1011" s="755"/>
      <c r="Y1011" s="753"/>
      <c r="Z1011" s="799"/>
      <c r="AA1011" s="800"/>
      <c r="AB1011" s="801"/>
      <c r="AC1011" s="753"/>
      <c r="AD1011" s="790"/>
      <c r="AE1011" s="788"/>
      <c r="AF1011" s="29"/>
      <c r="AH1011" s="190" t="str">
        <f>IF(AG1011&lt;&gt;"",VLOOKUP(AG1011,MAGV!$B$6:$G$172,2,0),"")</f>
        <v/>
      </c>
      <c r="AI1011" s="44" t="str">
        <f t="shared" si="19"/>
        <v/>
      </c>
    </row>
    <row r="1012" spans="1:35" ht="5.0999999999999996" customHeight="1" x14ac:dyDescent="0.2">
      <c r="A1012" s="369"/>
      <c r="B1012" s="103"/>
      <c r="C1012" s="1047"/>
      <c r="D1012" s="78" t="str">
        <f>AG1007&amp;".6"</f>
        <v>MC12.6</v>
      </c>
      <c r="E1012" s="759"/>
      <c r="F1012" s="768"/>
      <c r="G1012" s="768"/>
      <c r="H1012" s="808"/>
      <c r="I1012" s="759"/>
      <c r="J1012" s="758"/>
      <c r="K1012" s="808"/>
      <c r="L1012" s="777"/>
      <c r="M1012" s="759"/>
      <c r="N1012" s="758"/>
      <c r="O1012" s="768"/>
      <c r="P1012" s="777"/>
      <c r="Q1012" s="759"/>
      <c r="R1012" s="757"/>
      <c r="S1012" s="768"/>
      <c r="T1012" s="777"/>
      <c r="U1012" s="759"/>
      <c r="V1012" s="757"/>
      <c r="W1012" s="768"/>
      <c r="X1012" s="777"/>
      <c r="Y1012" s="759"/>
      <c r="Z1012" s="769"/>
      <c r="AA1012" s="810"/>
      <c r="AB1012" s="811"/>
      <c r="AC1012" s="759"/>
      <c r="AD1012" s="757"/>
      <c r="AE1012" s="768"/>
      <c r="AF1012" s="29"/>
      <c r="AH1012" s="190" t="str">
        <f>IF(AG1012&lt;&gt;"",VLOOKUP(AG1012,MAGV!$B$6:$G$172,2,0),"")</f>
        <v/>
      </c>
      <c r="AI1012" s="44" t="str">
        <f t="shared" ref="AI1012:AI1129" si="20">IF(AG1012&lt;&gt;"",B1013,"")</f>
        <v/>
      </c>
    </row>
    <row r="1013" spans="1:35" ht="12.6" customHeight="1" x14ac:dyDescent="0.2">
      <c r="A1013" s="368">
        <v>33</v>
      </c>
      <c r="B1013" s="101" t="str">
        <f>IF(AG1013&lt;&gt;"",AH1013,"")</f>
        <v>Th.Trí</v>
      </c>
      <c r="C1013" s="1042" t="s">
        <v>0</v>
      </c>
      <c r="D1013" s="79" t="str">
        <f>AG1013&amp;".1"</f>
        <v>MC13.1</v>
      </c>
      <c r="E1013" s="761"/>
      <c r="F1013" s="771"/>
      <c r="G1013" s="771"/>
      <c r="H1013" s="760"/>
      <c r="I1013" s="761"/>
      <c r="J1013" s="760"/>
      <c r="K1013" s="802"/>
      <c r="L1013" s="774"/>
      <c r="M1013" s="761"/>
      <c r="N1013" s="760"/>
      <c r="O1013" s="771"/>
      <c r="P1013" s="774"/>
      <c r="Q1013" s="761"/>
      <c r="R1013" s="762"/>
      <c r="S1013" s="771"/>
      <c r="T1013" s="774"/>
      <c r="U1013" s="761"/>
      <c r="V1013" s="760"/>
      <c r="W1013" s="771"/>
      <c r="X1013" s="774"/>
      <c r="Y1013" s="761"/>
      <c r="Z1013" s="760"/>
      <c r="AA1013" s="771"/>
      <c r="AB1013" s="774"/>
      <c r="AC1013" s="761"/>
      <c r="AD1013" s="762"/>
      <c r="AE1013" s="771"/>
      <c r="AF1013" s="19"/>
      <c r="AG1013" s="189" t="s">
        <v>5517</v>
      </c>
      <c r="AH1013" s="190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">
      <c r="A1014" s="367"/>
      <c r="B1014" s="104">
        <f>SUM(F1013:F1018,J1013:J1018,N1013:N1018,R1013:R1018,V1013:V1018,Z1013:Z1018,AD1013:AD1018)</f>
        <v>0</v>
      </c>
      <c r="C1014" s="1043"/>
      <c r="D1014" s="78" t="str">
        <f>AG1013&amp;".2"</f>
        <v>MC13.2</v>
      </c>
      <c r="E1014" s="791"/>
      <c r="F1014" s="764"/>
      <c r="G1014" s="770"/>
      <c r="H1014" s="793"/>
      <c r="I1014" s="756"/>
      <c r="J1014" s="764"/>
      <c r="K1014" s="796"/>
      <c r="L1014" s="793"/>
      <c r="M1014" s="756"/>
      <c r="N1014" s="764"/>
      <c r="O1014" s="770"/>
      <c r="P1014" s="793"/>
      <c r="Q1014" s="756"/>
      <c r="R1014" s="763"/>
      <c r="S1014" s="792"/>
      <c r="T1014" s="793"/>
      <c r="U1014" s="756"/>
      <c r="V1014" s="763"/>
      <c r="W1014" s="792"/>
      <c r="X1014" s="793"/>
      <c r="Y1014" s="756"/>
      <c r="Z1014" s="763"/>
      <c r="AA1014" s="770"/>
      <c r="AB1014" s="793"/>
      <c r="AC1014" s="756"/>
      <c r="AD1014" s="763"/>
      <c r="AE1014" s="770"/>
      <c r="AF1014" s="23"/>
      <c r="AH1014" s="190" t="str">
        <f>IF(AG1014&lt;&gt;"",VLOOKUP(AG1014,MAGV!$B$6:$G$172,2,0),"")</f>
        <v/>
      </c>
      <c r="AI1014" s="44" t="str">
        <f t="shared" si="20"/>
        <v/>
      </c>
    </row>
    <row r="1015" spans="1:35" ht="12.6" customHeight="1" x14ac:dyDescent="0.2">
      <c r="A1015" s="367"/>
      <c r="B1015" s="102"/>
      <c r="C1015" s="1044" t="s">
        <v>1</v>
      </c>
      <c r="D1015" s="78" t="str">
        <f>AG1013&amp;".3"</f>
        <v>MC13.3</v>
      </c>
      <c r="E1015" s="765"/>
      <c r="F1015" s="773"/>
      <c r="G1015" s="773"/>
      <c r="H1015" s="795"/>
      <c r="I1015" s="765"/>
      <c r="J1015" s="767"/>
      <c r="K1015" s="795"/>
      <c r="L1015" s="775"/>
      <c r="M1015" s="765"/>
      <c r="N1015" s="766"/>
      <c r="O1015" s="773"/>
      <c r="P1015" s="775"/>
      <c r="Q1015" s="765"/>
      <c r="R1015" s="767"/>
      <c r="S1015" s="773"/>
      <c r="T1015" s="775"/>
      <c r="U1015" s="765"/>
      <c r="V1015" s="766"/>
      <c r="W1015" s="773"/>
      <c r="X1015" s="775"/>
      <c r="Y1015" s="765"/>
      <c r="Z1015" s="766"/>
      <c r="AA1015" s="773"/>
      <c r="AB1015" s="775"/>
      <c r="AC1015" s="765"/>
      <c r="AD1015" s="767"/>
      <c r="AE1015" s="773"/>
      <c r="AF1015" s="29"/>
      <c r="AH1015" s="190" t="str">
        <f>IF(AG1015&lt;&gt;"",VLOOKUP(AG1015,MAGV!$B$6:$G$172,2,0),"")</f>
        <v/>
      </c>
      <c r="AI1015" s="44" t="str">
        <f t="shared" si="20"/>
        <v/>
      </c>
    </row>
    <row r="1016" spans="1:35" ht="12.6" customHeight="1" x14ac:dyDescent="0.2">
      <c r="A1016" s="367"/>
      <c r="B1016" s="102"/>
      <c r="C1016" s="1045"/>
      <c r="D1016" s="78" t="str">
        <f>AG1013&amp;".4"</f>
        <v>MC13.4</v>
      </c>
      <c r="E1016" s="756"/>
      <c r="F1016" s="770"/>
      <c r="G1016" s="792"/>
      <c r="H1016" s="796"/>
      <c r="I1016" s="756"/>
      <c r="J1016" s="764"/>
      <c r="K1016" s="794"/>
      <c r="L1016" s="793"/>
      <c r="M1016" s="756"/>
      <c r="N1016" s="764"/>
      <c r="O1016" s="792"/>
      <c r="P1016" s="793"/>
      <c r="Q1016" s="756"/>
      <c r="R1016" s="763"/>
      <c r="S1016" s="792"/>
      <c r="T1016" s="793"/>
      <c r="U1016" s="756"/>
      <c r="V1016" s="763"/>
      <c r="W1016" s="770"/>
      <c r="X1016" s="793"/>
      <c r="Y1016" s="756"/>
      <c r="Z1016" s="772"/>
      <c r="AA1016" s="852"/>
      <c r="AB1016" s="798"/>
      <c r="AC1016" s="756"/>
      <c r="AD1016" s="763"/>
      <c r="AE1016" s="770"/>
      <c r="AF1016" s="29"/>
      <c r="AH1016" s="190" t="str">
        <f>IF(AG1016&lt;&gt;"",VLOOKUP(AG1016,MAGV!$B$6:$G$172,2,0),"")</f>
        <v/>
      </c>
      <c r="AI1016" s="44" t="str">
        <f t="shared" si="20"/>
        <v/>
      </c>
    </row>
    <row r="1017" spans="1:35" ht="5.0999999999999996" customHeight="1" x14ac:dyDescent="0.2">
      <c r="A1017" s="367"/>
      <c r="B1017" s="102"/>
      <c r="C1017" s="1046" t="s">
        <v>547</v>
      </c>
      <c r="D1017" s="78" t="str">
        <f>AG1013&amp;".5"</f>
        <v>MC13.5</v>
      </c>
      <c r="E1017" s="753"/>
      <c r="F1017" s="788"/>
      <c r="G1017" s="788"/>
      <c r="H1017" s="789"/>
      <c r="I1017" s="753"/>
      <c r="J1017" s="754"/>
      <c r="K1017" s="789"/>
      <c r="L1017" s="755"/>
      <c r="M1017" s="753"/>
      <c r="N1017" s="754"/>
      <c r="O1017" s="788"/>
      <c r="P1017" s="755"/>
      <c r="Q1017" s="753"/>
      <c r="R1017" s="790"/>
      <c r="S1017" s="788"/>
      <c r="T1017" s="755"/>
      <c r="U1017" s="753"/>
      <c r="V1017" s="790"/>
      <c r="W1017" s="788"/>
      <c r="X1017" s="755"/>
      <c r="Y1017" s="753"/>
      <c r="Z1017" s="799"/>
      <c r="AA1017" s="800"/>
      <c r="AB1017" s="801"/>
      <c r="AC1017" s="753"/>
      <c r="AD1017" s="790"/>
      <c r="AE1017" s="788"/>
      <c r="AF1017" s="29"/>
      <c r="AH1017" s="190" t="str">
        <f>IF(AG1017&lt;&gt;"",VLOOKUP(AG1017,MAGV!$B$6:$G$172,2,0),"")</f>
        <v/>
      </c>
      <c r="AI1017" s="44" t="str">
        <f t="shared" si="20"/>
        <v/>
      </c>
    </row>
    <row r="1018" spans="1:35" ht="5.0999999999999996" customHeight="1" x14ac:dyDescent="0.2">
      <c r="A1018" s="369"/>
      <c r="B1018" s="103"/>
      <c r="C1018" s="1047"/>
      <c r="D1018" s="78" t="str">
        <f>AG1013&amp;".6"</f>
        <v>MC13.6</v>
      </c>
      <c r="E1018" s="759"/>
      <c r="F1018" s="768"/>
      <c r="G1018" s="768"/>
      <c r="H1018" s="808"/>
      <c r="I1018" s="759"/>
      <c r="J1018" s="758"/>
      <c r="K1018" s="808"/>
      <c r="L1018" s="777"/>
      <c r="M1018" s="759"/>
      <c r="N1018" s="758"/>
      <c r="O1018" s="768"/>
      <c r="P1018" s="777"/>
      <c r="Q1018" s="759"/>
      <c r="R1018" s="757"/>
      <c r="S1018" s="768"/>
      <c r="T1018" s="777"/>
      <c r="U1018" s="759"/>
      <c r="V1018" s="757"/>
      <c r="W1018" s="768"/>
      <c r="X1018" s="777"/>
      <c r="Y1018" s="759"/>
      <c r="Z1018" s="769"/>
      <c r="AA1018" s="810"/>
      <c r="AB1018" s="811"/>
      <c r="AC1018" s="759"/>
      <c r="AD1018" s="757"/>
      <c r="AE1018" s="768"/>
      <c r="AF1018" s="29"/>
      <c r="AH1018" s="190" t="str">
        <f>IF(AG1018&lt;&gt;"",VLOOKUP(AG1018,MAGV!$B$6:$G$172,2,0),"")</f>
        <v/>
      </c>
      <c r="AI1018" s="44" t="str">
        <f t="shared" si="20"/>
        <v/>
      </c>
    </row>
    <row r="1019" spans="1:35" ht="12.6" customHeight="1" x14ac:dyDescent="0.2">
      <c r="A1019" s="368">
        <v>33</v>
      </c>
      <c r="B1019" s="101" t="str">
        <f>IF(AG1019&lt;&gt;"",AH1019,"")</f>
        <v>Th.Thiên</v>
      </c>
      <c r="C1019" s="1042" t="s">
        <v>0</v>
      </c>
      <c r="D1019" s="79" t="str">
        <f>AG1019&amp;".1"</f>
        <v>MC14.1</v>
      </c>
      <c r="E1019" s="761"/>
      <c r="F1019" s="771"/>
      <c r="G1019" s="771"/>
      <c r="H1019" s="760"/>
      <c r="I1019" s="761"/>
      <c r="J1019" s="760"/>
      <c r="K1019" s="802"/>
      <c r="L1019" s="774"/>
      <c r="M1019" s="761"/>
      <c r="N1019" s="760"/>
      <c r="O1019" s="771"/>
      <c r="P1019" s="774"/>
      <c r="Q1019" s="761"/>
      <c r="R1019" s="762"/>
      <c r="S1019" s="771"/>
      <c r="T1019" s="774"/>
      <c r="U1019" s="761"/>
      <c r="V1019" s="760"/>
      <c r="W1019" s="771"/>
      <c r="X1019" s="774"/>
      <c r="Y1019" s="761"/>
      <c r="Z1019" s="760"/>
      <c r="AA1019" s="771"/>
      <c r="AB1019" s="774"/>
      <c r="AC1019" s="761"/>
      <c r="AD1019" s="762"/>
      <c r="AE1019" s="771"/>
      <c r="AF1019" s="19"/>
      <c r="AG1019" s="189" t="s">
        <v>5521</v>
      </c>
      <c r="AH1019" s="190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">
      <c r="A1020" s="367"/>
      <c r="B1020" s="104">
        <f>SUM(F1019:F1024,J1019:J1024,N1019:N1024,R1019:R1024,V1019:V1024,Z1019:Z1024,AD1019:AD1024)</f>
        <v>0</v>
      </c>
      <c r="C1020" s="1043"/>
      <c r="D1020" s="78" t="str">
        <f>AG1019&amp;".2"</f>
        <v>MC14.2</v>
      </c>
      <c r="E1020" s="791"/>
      <c r="F1020" s="764"/>
      <c r="G1020" s="770"/>
      <c r="H1020" s="793"/>
      <c r="I1020" s="756"/>
      <c r="J1020" s="764"/>
      <c r="K1020" s="796"/>
      <c r="L1020" s="793"/>
      <c r="M1020" s="756"/>
      <c r="N1020" s="764"/>
      <c r="O1020" s="770"/>
      <c r="P1020" s="793"/>
      <c r="Q1020" s="756"/>
      <c r="R1020" s="763"/>
      <c r="S1020" s="792"/>
      <c r="T1020" s="793"/>
      <c r="U1020" s="756"/>
      <c r="V1020" s="763"/>
      <c r="W1020" s="792"/>
      <c r="X1020" s="793"/>
      <c r="Y1020" s="756"/>
      <c r="Z1020" s="763"/>
      <c r="AA1020" s="770"/>
      <c r="AB1020" s="793"/>
      <c r="AC1020" s="756"/>
      <c r="AD1020" s="763"/>
      <c r="AE1020" s="770"/>
      <c r="AF1020" s="23"/>
      <c r="AH1020" s="190" t="str">
        <f>IF(AG1020&lt;&gt;"",VLOOKUP(AG1020,MAGV!$B$6:$G$172,2,0),"")</f>
        <v/>
      </c>
      <c r="AI1020" s="44" t="str">
        <f t="shared" si="20"/>
        <v/>
      </c>
    </row>
    <row r="1021" spans="1:35" ht="12.6" customHeight="1" x14ac:dyDescent="0.2">
      <c r="A1021" s="367"/>
      <c r="B1021" s="102"/>
      <c r="C1021" s="1044" t="s">
        <v>1</v>
      </c>
      <c r="D1021" s="78" t="str">
        <f>AG1019&amp;".3"</f>
        <v>MC14.3</v>
      </c>
      <c r="E1021" s="765"/>
      <c r="F1021" s="773"/>
      <c r="G1021" s="773"/>
      <c r="H1021" s="795"/>
      <c r="I1021" s="765"/>
      <c r="J1021" s="767"/>
      <c r="K1021" s="795"/>
      <c r="L1021" s="775"/>
      <c r="M1021" s="765"/>
      <c r="N1021" s="766"/>
      <c r="O1021" s="773"/>
      <c r="P1021" s="775"/>
      <c r="Q1021" s="765"/>
      <c r="R1021" s="767"/>
      <c r="S1021" s="773"/>
      <c r="T1021" s="775"/>
      <c r="U1021" s="765"/>
      <c r="V1021" s="766"/>
      <c r="W1021" s="773"/>
      <c r="X1021" s="775"/>
      <c r="Y1021" s="765"/>
      <c r="Z1021" s="766"/>
      <c r="AA1021" s="773"/>
      <c r="AB1021" s="775"/>
      <c r="AC1021" s="765"/>
      <c r="AD1021" s="767"/>
      <c r="AE1021" s="773"/>
      <c r="AF1021" s="29"/>
      <c r="AH1021" s="190" t="str">
        <f>IF(AG1021&lt;&gt;"",VLOOKUP(AG1021,MAGV!$B$6:$G$172,2,0),"")</f>
        <v/>
      </c>
      <c r="AI1021" s="44" t="str">
        <f t="shared" si="20"/>
        <v/>
      </c>
    </row>
    <row r="1022" spans="1:35" ht="12.6" customHeight="1" x14ac:dyDescent="0.2">
      <c r="A1022" s="367"/>
      <c r="B1022" s="102"/>
      <c r="C1022" s="1045"/>
      <c r="D1022" s="78" t="str">
        <f>AG1019&amp;".4"</f>
        <v>MC14.4</v>
      </c>
      <c r="E1022" s="756"/>
      <c r="F1022" s="770"/>
      <c r="G1022" s="792"/>
      <c r="H1022" s="796"/>
      <c r="I1022" s="756"/>
      <c r="J1022" s="764"/>
      <c r="K1022" s="794"/>
      <c r="L1022" s="793"/>
      <c r="M1022" s="756"/>
      <c r="N1022" s="764"/>
      <c r="O1022" s="792"/>
      <c r="P1022" s="793"/>
      <c r="Q1022" s="756"/>
      <c r="R1022" s="763"/>
      <c r="S1022" s="792"/>
      <c r="T1022" s="793"/>
      <c r="U1022" s="756"/>
      <c r="V1022" s="763"/>
      <c r="W1022" s="770"/>
      <c r="X1022" s="793"/>
      <c r="Y1022" s="756"/>
      <c r="Z1022" s="772"/>
      <c r="AA1022" s="852"/>
      <c r="AB1022" s="798"/>
      <c r="AC1022" s="756"/>
      <c r="AD1022" s="763"/>
      <c r="AE1022" s="770"/>
      <c r="AF1022" s="29"/>
      <c r="AH1022" s="190" t="str">
        <f>IF(AG1022&lt;&gt;"",VLOOKUP(AG1022,MAGV!$B$6:$G$172,2,0),"")</f>
        <v/>
      </c>
      <c r="AI1022" s="44" t="str">
        <f t="shared" si="20"/>
        <v/>
      </c>
    </row>
    <row r="1023" spans="1:35" ht="5.0999999999999996" customHeight="1" x14ac:dyDescent="0.2">
      <c r="A1023" s="367"/>
      <c r="B1023" s="102"/>
      <c r="C1023" s="1046" t="s">
        <v>547</v>
      </c>
      <c r="D1023" s="78" t="str">
        <f>AG1019&amp;".5"</f>
        <v>MC14.5</v>
      </c>
      <c r="E1023" s="753"/>
      <c r="F1023" s="788"/>
      <c r="G1023" s="788"/>
      <c r="H1023" s="789"/>
      <c r="I1023" s="753"/>
      <c r="J1023" s="754"/>
      <c r="K1023" s="789"/>
      <c r="L1023" s="755"/>
      <c r="M1023" s="753"/>
      <c r="N1023" s="754"/>
      <c r="O1023" s="788"/>
      <c r="P1023" s="755"/>
      <c r="Q1023" s="753"/>
      <c r="R1023" s="790"/>
      <c r="S1023" s="788"/>
      <c r="T1023" s="755"/>
      <c r="U1023" s="753"/>
      <c r="V1023" s="790"/>
      <c r="W1023" s="788"/>
      <c r="X1023" s="755"/>
      <c r="Y1023" s="753"/>
      <c r="Z1023" s="799"/>
      <c r="AA1023" s="800"/>
      <c r="AB1023" s="801"/>
      <c r="AC1023" s="753"/>
      <c r="AD1023" s="790"/>
      <c r="AE1023" s="788"/>
      <c r="AF1023" s="29"/>
      <c r="AH1023" s="190" t="str">
        <f>IF(AG1023&lt;&gt;"",VLOOKUP(AG1023,MAGV!$B$6:$G$172,2,0),"")</f>
        <v/>
      </c>
      <c r="AI1023" s="44" t="str">
        <f t="shared" si="20"/>
        <v/>
      </c>
    </row>
    <row r="1024" spans="1:35" ht="5.0999999999999996" customHeight="1" x14ac:dyDescent="0.2">
      <c r="A1024" s="369"/>
      <c r="B1024" s="103"/>
      <c r="C1024" s="1047"/>
      <c r="D1024" s="78" t="str">
        <f>AG1019&amp;".6"</f>
        <v>MC14.6</v>
      </c>
      <c r="E1024" s="759"/>
      <c r="F1024" s="768"/>
      <c r="G1024" s="768"/>
      <c r="H1024" s="808"/>
      <c r="I1024" s="759"/>
      <c r="J1024" s="758"/>
      <c r="K1024" s="808"/>
      <c r="L1024" s="777"/>
      <c r="M1024" s="759"/>
      <c r="N1024" s="758"/>
      <c r="O1024" s="768"/>
      <c r="P1024" s="777"/>
      <c r="Q1024" s="759"/>
      <c r="R1024" s="757"/>
      <c r="S1024" s="768"/>
      <c r="T1024" s="777"/>
      <c r="U1024" s="759"/>
      <c r="V1024" s="757"/>
      <c r="W1024" s="768"/>
      <c r="X1024" s="777"/>
      <c r="Y1024" s="759"/>
      <c r="Z1024" s="769"/>
      <c r="AA1024" s="810"/>
      <c r="AB1024" s="811"/>
      <c r="AC1024" s="759"/>
      <c r="AD1024" s="757"/>
      <c r="AE1024" s="768"/>
      <c r="AF1024" s="29"/>
      <c r="AH1024" s="190" t="str">
        <f>IF(AG1024&lt;&gt;"",VLOOKUP(AG1024,MAGV!$B$6:$G$172,2,0),"")</f>
        <v/>
      </c>
      <c r="AI1024" s="44" t="str">
        <f t="shared" si="20"/>
        <v/>
      </c>
    </row>
    <row r="1025" spans="1:35" ht="12.6" customHeight="1" x14ac:dyDescent="0.2">
      <c r="A1025" s="368">
        <v>33</v>
      </c>
      <c r="B1025" s="101" t="str">
        <f>IF(AG1025&lt;&gt;"",AH1025,"")</f>
        <v>C.Trân</v>
      </c>
      <c r="C1025" s="1042" t="s">
        <v>0</v>
      </c>
      <c r="D1025" s="79" t="str">
        <f>AG1025&amp;".1"</f>
        <v>MC15.1</v>
      </c>
      <c r="E1025" s="761"/>
      <c r="F1025" s="771"/>
      <c r="G1025" s="771"/>
      <c r="H1025" s="760"/>
      <c r="I1025" s="761"/>
      <c r="J1025" s="760"/>
      <c r="K1025" s="802"/>
      <c r="L1025" s="774"/>
      <c r="M1025" s="761"/>
      <c r="N1025" s="760"/>
      <c r="O1025" s="771"/>
      <c r="P1025" s="774"/>
      <c r="Q1025" s="761"/>
      <c r="R1025" s="762"/>
      <c r="S1025" s="771"/>
      <c r="T1025" s="774"/>
      <c r="U1025" s="761"/>
      <c r="V1025" s="760"/>
      <c r="W1025" s="771"/>
      <c r="X1025" s="774"/>
      <c r="Y1025" s="761" t="s">
        <v>4580</v>
      </c>
      <c r="Z1025" s="760">
        <v>5</v>
      </c>
      <c r="AA1025" s="771"/>
      <c r="AB1025" s="774"/>
      <c r="AC1025" s="761"/>
      <c r="AD1025" s="762"/>
      <c r="AE1025" s="771"/>
      <c r="AF1025" s="19"/>
      <c r="AG1025" s="189" t="s">
        <v>5525</v>
      </c>
      <c r="AH1025" s="190" t="str">
        <f>IF(AG1025&lt;&gt;"",VLOOKUP(AG1025,MAGV!$B$6:$G$172,2,0),"")</f>
        <v>C.Trân</v>
      </c>
      <c r="AI1025" s="44">
        <f t="shared" si="20"/>
        <v>20</v>
      </c>
    </row>
    <row r="1026" spans="1:35" ht="12" customHeight="1" x14ac:dyDescent="0.2">
      <c r="A1026" s="367"/>
      <c r="B1026" s="104">
        <f>SUM(F1025:F1030,J1025:J1030,N1025:N1030,R1025:R1030,V1025:V1030,Z1025:Z1030,AD1025:AD1030)</f>
        <v>20</v>
      </c>
      <c r="C1026" s="1043"/>
      <c r="D1026" s="78" t="str">
        <f>AG1025&amp;".2"</f>
        <v>MC15.2</v>
      </c>
      <c r="E1026" s="791"/>
      <c r="F1026" s="764"/>
      <c r="G1026" s="792"/>
      <c r="H1026" s="793"/>
      <c r="I1026" s="756"/>
      <c r="J1026" s="764"/>
      <c r="K1026" s="794"/>
      <c r="L1026" s="793"/>
      <c r="M1026" s="756"/>
      <c r="N1026" s="764"/>
      <c r="O1026" s="792"/>
      <c r="P1026" s="793"/>
      <c r="Q1026" s="756"/>
      <c r="R1026" s="763"/>
      <c r="S1026" s="792"/>
      <c r="T1026" s="793"/>
      <c r="U1026" s="756"/>
      <c r="V1026" s="763"/>
      <c r="W1026" s="792"/>
      <c r="X1026" s="793"/>
      <c r="Y1026" s="756"/>
      <c r="Z1026" s="763"/>
      <c r="AA1026" s="792" t="s">
        <v>9902</v>
      </c>
      <c r="AB1026" s="793"/>
      <c r="AC1026" s="756"/>
      <c r="AD1026" s="763"/>
      <c r="AE1026" s="770"/>
      <c r="AF1026" s="23"/>
      <c r="AH1026" s="190" t="str">
        <f>IF(AG1026&lt;&gt;"",VLOOKUP(AG1026,MAGV!$B$6:$G$172,2,0),"")</f>
        <v/>
      </c>
      <c r="AI1026" s="44" t="str">
        <f t="shared" si="20"/>
        <v/>
      </c>
    </row>
    <row r="1027" spans="1:35" ht="12.6" customHeight="1" x14ac:dyDescent="0.2">
      <c r="A1027" s="367"/>
      <c r="B1027" s="102"/>
      <c r="C1027" s="1044" t="s">
        <v>1</v>
      </c>
      <c r="D1027" s="78" t="str">
        <f>AG1025&amp;".3"</f>
        <v>MC15.3</v>
      </c>
      <c r="E1027" s="765" t="s">
        <v>4580</v>
      </c>
      <c r="F1027" s="773">
        <v>5</v>
      </c>
      <c r="G1027" s="773"/>
      <c r="H1027" s="795"/>
      <c r="I1027" s="765"/>
      <c r="J1027" s="767"/>
      <c r="K1027" s="795"/>
      <c r="L1027" s="775"/>
      <c r="M1027" s="765"/>
      <c r="N1027" s="766"/>
      <c r="O1027" s="773"/>
      <c r="P1027" s="775"/>
      <c r="Q1027" s="765" t="s">
        <v>4580</v>
      </c>
      <c r="R1027" s="767">
        <v>5</v>
      </c>
      <c r="S1027" s="773"/>
      <c r="T1027" s="775"/>
      <c r="U1027" s="765" t="s">
        <v>4580</v>
      </c>
      <c r="V1027" s="766">
        <v>5</v>
      </c>
      <c r="W1027" s="773"/>
      <c r="X1027" s="775"/>
      <c r="Y1027" s="765"/>
      <c r="Z1027" s="766"/>
      <c r="AA1027" s="773"/>
      <c r="AB1027" s="775"/>
      <c r="AC1027" s="765"/>
      <c r="AD1027" s="767"/>
      <c r="AE1027" s="773"/>
      <c r="AF1027" s="29"/>
      <c r="AH1027" s="190" t="str">
        <f>IF(AG1027&lt;&gt;"",VLOOKUP(AG1027,MAGV!$B$6:$G$172,2,0),"")</f>
        <v/>
      </c>
      <c r="AI1027" s="44" t="str">
        <f t="shared" si="20"/>
        <v/>
      </c>
    </row>
    <row r="1028" spans="1:35" ht="12.6" customHeight="1" x14ac:dyDescent="0.2">
      <c r="A1028" s="367"/>
      <c r="B1028" s="102"/>
      <c r="C1028" s="1045"/>
      <c r="D1028" s="78" t="str">
        <f>AG1025&amp;".4"</f>
        <v>MC15.4</v>
      </c>
      <c r="E1028" s="756"/>
      <c r="F1028" s="770"/>
      <c r="G1028" s="792" t="s">
        <v>9903</v>
      </c>
      <c r="H1028" s="796"/>
      <c r="I1028" s="756"/>
      <c r="J1028" s="764"/>
      <c r="K1028" s="794"/>
      <c r="L1028" s="793"/>
      <c r="M1028" s="756"/>
      <c r="N1028" s="764"/>
      <c r="O1028" s="792"/>
      <c r="P1028" s="793"/>
      <c r="Q1028" s="756"/>
      <c r="R1028" s="763"/>
      <c r="S1028" s="792" t="s">
        <v>9902</v>
      </c>
      <c r="T1028" s="793"/>
      <c r="U1028" s="756"/>
      <c r="V1028" s="763"/>
      <c r="W1028" s="792" t="s">
        <v>9903</v>
      </c>
      <c r="X1028" s="793"/>
      <c r="Y1028" s="756"/>
      <c r="Z1028" s="772"/>
      <c r="AA1028" s="797"/>
      <c r="AB1028" s="798"/>
      <c r="AC1028" s="756"/>
      <c r="AD1028" s="763"/>
      <c r="AE1028" s="770"/>
      <c r="AF1028" s="29"/>
      <c r="AH1028" s="190" t="str">
        <f>IF(AG1028&lt;&gt;"",VLOOKUP(AG1028,MAGV!$B$6:$G$172,2,0),"")</f>
        <v/>
      </c>
      <c r="AI1028" s="44" t="str">
        <f t="shared" si="20"/>
        <v/>
      </c>
    </row>
    <row r="1029" spans="1:35" ht="5.0999999999999996" customHeight="1" x14ac:dyDescent="0.2">
      <c r="A1029" s="367"/>
      <c r="B1029" s="102"/>
      <c r="C1029" s="1046" t="s">
        <v>547</v>
      </c>
      <c r="D1029" s="78" t="str">
        <f>AG1025&amp;".5"</f>
        <v>MC15.5</v>
      </c>
      <c r="E1029" s="753"/>
      <c r="F1029" s="788"/>
      <c r="G1029" s="788"/>
      <c r="H1029" s="789"/>
      <c r="I1029" s="753"/>
      <c r="J1029" s="754"/>
      <c r="K1029" s="789"/>
      <c r="L1029" s="755"/>
      <c r="M1029" s="753"/>
      <c r="N1029" s="754"/>
      <c r="O1029" s="788"/>
      <c r="P1029" s="755"/>
      <c r="Q1029" s="753"/>
      <c r="R1029" s="790"/>
      <c r="S1029" s="788"/>
      <c r="T1029" s="755"/>
      <c r="U1029" s="753"/>
      <c r="V1029" s="790"/>
      <c r="W1029" s="788"/>
      <c r="X1029" s="755"/>
      <c r="Y1029" s="753"/>
      <c r="Z1029" s="799"/>
      <c r="AA1029" s="800"/>
      <c r="AB1029" s="801"/>
      <c r="AC1029" s="753"/>
      <c r="AD1029" s="790"/>
      <c r="AE1029" s="788"/>
      <c r="AF1029" s="29"/>
      <c r="AH1029" s="190" t="str">
        <f>IF(AG1029&lt;&gt;"",VLOOKUP(AG1029,MAGV!$B$6:$G$172,2,0),"")</f>
        <v/>
      </c>
      <c r="AI1029" s="44" t="str">
        <f t="shared" si="20"/>
        <v/>
      </c>
    </row>
    <row r="1030" spans="1:35" ht="5.0999999999999996" customHeight="1" x14ac:dyDescent="0.2">
      <c r="A1030" s="369"/>
      <c r="B1030" s="103"/>
      <c r="C1030" s="1047"/>
      <c r="D1030" s="78" t="str">
        <f>AG1025&amp;".6"</f>
        <v>MC15.6</v>
      </c>
      <c r="E1030" s="759"/>
      <c r="F1030" s="768"/>
      <c r="G1030" s="768"/>
      <c r="H1030" s="808"/>
      <c r="I1030" s="759"/>
      <c r="J1030" s="758"/>
      <c r="K1030" s="808"/>
      <c r="L1030" s="777"/>
      <c r="M1030" s="759"/>
      <c r="N1030" s="758"/>
      <c r="O1030" s="768"/>
      <c r="P1030" s="777"/>
      <c r="Q1030" s="759"/>
      <c r="R1030" s="757"/>
      <c r="S1030" s="768"/>
      <c r="T1030" s="777"/>
      <c r="U1030" s="759"/>
      <c r="V1030" s="757"/>
      <c r="W1030" s="768"/>
      <c r="X1030" s="777"/>
      <c r="Y1030" s="759"/>
      <c r="Z1030" s="769"/>
      <c r="AA1030" s="810"/>
      <c r="AB1030" s="811"/>
      <c r="AC1030" s="759"/>
      <c r="AD1030" s="757"/>
      <c r="AE1030" s="768"/>
      <c r="AF1030" s="29"/>
      <c r="AH1030" s="190" t="str">
        <f>IF(AG1030&lt;&gt;"",VLOOKUP(AG1030,MAGV!$B$6:$G$172,2,0),"")</f>
        <v/>
      </c>
      <c r="AI1030" s="44" t="str">
        <f t="shared" si="20"/>
        <v/>
      </c>
    </row>
    <row r="1031" spans="1:35" ht="12.6" customHeight="1" x14ac:dyDescent="0.2">
      <c r="A1031" s="368">
        <v>33</v>
      </c>
      <c r="B1031" s="101" t="str">
        <f>IF(AG1031&lt;&gt;"",AH1031,"")</f>
        <v>C.Dung</v>
      </c>
      <c r="C1031" s="1042" t="s">
        <v>0</v>
      </c>
      <c r="D1031" s="79" t="str">
        <f>AG1031&amp;".1"</f>
        <v>MC16.1</v>
      </c>
      <c r="E1031" s="761"/>
      <c r="F1031" s="771"/>
      <c r="G1031" s="771"/>
      <c r="H1031" s="760"/>
      <c r="I1031" s="761"/>
      <c r="J1031" s="760"/>
      <c r="K1031" s="802"/>
      <c r="L1031" s="774"/>
      <c r="M1031" s="761"/>
      <c r="N1031" s="760"/>
      <c r="O1031" s="771"/>
      <c r="P1031" s="774"/>
      <c r="Q1031" s="761"/>
      <c r="R1031" s="762"/>
      <c r="S1031" s="771"/>
      <c r="T1031" s="774"/>
      <c r="U1031" s="761"/>
      <c r="V1031" s="760"/>
      <c r="W1031" s="771"/>
      <c r="X1031" s="774"/>
      <c r="Y1031" s="761"/>
      <c r="Z1031" s="760"/>
      <c r="AA1031" s="771"/>
      <c r="AB1031" s="774"/>
      <c r="AC1031" s="761"/>
      <c r="AD1031" s="762"/>
      <c r="AE1031" s="771"/>
      <c r="AF1031" s="19"/>
      <c r="AG1031" s="189" t="s">
        <v>5474</v>
      </c>
      <c r="AH1031" s="190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">
      <c r="A1032" s="367"/>
      <c r="B1032" s="104">
        <f>SUM(F1031:F1036,J1031:J1036,N1031:N1036,R1031:R1036,V1031:V1036,Z1031:Z1036,AD1031:AD1036)</f>
        <v>0</v>
      </c>
      <c r="C1032" s="1043"/>
      <c r="D1032" s="78" t="str">
        <f>AG1031&amp;".2"</f>
        <v>MC16.2</v>
      </c>
      <c r="E1032" s="791"/>
      <c r="F1032" s="764"/>
      <c r="G1032" s="792"/>
      <c r="H1032" s="793"/>
      <c r="I1032" s="756"/>
      <c r="J1032" s="764"/>
      <c r="K1032" s="794"/>
      <c r="L1032" s="793"/>
      <c r="M1032" s="756"/>
      <c r="N1032" s="764"/>
      <c r="O1032" s="792"/>
      <c r="P1032" s="793"/>
      <c r="Q1032" s="756"/>
      <c r="R1032" s="763"/>
      <c r="S1032" s="792"/>
      <c r="T1032" s="793"/>
      <c r="U1032" s="756"/>
      <c r="V1032" s="763"/>
      <c r="W1032" s="792"/>
      <c r="X1032" s="793"/>
      <c r="Y1032" s="756"/>
      <c r="Z1032" s="763"/>
      <c r="AA1032" s="792"/>
      <c r="AB1032" s="793"/>
      <c r="AC1032" s="756"/>
      <c r="AD1032" s="763"/>
      <c r="AE1032" s="770"/>
      <c r="AF1032" s="23"/>
      <c r="AH1032" s="190" t="str">
        <f>IF(AG1032&lt;&gt;"",VLOOKUP(AG1032,MAGV!$B$6:$G$172,2,0),"")</f>
        <v/>
      </c>
      <c r="AI1032" s="44" t="str">
        <f t="shared" si="20"/>
        <v/>
      </c>
    </row>
    <row r="1033" spans="1:35" ht="12.6" customHeight="1" x14ac:dyDescent="0.2">
      <c r="A1033" s="367"/>
      <c r="B1033" s="102"/>
      <c r="C1033" s="1044" t="s">
        <v>1</v>
      </c>
      <c r="D1033" s="78" t="str">
        <f>AG1031&amp;".3"</f>
        <v>MC16.3</v>
      </c>
      <c r="E1033" s="765"/>
      <c r="F1033" s="773"/>
      <c r="G1033" s="773"/>
      <c r="H1033" s="795"/>
      <c r="I1033" s="765"/>
      <c r="J1033" s="767"/>
      <c r="K1033" s="795"/>
      <c r="L1033" s="775"/>
      <c r="M1033" s="765"/>
      <c r="N1033" s="766"/>
      <c r="O1033" s="773"/>
      <c r="P1033" s="775"/>
      <c r="Q1033" s="765"/>
      <c r="R1033" s="767"/>
      <c r="S1033" s="773"/>
      <c r="T1033" s="775"/>
      <c r="U1033" s="765"/>
      <c r="V1033" s="766"/>
      <c r="W1033" s="773"/>
      <c r="X1033" s="775"/>
      <c r="Y1033" s="765"/>
      <c r="Z1033" s="766"/>
      <c r="AA1033" s="773"/>
      <c r="AB1033" s="775"/>
      <c r="AC1033" s="765"/>
      <c r="AD1033" s="767"/>
      <c r="AE1033" s="773"/>
      <c r="AF1033" s="29"/>
      <c r="AH1033" s="190" t="str">
        <f>IF(AG1033&lt;&gt;"",VLOOKUP(AG1033,MAGV!$B$6:$G$172,2,0),"")</f>
        <v/>
      </c>
      <c r="AI1033" s="44" t="str">
        <f t="shared" si="20"/>
        <v/>
      </c>
    </row>
    <row r="1034" spans="1:35" ht="12.6" customHeight="1" x14ac:dyDescent="0.2">
      <c r="A1034" s="367"/>
      <c r="B1034" s="102"/>
      <c r="C1034" s="1045"/>
      <c r="D1034" s="78" t="str">
        <f>AG1031&amp;".4"</f>
        <v>MC16.4</v>
      </c>
      <c r="E1034" s="756"/>
      <c r="F1034" s="770"/>
      <c r="G1034" s="792"/>
      <c r="H1034" s="796"/>
      <c r="I1034" s="756"/>
      <c r="J1034" s="764"/>
      <c r="K1034" s="794"/>
      <c r="L1034" s="793"/>
      <c r="M1034" s="756"/>
      <c r="N1034" s="764"/>
      <c r="O1034" s="792"/>
      <c r="P1034" s="793"/>
      <c r="Q1034" s="756"/>
      <c r="R1034" s="763"/>
      <c r="S1034" s="792"/>
      <c r="T1034" s="793"/>
      <c r="U1034" s="756"/>
      <c r="V1034" s="763"/>
      <c r="W1034" s="770"/>
      <c r="X1034" s="793"/>
      <c r="Y1034" s="756"/>
      <c r="Z1034" s="772"/>
      <c r="AA1034" s="852"/>
      <c r="AB1034" s="798"/>
      <c r="AC1034" s="756"/>
      <c r="AD1034" s="763"/>
      <c r="AE1034" s="770"/>
      <c r="AF1034" s="29"/>
      <c r="AH1034" s="190" t="str">
        <f>IF(AG1034&lt;&gt;"",VLOOKUP(AG1034,MAGV!$B$6:$G$172,2,0),"")</f>
        <v/>
      </c>
      <c r="AI1034" s="44" t="str">
        <f t="shared" si="20"/>
        <v/>
      </c>
    </row>
    <row r="1035" spans="1:35" ht="5.0999999999999996" customHeight="1" x14ac:dyDescent="0.2">
      <c r="A1035" s="367"/>
      <c r="B1035" s="102"/>
      <c r="C1035" s="1046" t="s">
        <v>547</v>
      </c>
      <c r="D1035" s="78" t="str">
        <f>AG1031&amp;".5"</f>
        <v>MC16.5</v>
      </c>
      <c r="E1035" s="753"/>
      <c r="F1035" s="788"/>
      <c r="G1035" s="788"/>
      <c r="H1035" s="789"/>
      <c r="I1035" s="753"/>
      <c r="J1035" s="754"/>
      <c r="K1035" s="789"/>
      <c r="L1035" s="755"/>
      <c r="M1035" s="753"/>
      <c r="N1035" s="754"/>
      <c r="O1035" s="788"/>
      <c r="P1035" s="755"/>
      <c r="Q1035" s="753"/>
      <c r="R1035" s="790"/>
      <c r="S1035" s="788"/>
      <c r="T1035" s="755"/>
      <c r="U1035" s="753"/>
      <c r="V1035" s="790"/>
      <c r="W1035" s="788"/>
      <c r="X1035" s="755"/>
      <c r="Y1035" s="753"/>
      <c r="Z1035" s="799"/>
      <c r="AA1035" s="800"/>
      <c r="AB1035" s="801"/>
      <c r="AC1035" s="753"/>
      <c r="AD1035" s="790"/>
      <c r="AE1035" s="788"/>
      <c r="AF1035" s="29"/>
      <c r="AH1035" s="190" t="str">
        <f>IF(AG1035&lt;&gt;"",VLOOKUP(AG1035,MAGV!$B$6:$G$172,2,0),"")</f>
        <v/>
      </c>
      <c r="AI1035" s="44" t="str">
        <f t="shared" si="20"/>
        <v/>
      </c>
    </row>
    <row r="1036" spans="1:35" ht="5.0999999999999996" customHeight="1" x14ac:dyDescent="0.2">
      <c r="A1036" s="369"/>
      <c r="B1036" s="103"/>
      <c r="C1036" s="1047"/>
      <c r="D1036" s="78" t="str">
        <f>AG1031&amp;".6"</f>
        <v>MC16.6</v>
      </c>
      <c r="E1036" s="759"/>
      <c r="F1036" s="768"/>
      <c r="G1036" s="768"/>
      <c r="H1036" s="808"/>
      <c r="I1036" s="759"/>
      <c r="J1036" s="758"/>
      <c r="K1036" s="808"/>
      <c r="L1036" s="777"/>
      <c r="M1036" s="759"/>
      <c r="N1036" s="758"/>
      <c r="O1036" s="768"/>
      <c r="P1036" s="777"/>
      <c r="Q1036" s="759"/>
      <c r="R1036" s="757"/>
      <c r="S1036" s="768"/>
      <c r="T1036" s="777"/>
      <c r="U1036" s="759"/>
      <c r="V1036" s="757"/>
      <c r="W1036" s="768"/>
      <c r="X1036" s="777"/>
      <c r="Y1036" s="759"/>
      <c r="Z1036" s="769"/>
      <c r="AA1036" s="810"/>
      <c r="AB1036" s="811"/>
      <c r="AC1036" s="759"/>
      <c r="AD1036" s="757"/>
      <c r="AE1036" s="768"/>
      <c r="AF1036" s="29"/>
      <c r="AH1036" s="190" t="str">
        <f>IF(AG1036&lt;&gt;"",VLOOKUP(AG1036,MAGV!$B$6:$G$172,2,0),"")</f>
        <v/>
      </c>
      <c r="AI1036" s="44" t="str">
        <f t="shared" si="20"/>
        <v/>
      </c>
    </row>
    <row r="1037" spans="1:35" ht="12.6" customHeight="1" x14ac:dyDescent="0.2">
      <c r="A1037" s="368">
        <v>33</v>
      </c>
      <c r="B1037" s="101" t="str">
        <f>IF(AG1037&lt;&gt;"",AH1037,"")</f>
        <v>C.Ân</v>
      </c>
      <c r="C1037" s="1042" t="s">
        <v>0</v>
      </c>
      <c r="D1037" s="79" t="str">
        <f>AG1037&amp;".1"</f>
        <v>MC17.1</v>
      </c>
      <c r="E1037" s="761"/>
      <c r="F1037" s="771"/>
      <c r="G1037" s="771"/>
      <c r="H1037" s="760"/>
      <c r="I1037" s="761"/>
      <c r="J1037" s="760"/>
      <c r="K1037" s="802"/>
      <c r="L1037" s="774"/>
      <c r="M1037" s="761"/>
      <c r="N1037" s="760"/>
      <c r="O1037" s="771"/>
      <c r="P1037" s="774"/>
      <c r="Q1037" s="761"/>
      <c r="R1037" s="762"/>
      <c r="S1037" s="771"/>
      <c r="T1037" s="774"/>
      <c r="U1037" s="761"/>
      <c r="V1037" s="760"/>
      <c r="W1037" s="771"/>
      <c r="X1037" s="774"/>
      <c r="Y1037" s="761"/>
      <c r="Z1037" s="760"/>
      <c r="AA1037" s="771"/>
      <c r="AB1037" s="774"/>
      <c r="AC1037" s="761"/>
      <c r="AD1037" s="762"/>
      <c r="AE1037" s="771"/>
      <c r="AF1037" s="19"/>
      <c r="AG1037" s="189" t="s">
        <v>5479</v>
      </c>
      <c r="AH1037" s="190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">
      <c r="A1038" s="367"/>
      <c r="B1038" s="104">
        <f>SUM(F1037:F1042,J1037:J1042,N1037:N1042,R1037:R1042,V1037:V1042,Z1037:Z1042,AD1037:AD1042)</f>
        <v>0</v>
      </c>
      <c r="C1038" s="1043"/>
      <c r="D1038" s="78" t="str">
        <f>AG1037&amp;".2"</f>
        <v>MC17.2</v>
      </c>
      <c r="E1038" s="791"/>
      <c r="F1038" s="764"/>
      <c r="G1038" s="792"/>
      <c r="H1038" s="793"/>
      <c r="I1038" s="756"/>
      <c r="J1038" s="764"/>
      <c r="K1038" s="794"/>
      <c r="L1038" s="793"/>
      <c r="M1038" s="756"/>
      <c r="N1038" s="764"/>
      <c r="O1038" s="792"/>
      <c r="P1038" s="793"/>
      <c r="Q1038" s="756"/>
      <c r="R1038" s="763"/>
      <c r="S1038" s="792"/>
      <c r="T1038" s="793"/>
      <c r="U1038" s="756"/>
      <c r="V1038" s="763"/>
      <c r="W1038" s="792"/>
      <c r="X1038" s="793"/>
      <c r="Y1038" s="756"/>
      <c r="Z1038" s="763"/>
      <c r="AA1038" s="792"/>
      <c r="AB1038" s="793"/>
      <c r="AC1038" s="756"/>
      <c r="AD1038" s="763"/>
      <c r="AE1038" s="792"/>
      <c r="AF1038" s="23"/>
      <c r="AH1038" s="190" t="str">
        <f>IF(AG1038&lt;&gt;"",VLOOKUP(AG1038,MAGV!$B$6:$G$172,2,0),"")</f>
        <v/>
      </c>
      <c r="AI1038" s="44" t="str">
        <f t="shared" si="20"/>
        <v/>
      </c>
    </row>
    <row r="1039" spans="1:35" ht="12.6" customHeight="1" x14ac:dyDescent="0.2">
      <c r="A1039" s="367"/>
      <c r="B1039" s="102"/>
      <c r="C1039" s="1044" t="s">
        <v>1</v>
      </c>
      <c r="D1039" s="78" t="str">
        <f>AG1037&amp;".3"</f>
        <v>MC17.3</v>
      </c>
      <c r="E1039" s="765"/>
      <c r="F1039" s="773"/>
      <c r="G1039" s="773"/>
      <c r="H1039" s="795"/>
      <c r="I1039" s="765"/>
      <c r="J1039" s="767"/>
      <c r="K1039" s="795"/>
      <c r="L1039" s="775"/>
      <c r="M1039" s="765"/>
      <c r="N1039" s="766"/>
      <c r="O1039" s="773"/>
      <c r="P1039" s="775"/>
      <c r="Q1039" s="765"/>
      <c r="R1039" s="767"/>
      <c r="S1039" s="773"/>
      <c r="T1039" s="775"/>
      <c r="U1039" s="765"/>
      <c r="V1039" s="766"/>
      <c r="W1039" s="773"/>
      <c r="X1039" s="775"/>
      <c r="Y1039" s="765"/>
      <c r="Z1039" s="766"/>
      <c r="AA1039" s="773"/>
      <c r="AB1039" s="775"/>
      <c r="AC1039" s="765"/>
      <c r="AD1039" s="767"/>
      <c r="AE1039" s="773"/>
      <c r="AF1039" s="29"/>
      <c r="AH1039" s="190" t="str">
        <f>IF(AG1039&lt;&gt;"",VLOOKUP(AG1039,MAGV!$B$6:$G$172,2,0),"")</f>
        <v/>
      </c>
      <c r="AI1039" s="44" t="str">
        <f t="shared" si="20"/>
        <v/>
      </c>
    </row>
    <row r="1040" spans="1:35" ht="12.6" customHeight="1" x14ac:dyDescent="0.2">
      <c r="A1040" s="367"/>
      <c r="B1040" s="102"/>
      <c r="C1040" s="1045"/>
      <c r="D1040" s="78" t="str">
        <f>AG1037&amp;".4"</f>
        <v>MC17.4</v>
      </c>
      <c r="E1040" s="756"/>
      <c r="F1040" s="770"/>
      <c r="G1040" s="792"/>
      <c r="H1040" s="796"/>
      <c r="I1040" s="756"/>
      <c r="J1040" s="764"/>
      <c r="K1040" s="794"/>
      <c r="L1040" s="793"/>
      <c r="M1040" s="756"/>
      <c r="N1040" s="764"/>
      <c r="O1040" s="792"/>
      <c r="P1040" s="793"/>
      <c r="Q1040" s="756"/>
      <c r="R1040" s="763"/>
      <c r="S1040" s="792"/>
      <c r="T1040" s="793"/>
      <c r="U1040" s="756"/>
      <c r="V1040" s="763"/>
      <c r="W1040" s="792"/>
      <c r="X1040" s="793"/>
      <c r="Y1040" s="756"/>
      <c r="Z1040" s="772"/>
      <c r="AA1040" s="797"/>
      <c r="AB1040" s="798"/>
      <c r="AC1040" s="756"/>
      <c r="AD1040" s="763"/>
      <c r="AE1040" s="792"/>
      <c r="AF1040" s="29"/>
      <c r="AH1040" s="190" t="str">
        <f>IF(AG1040&lt;&gt;"",VLOOKUP(AG1040,MAGV!$B$6:$G$172,2,0),"")</f>
        <v/>
      </c>
      <c r="AI1040" s="44" t="str">
        <f t="shared" si="20"/>
        <v/>
      </c>
    </row>
    <row r="1041" spans="1:35" ht="5.0999999999999996" customHeight="1" x14ac:dyDescent="0.2">
      <c r="A1041" s="367"/>
      <c r="B1041" s="102"/>
      <c r="C1041" s="1046" t="s">
        <v>547</v>
      </c>
      <c r="D1041" s="78" t="str">
        <f>AG1037&amp;".5"</f>
        <v>MC17.5</v>
      </c>
      <c r="E1041" s="753"/>
      <c r="F1041" s="788"/>
      <c r="G1041" s="788"/>
      <c r="H1041" s="789"/>
      <c r="I1041" s="753"/>
      <c r="J1041" s="754"/>
      <c r="K1041" s="789"/>
      <c r="L1041" s="755"/>
      <c r="M1041" s="753"/>
      <c r="N1041" s="754"/>
      <c r="O1041" s="788"/>
      <c r="P1041" s="755"/>
      <c r="Q1041" s="753"/>
      <c r="R1041" s="790"/>
      <c r="S1041" s="788"/>
      <c r="T1041" s="755"/>
      <c r="U1041" s="753"/>
      <c r="V1041" s="790"/>
      <c r="W1041" s="788"/>
      <c r="X1041" s="755"/>
      <c r="Y1041" s="753"/>
      <c r="Z1041" s="799"/>
      <c r="AA1041" s="800"/>
      <c r="AB1041" s="801"/>
      <c r="AC1041" s="753"/>
      <c r="AD1041" s="790"/>
      <c r="AE1041" s="788"/>
      <c r="AF1041" s="29"/>
      <c r="AH1041" s="190" t="str">
        <f>IF(AG1041&lt;&gt;"",VLOOKUP(AG1041,MAGV!$B$6:$G$172,2,0),"")</f>
        <v/>
      </c>
      <c r="AI1041" s="44" t="str">
        <f t="shared" si="20"/>
        <v/>
      </c>
    </row>
    <row r="1042" spans="1:35" ht="5.0999999999999996" customHeight="1" x14ac:dyDescent="0.2">
      <c r="A1042" s="369"/>
      <c r="B1042" s="103"/>
      <c r="C1042" s="1047"/>
      <c r="D1042" s="78" t="str">
        <f>AG1037&amp;".6"</f>
        <v>MC17.6</v>
      </c>
      <c r="E1042" s="759"/>
      <c r="F1042" s="768"/>
      <c r="G1042" s="768"/>
      <c r="H1042" s="808"/>
      <c r="I1042" s="759"/>
      <c r="J1042" s="758"/>
      <c r="K1042" s="808"/>
      <c r="L1042" s="777"/>
      <c r="M1042" s="759"/>
      <c r="N1042" s="758"/>
      <c r="O1042" s="768"/>
      <c r="P1042" s="777"/>
      <c r="Q1042" s="759"/>
      <c r="R1042" s="757"/>
      <c r="S1042" s="768"/>
      <c r="T1042" s="777"/>
      <c r="U1042" s="759"/>
      <c r="V1042" s="757"/>
      <c r="W1042" s="768"/>
      <c r="X1042" s="777"/>
      <c r="Y1042" s="759"/>
      <c r="Z1042" s="769"/>
      <c r="AA1042" s="810"/>
      <c r="AB1042" s="811"/>
      <c r="AC1042" s="759"/>
      <c r="AD1042" s="757"/>
      <c r="AE1042" s="768"/>
      <c r="AF1042" s="29"/>
      <c r="AH1042" s="190" t="str">
        <f>IF(AG1042&lt;&gt;"",VLOOKUP(AG1042,MAGV!$B$6:$G$172,2,0),"")</f>
        <v/>
      </c>
      <c r="AI1042" s="44" t="str">
        <f>IF(AG1042&lt;&gt;"",B1055,"")</f>
        <v/>
      </c>
    </row>
    <row r="1043" spans="1:35" ht="12.6" customHeight="1" x14ac:dyDescent="0.2">
      <c r="A1043" s="368">
        <v>33</v>
      </c>
      <c r="B1043" s="101" t="str">
        <f>IF(AG1043&lt;&gt;"",AH1043,"")</f>
        <v>C.Thúy</v>
      </c>
      <c r="C1043" s="1042" t="s">
        <v>0</v>
      </c>
      <c r="D1043" s="79" t="str">
        <f>AG1043&amp;".1"</f>
        <v>MC18.1</v>
      </c>
      <c r="E1043" s="761"/>
      <c r="F1043" s="771"/>
      <c r="G1043" s="771"/>
      <c r="H1043" s="760"/>
      <c r="I1043" s="761"/>
      <c r="J1043" s="760"/>
      <c r="K1043" s="802"/>
      <c r="L1043" s="774"/>
      <c r="M1043" s="761"/>
      <c r="N1043" s="760"/>
      <c r="O1043" s="771"/>
      <c r="P1043" s="774"/>
      <c r="Q1043" s="761"/>
      <c r="R1043" s="762"/>
      <c r="S1043" s="771"/>
      <c r="T1043" s="774"/>
      <c r="U1043" s="761"/>
      <c r="V1043" s="760"/>
      <c r="W1043" s="771"/>
      <c r="X1043" s="774"/>
      <c r="Y1043" s="761" t="s">
        <v>5473</v>
      </c>
      <c r="Z1043" s="760">
        <v>5</v>
      </c>
      <c r="AA1043" s="771"/>
      <c r="AB1043" s="774"/>
      <c r="AC1043" s="761"/>
      <c r="AD1043" s="762"/>
      <c r="AE1043" s="771"/>
      <c r="AF1043" s="19"/>
      <c r="AG1043" s="189" t="s">
        <v>8316</v>
      </c>
      <c r="AH1043" s="190" t="str">
        <f>IF(AG1043&lt;&gt;"",VLOOKUP(AG1043,MAGV!$B$6:$G$172,2,0),"")</f>
        <v>C.Thúy</v>
      </c>
      <c r="AI1043" s="44">
        <f t="shared" ref="AI1043:AI1047" si="21">IF(AG1043&lt;&gt;"",B1044,"")</f>
        <v>20</v>
      </c>
    </row>
    <row r="1044" spans="1:35" ht="12" customHeight="1" x14ac:dyDescent="0.2">
      <c r="A1044" s="367"/>
      <c r="B1044" s="104">
        <f>SUM(F1043:F1048,J1043:J1048,N1043:N1048,R1043:R1048,V1043:V1048,Z1043:Z1048,AD1043:AD1048)</f>
        <v>20</v>
      </c>
      <c r="C1044" s="1043"/>
      <c r="D1044" s="78" t="str">
        <f>AG1043&amp;".2"</f>
        <v>MC18.2</v>
      </c>
      <c r="E1044" s="791"/>
      <c r="F1044" s="764"/>
      <c r="G1044" s="792"/>
      <c r="H1044" s="793"/>
      <c r="I1044" s="756"/>
      <c r="J1044" s="764"/>
      <c r="K1044" s="794"/>
      <c r="L1044" s="793"/>
      <c r="M1044" s="756"/>
      <c r="N1044" s="764"/>
      <c r="O1044" s="792"/>
      <c r="P1044" s="793"/>
      <c r="Q1044" s="756"/>
      <c r="R1044" s="763"/>
      <c r="S1044" s="792"/>
      <c r="T1044" s="793"/>
      <c r="U1044" s="756"/>
      <c r="V1044" s="763"/>
      <c r="W1044" s="792"/>
      <c r="X1044" s="793"/>
      <c r="Y1044" s="756"/>
      <c r="Z1044" s="763"/>
      <c r="AA1044" s="545" t="s">
        <v>10391</v>
      </c>
      <c r="AB1044" s="793"/>
      <c r="AC1044" s="756"/>
      <c r="AD1044" s="763"/>
      <c r="AE1044" s="792"/>
      <c r="AF1044" s="23"/>
      <c r="AH1044" s="190" t="str">
        <f>IF(AG1044&lt;&gt;"",VLOOKUP(AG1044,MAGV!$B$6:$G$172,2,0),"")</f>
        <v/>
      </c>
      <c r="AI1044" s="44" t="str">
        <f t="shared" si="21"/>
        <v/>
      </c>
    </row>
    <row r="1045" spans="1:35" ht="12.6" customHeight="1" x14ac:dyDescent="0.2">
      <c r="A1045" s="367"/>
      <c r="B1045" s="102"/>
      <c r="C1045" s="1044" t="s">
        <v>1</v>
      </c>
      <c r="D1045" s="78" t="str">
        <f>AG1043&amp;".3"</f>
        <v>MC18.3</v>
      </c>
      <c r="E1045" s="765" t="s">
        <v>5473</v>
      </c>
      <c r="F1045" s="773">
        <v>5</v>
      </c>
      <c r="G1045" s="773"/>
      <c r="H1045" s="795"/>
      <c r="I1045" s="765"/>
      <c r="J1045" s="767"/>
      <c r="K1045" s="795"/>
      <c r="L1045" s="775"/>
      <c r="M1045" s="765" t="s">
        <v>5473</v>
      </c>
      <c r="N1045" s="766">
        <v>5</v>
      </c>
      <c r="O1045" s="773"/>
      <c r="P1045" s="775"/>
      <c r="Q1045" s="765"/>
      <c r="R1045" s="767"/>
      <c r="S1045" s="773"/>
      <c r="T1045" s="775"/>
      <c r="U1045" s="765"/>
      <c r="V1045" s="766"/>
      <c r="W1045" s="773"/>
      <c r="X1045" s="775"/>
      <c r="Y1045" s="765" t="s">
        <v>5473</v>
      </c>
      <c r="Z1045" s="766">
        <v>5</v>
      </c>
      <c r="AA1045" s="773"/>
      <c r="AB1045" s="775"/>
      <c r="AC1045" s="765"/>
      <c r="AD1045" s="767"/>
      <c r="AE1045" s="773"/>
      <c r="AF1045" s="29"/>
      <c r="AH1045" s="190" t="str">
        <f>IF(AG1045&lt;&gt;"",VLOOKUP(AG1045,MAGV!$B$6:$G$172,2,0),"")</f>
        <v/>
      </c>
      <c r="AI1045" s="44" t="str">
        <f t="shared" si="21"/>
        <v/>
      </c>
    </row>
    <row r="1046" spans="1:35" ht="12.6" customHeight="1" x14ac:dyDescent="0.2">
      <c r="A1046" s="367"/>
      <c r="B1046" s="102"/>
      <c r="C1046" s="1045"/>
      <c r="D1046" s="78" t="str">
        <f>AG1043&amp;".4"</f>
        <v>MC18.4</v>
      </c>
      <c r="E1046" s="756"/>
      <c r="F1046" s="770"/>
      <c r="G1046" s="792" t="s">
        <v>8341</v>
      </c>
      <c r="H1046" s="796"/>
      <c r="I1046" s="756"/>
      <c r="J1046" s="764"/>
      <c r="K1046" s="794"/>
      <c r="L1046" s="793"/>
      <c r="M1046" s="756"/>
      <c r="N1046" s="764"/>
      <c r="O1046" s="792" t="s">
        <v>8341</v>
      </c>
      <c r="P1046" s="793"/>
      <c r="Q1046" s="756"/>
      <c r="R1046" s="763"/>
      <c r="S1046" s="792"/>
      <c r="T1046" s="793"/>
      <c r="U1046" s="756"/>
      <c r="V1046" s="763"/>
      <c r="W1046" s="792"/>
      <c r="X1046" s="793"/>
      <c r="Y1046" s="756"/>
      <c r="Z1046" s="772"/>
      <c r="AA1046" s="1022" t="s">
        <v>10392</v>
      </c>
      <c r="AB1046" s="798"/>
      <c r="AC1046" s="756"/>
      <c r="AD1046" s="763"/>
      <c r="AE1046" s="792"/>
      <c r="AF1046" s="29"/>
      <c r="AH1046" s="190" t="str">
        <f>IF(AG1046&lt;&gt;"",VLOOKUP(AG1046,MAGV!$B$6:$G$172,2,0),"")</f>
        <v/>
      </c>
      <c r="AI1046" s="44" t="str">
        <f t="shared" si="21"/>
        <v/>
      </c>
    </row>
    <row r="1047" spans="1:35" ht="5.0999999999999996" customHeight="1" x14ac:dyDescent="0.2">
      <c r="A1047" s="367"/>
      <c r="B1047" s="102"/>
      <c r="C1047" s="1046" t="s">
        <v>547</v>
      </c>
      <c r="D1047" s="78" t="str">
        <f>AG1043&amp;".5"</f>
        <v>MC18.5</v>
      </c>
      <c r="E1047" s="753"/>
      <c r="F1047" s="788"/>
      <c r="G1047" s="788"/>
      <c r="H1047" s="789"/>
      <c r="I1047" s="753"/>
      <c r="J1047" s="754"/>
      <c r="K1047" s="789"/>
      <c r="L1047" s="755"/>
      <c r="M1047" s="753"/>
      <c r="N1047" s="754"/>
      <c r="O1047" s="788"/>
      <c r="P1047" s="755"/>
      <c r="Q1047" s="753"/>
      <c r="R1047" s="790"/>
      <c r="S1047" s="788"/>
      <c r="T1047" s="755"/>
      <c r="U1047" s="753"/>
      <c r="V1047" s="790"/>
      <c r="W1047" s="788"/>
      <c r="X1047" s="755"/>
      <c r="Y1047" s="753"/>
      <c r="Z1047" s="799"/>
      <c r="AA1047" s="800"/>
      <c r="AB1047" s="801"/>
      <c r="AC1047" s="753"/>
      <c r="AD1047" s="790"/>
      <c r="AE1047" s="788"/>
      <c r="AF1047" s="29"/>
      <c r="AH1047" s="190" t="str">
        <f>IF(AG1047&lt;&gt;"",VLOOKUP(AG1047,MAGV!$B$6:$G$172,2,0),"")</f>
        <v/>
      </c>
      <c r="AI1047" s="44" t="str">
        <f t="shared" si="21"/>
        <v/>
      </c>
    </row>
    <row r="1048" spans="1:35" ht="5.0999999999999996" customHeight="1" x14ac:dyDescent="0.2">
      <c r="A1048" s="369"/>
      <c r="B1048" s="103"/>
      <c r="C1048" s="1047"/>
      <c r="D1048" s="78" t="str">
        <f>AG1043&amp;".6"</f>
        <v>MC18.6</v>
      </c>
      <c r="E1048" s="759"/>
      <c r="F1048" s="768"/>
      <c r="G1048" s="768"/>
      <c r="H1048" s="808"/>
      <c r="I1048" s="759"/>
      <c r="J1048" s="758"/>
      <c r="K1048" s="808"/>
      <c r="L1048" s="777"/>
      <c r="M1048" s="759"/>
      <c r="N1048" s="758"/>
      <c r="O1048" s="768"/>
      <c r="P1048" s="777"/>
      <c r="Q1048" s="759"/>
      <c r="R1048" s="757"/>
      <c r="S1048" s="768"/>
      <c r="T1048" s="777"/>
      <c r="U1048" s="759"/>
      <c r="V1048" s="757"/>
      <c r="W1048" s="768"/>
      <c r="X1048" s="777"/>
      <c r="Y1048" s="759"/>
      <c r="Z1048" s="769"/>
      <c r="AA1048" s="810"/>
      <c r="AB1048" s="811"/>
      <c r="AC1048" s="759"/>
      <c r="AD1048" s="757"/>
      <c r="AE1048" s="768"/>
      <c r="AF1048" s="29"/>
      <c r="AH1048" s="190" t="str">
        <f>IF(AG1048&lt;&gt;"",VLOOKUP(AG1048,MAGV!$B$6:$G$172,2,0),"")</f>
        <v/>
      </c>
      <c r="AI1048" s="44" t="str">
        <f>IF(AG1048&lt;&gt;"",B1055,"")</f>
        <v/>
      </c>
    </row>
    <row r="1049" spans="1:35" ht="12.6" customHeight="1" x14ac:dyDescent="0.2">
      <c r="A1049" s="368">
        <v>33</v>
      </c>
      <c r="B1049" s="101" t="str">
        <f>IF(AG1049&lt;&gt;"",AH1049,"")</f>
        <v>Th.NgDũng</v>
      </c>
      <c r="C1049" s="1042" t="s">
        <v>0</v>
      </c>
      <c r="D1049" s="79" t="str">
        <f>AG1049&amp;".1"</f>
        <v>MC19.1</v>
      </c>
      <c r="E1049" s="761"/>
      <c r="F1049" s="771"/>
      <c r="G1049" s="771"/>
      <c r="H1049" s="760"/>
      <c r="I1049" s="761"/>
      <c r="J1049" s="760"/>
      <c r="K1049" s="802"/>
      <c r="L1049" s="774"/>
      <c r="M1049" s="761"/>
      <c r="N1049" s="760"/>
      <c r="O1049" s="771"/>
      <c r="P1049" s="774"/>
      <c r="Q1049" s="761"/>
      <c r="R1049" s="762"/>
      <c r="S1049" s="771"/>
      <c r="T1049" s="774"/>
      <c r="U1049" s="761"/>
      <c r="V1049" s="760"/>
      <c r="W1049" s="771"/>
      <c r="X1049" s="774"/>
      <c r="Y1049" s="761"/>
      <c r="Z1049" s="760"/>
      <c r="AA1049" s="771"/>
      <c r="AB1049" s="774"/>
      <c r="AC1049" s="761"/>
      <c r="AD1049" s="762"/>
      <c r="AE1049" s="771"/>
      <c r="AF1049" s="19"/>
      <c r="AG1049" s="189" t="s">
        <v>9873</v>
      </c>
      <c r="AH1049" s="190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">
      <c r="A1050" s="367"/>
      <c r="B1050" s="104">
        <f>SUM(F1049:F1054,J1049:J1054,N1049:N1054,R1049:R1054,V1049:V1054,Z1049:Z1054,AD1049:AD1054)</f>
        <v>0</v>
      </c>
      <c r="C1050" s="1043"/>
      <c r="D1050" s="78" t="str">
        <f>AG1049&amp;".2"</f>
        <v>MC19.2</v>
      </c>
      <c r="E1050" s="791"/>
      <c r="F1050" s="764"/>
      <c r="G1050" s="792"/>
      <c r="H1050" s="793"/>
      <c r="I1050" s="756"/>
      <c r="J1050" s="764"/>
      <c r="K1050" s="794"/>
      <c r="L1050" s="793"/>
      <c r="M1050" s="756"/>
      <c r="N1050" s="764"/>
      <c r="O1050" s="792"/>
      <c r="P1050" s="793"/>
      <c r="Q1050" s="756"/>
      <c r="R1050" s="763"/>
      <c r="S1050" s="792"/>
      <c r="T1050" s="793"/>
      <c r="U1050" s="756"/>
      <c r="V1050" s="763"/>
      <c r="W1050" s="792"/>
      <c r="X1050" s="793"/>
      <c r="Y1050" s="756"/>
      <c r="Z1050" s="763"/>
      <c r="AA1050" s="792"/>
      <c r="AB1050" s="793"/>
      <c r="AC1050" s="756"/>
      <c r="AD1050" s="763"/>
      <c r="AE1050" s="792"/>
      <c r="AF1050" s="23"/>
      <c r="AH1050" s="190" t="str">
        <f>IF(AG1050&lt;&gt;"",VLOOKUP(AG1050,MAGV!$B$6:$G$172,2,0),"")</f>
        <v/>
      </c>
      <c r="AI1050" s="44" t="str">
        <f t="shared" si="22"/>
        <v/>
      </c>
    </row>
    <row r="1051" spans="1:35" ht="12.6" customHeight="1" x14ac:dyDescent="0.2">
      <c r="A1051" s="367"/>
      <c r="B1051" s="102"/>
      <c r="C1051" s="1044" t="s">
        <v>1</v>
      </c>
      <c r="D1051" s="78" t="str">
        <f>AG1049&amp;".3"</f>
        <v>MC19.3</v>
      </c>
      <c r="E1051" s="765"/>
      <c r="F1051" s="773"/>
      <c r="G1051" s="773"/>
      <c r="H1051" s="795"/>
      <c r="I1051" s="765"/>
      <c r="J1051" s="767"/>
      <c r="K1051" s="795"/>
      <c r="L1051" s="775"/>
      <c r="M1051" s="765"/>
      <c r="N1051" s="766"/>
      <c r="O1051" s="773"/>
      <c r="P1051" s="775"/>
      <c r="Q1051" s="765"/>
      <c r="R1051" s="767"/>
      <c r="S1051" s="773"/>
      <c r="T1051" s="775"/>
      <c r="U1051" s="765"/>
      <c r="V1051" s="766"/>
      <c r="W1051" s="773"/>
      <c r="X1051" s="775"/>
      <c r="Y1051" s="765"/>
      <c r="Z1051" s="766"/>
      <c r="AA1051" s="773"/>
      <c r="AB1051" s="775"/>
      <c r="AC1051" s="765"/>
      <c r="AD1051" s="767"/>
      <c r="AE1051" s="773"/>
      <c r="AF1051" s="29"/>
      <c r="AH1051" s="190" t="str">
        <f>IF(AG1051&lt;&gt;"",VLOOKUP(AG1051,MAGV!$B$6:$G$172,2,0),"")</f>
        <v/>
      </c>
      <c r="AI1051" s="44" t="str">
        <f t="shared" si="22"/>
        <v/>
      </c>
    </row>
    <row r="1052" spans="1:35" ht="12.6" customHeight="1" x14ac:dyDescent="0.2">
      <c r="A1052" s="367"/>
      <c r="B1052" s="102"/>
      <c r="C1052" s="1045"/>
      <c r="D1052" s="78" t="str">
        <f>AG1049&amp;".4"</f>
        <v>MC19.4</v>
      </c>
      <c r="E1052" s="756"/>
      <c r="F1052" s="770"/>
      <c r="G1052" s="792"/>
      <c r="H1052" s="796"/>
      <c r="I1052" s="756"/>
      <c r="J1052" s="764"/>
      <c r="K1052" s="794"/>
      <c r="L1052" s="793"/>
      <c r="M1052" s="756"/>
      <c r="N1052" s="764"/>
      <c r="O1052" s="792"/>
      <c r="P1052" s="793"/>
      <c r="Q1052" s="756"/>
      <c r="R1052" s="763"/>
      <c r="S1052" s="792"/>
      <c r="T1052" s="793"/>
      <c r="U1052" s="756"/>
      <c r="V1052" s="763"/>
      <c r="W1052" s="770"/>
      <c r="X1052" s="793"/>
      <c r="Y1052" s="756"/>
      <c r="Z1052" s="772"/>
      <c r="AA1052" s="797"/>
      <c r="AB1052" s="798"/>
      <c r="AC1052" s="756"/>
      <c r="AD1052" s="763"/>
      <c r="AE1052" s="792"/>
      <c r="AF1052" s="29"/>
      <c r="AH1052" s="190" t="str">
        <f>IF(AG1052&lt;&gt;"",VLOOKUP(AG1052,MAGV!$B$6:$G$172,2,0),"")</f>
        <v/>
      </c>
      <c r="AI1052" s="44" t="str">
        <f t="shared" si="22"/>
        <v/>
      </c>
    </row>
    <row r="1053" spans="1:35" ht="5.0999999999999996" customHeight="1" x14ac:dyDescent="0.2">
      <c r="A1053" s="367"/>
      <c r="B1053" s="102"/>
      <c r="C1053" s="1046" t="s">
        <v>547</v>
      </c>
      <c r="D1053" s="78" t="str">
        <f>AG1049&amp;".5"</f>
        <v>MC19.5</v>
      </c>
      <c r="E1053" s="753"/>
      <c r="F1053" s="788"/>
      <c r="G1053" s="788"/>
      <c r="H1053" s="789"/>
      <c r="I1053" s="753"/>
      <c r="J1053" s="754"/>
      <c r="K1053" s="789"/>
      <c r="L1053" s="755"/>
      <c r="M1053" s="753"/>
      <c r="N1053" s="754"/>
      <c r="O1053" s="788"/>
      <c r="P1053" s="755"/>
      <c r="Q1053" s="753"/>
      <c r="R1053" s="790"/>
      <c r="S1053" s="788"/>
      <c r="T1053" s="755"/>
      <c r="U1053" s="753"/>
      <c r="V1053" s="790"/>
      <c r="W1053" s="788"/>
      <c r="X1053" s="755"/>
      <c r="Y1053" s="753"/>
      <c r="Z1053" s="799"/>
      <c r="AA1053" s="800"/>
      <c r="AB1053" s="801"/>
      <c r="AC1053" s="753"/>
      <c r="AD1053" s="790"/>
      <c r="AE1053" s="788"/>
      <c r="AF1053" s="29"/>
      <c r="AH1053" s="190" t="str">
        <f>IF(AG1053&lt;&gt;"",VLOOKUP(AG1053,MAGV!$B$6:$G$172,2,0),"")</f>
        <v/>
      </c>
      <c r="AI1053" s="44" t="str">
        <f t="shared" si="22"/>
        <v/>
      </c>
    </row>
    <row r="1054" spans="1:35" ht="5.0999999999999996" customHeight="1" x14ac:dyDescent="0.2">
      <c r="A1054" s="369"/>
      <c r="B1054" s="103"/>
      <c r="C1054" s="1047"/>
      <c r="D1054" s="78" t="str">
        <f>AG1049&amp;".6"</f>
        <v>MC19.6</v>
      </c>
      <c r="E1054" s="759"/>
      <c r="F1054" s="768"/>
      <c r="G1054" s="768"/>
      <c r="H1054" s="808"/>
      <c r="I1054" s="759"/>
      <c r="J1054" s="758"/>
      <c r="K1054" s="808"/>
      <c r="L1054" s="777"/>
      <c r="M1054" s="759"/>
      <c r="N1054" s="758"/>
      <c r="O1054" s="768"/>
      <c r="P1054" s="777"/>
      <c r="Q1054" s="759"/>
      <c r="R1054" s="757"/>
      <c r="S1054" s="768"/>
      <c r="T1054" s="777"/>
      <c r="U1054" s="759"/>
      <c r="V1054" s="757"/>
      <c r="W1054" s="768"/>
      <c r="X1054" s="777"/>
      <c r="Y1054" s="759"/>
      <c r="Z1054" s="769"/>
      <c r="AA1054" s="810"/>
      <c r="AB1054" s="811"/>
      <c r="AC1054" s="759"/>
      <c r="AD1054" s="757"/>
      <c r="AE1054" s="768"/>
      <c r="AF1054" s="29"/>
      <c r="AH1054" s="190" t="str">
        <f>IF(AG1054&lt;&gt;"",VLOOKUP(AG1054,MAGV!$B$6:$G$172,2,0),"")</f>
        <v/>
      </c>
      <c r="AI1054" s="44" t="str">
        <f>IF(AG1054&lt;&gt;"",B1061,"")</f>
        <v/>
      </c>
    </row>
    <row r="1055" spans="1:35" ht="12.6" customHeight="1" x14ac:dyDescent="0.2">
      <c r="A1055" s="368">
        <v>34</v>
      </c>
      <c r="B1055" s="101" t="str">
        <f>IF(AG1055&lt;&gt;"",AH1055,"")</f>
        <v>C.Lưu</v>
      </c>
      <c r="C1055" s="1042" t="s">
        <v>0</v>
      </c>
      <c r="D1055" s="79" t="str">
        <f>AG1055&amp;".1"</f>
        <v>HD1.1</v>
      </c>
      <c r="E1055" s="761"/>
      <c r="F1055" s="771"/>
      <c r="G1055" s="771"/>
      <c r="H1055" s="760"/>
      <c r="I1055" s="761"/>
      <c r="J1055" s="760"/>
      <c r="K1055" s="802"/>
      <c r="L1055" s="774"/>
      <c r="M1055" s="761"/>
      <c r="N1055" s="760"/>
      <c r="O1055" s="771"/>
      <c r="P1055" s="774"/>
      <c r="Q1055" s="761"/>
      <c r="R1055" s="762"/>
      <c r="S1055" s="771"/>
      <c r="T1055" s="774"/>
      <c r="U1055" s="761"/>
      <c r="V1055" s="760"/>
      <c r="W1055" s="771"/>
      <c r="X1055" s="774"/>
      <c r="Y1055" s="761"/>
      <c r="Z1055" s="760"/>
      <c r="AA1055" s="771"/>
      <c r="AB1055" s="774"/>
      <c r="AC1055" s="761"/>
      <c r="AD1055" s="762"/>
      <c r="AE1055" s="771"/>
      <c r="AF1055" s="19"/>
      <c r="AG1055" s="189" t="s">
        <v>8461</v>
      </c>
      <c r="AH1055" s="190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">
      <c r="A1056" s="367"/>
      <c r="B1056" s="104">
        <f>SUM(F1055:F1060,J1055:J1060,N1055:N1060,R1055:R1060,V1055:V1060,Z1055:Z1060,AD1055:AD1060)</f>
        <v>0</v>
      </c>
      <c r="C1056" s="1043"/>
      <c r="D1056" s="78" t="str">
        <f>AG1055&amp;".2"</f>
        <v>HD1.2</v>
      </c>
      <c r="E1056" s="791"/>
      <c r="F1056" s="764"/>
      <c r="G1056" s="792"/>
      <c r="H1056" s="793"/>
      <c r="I1056" s="756"/>
      <c r="J1056" s="764"/>
      <c r="K1056" s="794"/>
      <c r="L1056" s="793"/>
      <c r="M1056" s="756"/>
      <c r="N1056" s="764"/>
      <c r="O1056" s="792"/>
      <c r="P1056" s="793"/>
      <c r="Q1056" s="756"/>
      <c r="R1056" s="763"/>
      <c r="S1056" s="792"/>
      <c r="T1056" s="793"/>
      <c r="U1056" s="756"/>
      <c r="V1056" s="763"/>
      <c r="W1056" s="792"/>
      <c r="X1056" s="793"/>
      <c r="Y1056" s="756"/>
      <c r="Z1056" s="763"/>
      <c r="AA1056" s="792"/>
      <c r="AB1056" s="793"/>
      <c r="AC1056" s="756"/>
      <c r="AD1056" s="763"/>
      <c r="AE1056" s="792"/>
      <c r="AF1056" s="23"/>
      <c r="AH1056" s="190" t="str">
        <f>IF(AG1056&lt;&gt;"",VLOOKUP(AG1056,MAGV!$B$6:$G$172,2,0),"")</f>
        <v/>
      </c>
      <c r="AI1056" s="44" t="str">
        <f t="shared" si="23"/>
        <v/>
      </c>
    </row>
    <row r="1057" spans="1:35" ht="12.6" customHeight="1" x14ac:dyDescent="0.2">
      <c r="A1057" s="367"/>
      <c r="B1057" s="102"/>
      <c r="C1057" s="1044" t="s">
        <v>1</v>
      </c>
      <c r="D1057" s="78" t="str">
        <f>AG1055&amp;".3"</f>
        <v>HD1.3</v>
      </c>
      <c r="E1057" s="765"/>
      <c r="F1057" s="773"/>
      <c r="G1057" s="773"/>
      <c r="H1057" s="795"/>
      <c r="I1057" s="765"/>
      <c r="J1057" s="767"/>
      <c r="K1057" s="795"/>
      <c r="L1057" s="775"/>
      <c r="M1057" s="765"/>
      <c r="N1057" s="766"/>
      <c r="O1057" s="773"/>
      <c r="P1057" s="775"/>
      <c r="Q1057" s="765"/>
      <c r="R1057" s="767"/>
      <c r="S1057" s="773"/>
      <c r="T1057" s="775"/>
      <c r="U1057" s="765"/>
      <c r="V1057" s="766"/>
      <c r="W1057" s="773"/>
      <c r="X1057" s="775"/>
      <c r="Y1057" s="765"/>
      <c r="Z1057" s="766"/>
      <c r="AA1057" s="773"/>
      <c r="AB1057" s="775"/>
      <c r="AC1057" s="765"/>
      <c r="AD1057" s="767"/>
      <c r="AE1057" s="773"/>
      <c r="AF1057" s="29"/>
      <c r="AH1057" s="190" t="str">
        <f>IF(AG1057&lt;&gt;"",VLOOKUP(AG1057,MAGV!$B$6:$G$172,2,0),"")</f>
        <v/>
      </c>
      <c r="AI1057" s="44" t="str">
        <f t="shared" si="23"/>
        <v/>
      </c>
    </row>
    <row r="1058" spans="1:35" ht="12.6" customHeight="1" x14ac:dyDescent="0.2">
      <c r="A1058" s="367"/>
      <c r="B1058" s="102"/>
      <c r="C1058" s="1045"/>
      <c r="D1058" s="78" t="str">
        <f>AG1055&amp;".4"</f>
        <v>HD1.4</v>
      </c>
      <c r="E1058" s="756"/>
      <c r="F1058" s="770"/>
      <c r="G1058" s="792"/>
      <c r="H1058" s="796"/>
      <c r="I1058" s="756"/>
      <c r="J1058" s="764"/>
      <c r="K1058" s="794"/>
      <c r="L1058" s="793"/>
      <c r="M1058" s="756"/>
      <c r="N1058" s="764"/>
      <c r="O1058" s="792"/>
      <c r="P1058" s="793"/>
      <c r="Q1058" s="756"/>
      <c r="R1058" s="763"/>
      <c r="S1058" s="792"/>
      <c r="T1058" s="793"/>
      <c r="U1058" s="756"/>
      <c r="V1058" s="763"/>
      <c r="W1058" s="792"/>
      <c r="X1058" s="793"/>
      <c r="Y1058" s="756"/>
      <c r="Z1058" s="772"/>
      <c r="AA1058" s="797"/>
      <c r="AB1058" s="798"/>
      <c r="AC1058" s="756"/>
      <c r="AD1058" s="763"/>
      <c r="AE1058" s="792"/>
      <c r="AF1058" s="29"/>
      <c r="AH1058" s="190" t="str">
        <f>IF(AG1058&lt;&gt;"",VLOOKUP(AG1058,MAGV!$B$6:$G$172,2,0),"")</f>
        <v/>
      </c>
      <c r="AI1058" s="44" t="str">
        <f t="shared" si="23"/>
        <v/>
      </c>
    </row>
    <row r="1059" spans="1:35" ht="5.0999999999999996" customHeight="1" x14ac:dyDescent="0.2">
      <c r="A1059" s="367"/>
      <c r="B1059" s="102"/>
      <c r="C1059" s="1046" t="s">
        <v>547</v>
      </c>
      <c r="D1059" s="78" t="str">
        <f>AG1055&amp;".5"</f>
        <v>HD1.5</v>
      </c>
      <c r="E1059" s="753"/>
      <c r="F1059" s="788"/>
      <c r="G1059" s="788"/>
      <c r="H1059" s="789"/>
      <c r="I1059" s="753"/>
      <c r="J1059" s="754"/>
      <c r="K1059" s="789"/>
      <c r="L1059" s="755"/>
      <c r="M1059" s="753"/>
      <c r="N1059" s="754"/>
      <c r="O1059" s="788"/>
      <c r="P1059" s="755"/>
      <c r="Q1059" s="753"/>
      <c r="R1059" s="790"/>
      <c r="S1059" s="788"/>
      <c r="T1059" s="755"/>
      <c r="U1059" s="753"/>
      <c r="V1059" s="790"/>
      <c r="W1059" s="788"/>
      <c r="X1059" s="755"/>
      <c r="Y1059" s="753"/>
      <c r="Z1059" s="799"/>
      <c r="AA1059" s="800"/>
      <c r="AB1059" s="801"/>
      <c r="AC1059" s="753"/>
      <c r="AD1059" s="790"/>
      <c r="AE1059" s="788"/>
      <c r="AF1059" s="29"/>
      <c r="AH1059" s="190" t="str">
        <f>IF(AG1059&lt;&gt;"",VLOOKUP(AG1059,MAGV!$B$6:$G$172,2,0),"")</f>
        <v/>
      </c>
      <c r="AI1059" s="44" t="str">
        <f t="shared" si="23"/>
        <v/>
      </c>
    </row>
    <row r="1060" spans="1:35" ht="5.0999999999999996" customHeight="1" x14ac:dyDescent="0.2">
      <c r="A1060" s="369"/>
      <c r="B1060" s="103"/>
      <c r="C1060" s="1047"/>
      <c r="D1060" s="78" t="str">
        <f>AG1055&amp;".6"</f>
        <v>HD1.6</v>
      </c>
      <c r="E1060" s="759"/>
      <c r="F1060" s="768"/>
      <c r="G1060" s="768"/>
      <c r="H1060" s="808"/>
      <c r="I1060" s="759"/>
      <c r="J1060" s="758"/>
      <c r="K1060" s="808"/>
      <c r="L1060" s="777"/>
      <c r="M1060" s="759"/>
      <c r="N1060" s="758"/>
      <c r="O1060" s="768"/>
      <c r="P1060" s="777"/>
      <c r="Q1060" s="759"/>
      <c r="R1060" s="757"/>
      <c r="S1060" s="768"/>
      <c r="T1060" s="777"/>
      <c r="U1060" s="759"/>
      <c r="V1060" s="757"/>
      <c r="W1060" s="768"/>
      <c r="X1060" s="777"/>
      <c r="Y1060" s="759"/>
      <c r="Z1060" s="769"/>
      <c r="AA1060" s="810"/>
      <c r="AB1060" s="811"/>
      <c r="AC1060" s="759"/>
      <c r="AD1060" s="757"/>
      <c r="AE1060" s="768"/>
      <c r="AF1060" s="29"/>
      <c r="AH1060" s="190" t="str">
        <f>IF(AG1060&lt;&gt;"",VLOOKUP(AG1060,MAGV!$B$6:$G$172,2,0),"")</f>
        <v/>
      </c>
      <c r="AI1060" s="44" t="str">
        <f t="shared" si="23"/>
        <v/>
      </c>
    </row>
    <row r="1061" spans="1:35" ht="12.6" customHeight="1" x14ac:dyDescent="0.2">
      <c r="A1061" s="368">
        <v>35</v>
      </c>
      <c r="B1061" s="101" t="str">
        <f>IF(AG1061&lt;&gt;"",AH1061,"")</f>
        <v>C.Uyên Minh</v>
      </c>
      <c r="C1061" s="1042" t="s">
        <v>0</v>
      </c>
      <c r="D1061" s="79" t="str">
        <f>AG1061&amp;".1"</f>
        <v>HD2.1</v>
      </c>
      <c r="E1061" s="761"/>
      <c r="F1061" s="771"/>
      <c r="G1061" s="771"/>
      <c r="H1061" s="760"/>
      <c r="I1061" s="761"/>
      <c r="J1061" s="760"/>
      <c r="K1061" s="802"/>
      <c r="L1061" s="774"/>
      <c r="M1061" s="761"/>
      <c r="N1061" s="760"/>
      <c r="O1061" s="771"/>
      <c r="P1061" s="774"/>
      <c r="Q1061" s="761"/>
      <c r="R1061" s="762"/>
      <c r="S1061" s="771"/>
      <c r="T1061" s="774"/>
      <c r="U1061" s="761"/>
      <c r="V1061" s="760"/>
      <c r="W1061" s="771"/>
      <c r="X1061" s="774"/>
      <c r="Y1061" s="761"/>
      <c r="Z1061" s="760"/>
      <c r="AA1061" s="771"/>
      <c r="AB1061" s="774"/>
      <c r="AC1061" s="761"/>
      <c r="AD1061" s="762"/>
      <c r="AE1061" s="771"/>
      <c r="AF1061" s="19"/>
      <c r="AG1061" s="189" t="s">
        <v>9892</v>
      </c>
      <c r="AH1061" s="190" t="str">
        <f>IF(AG1061&lt;&gt;"",VLOOKUP(AG1061,MAGV!$B$6:$G$194,2,0),"")</f>
        <v>C.Uyên Minh</v>
      </c>
      <c r="AI1061" s="44">
        <f t="shared" ref="AI1061:AI1066" si="24">IF(AG1061&lt;&gt;"",B1062,"")</f>
        <v>0</v>
      </c>
    </row>
    <row r="1062" spans="1:35" ht="12" customHeight="1" x14ac:dyDescent="0.2">
      <c r="A1062" s="367"/>
      <c r="B1062" s="104">
        <f>SUM(F1061:F1066,J1061:J1066,N1061:N1066,R1061:R1066,V1061:V1066,Z1061:Z1066,AD1061:AD1066)</f>
        <v>0</v>
      </c>
      <c r="C1062" s="1043"/>
      <c r="D1062" s="78" t="str">
        <f>AG1061&amp;".2"</f>
        <v>HD2.2</v>
      </c>
      <c r="E1062" s="791"/>
      <c r="F1062" s="764"/>
      <c r="G1062" s="792"/>
      <c r="H1062" s="793"/>
      <c r="I1062" s="756"/>
      <c r="J1062" s="764"/>
      <c r="K1062" s="794"/>
      <c r="L1062" s="793"/>
      <c r="M1062" s="756"/>
      <c r="N1062" s="764"/>
      <c r="O1062" s="792"/>
      <c r="P1062" s="793"/>
      <c r="Q1062" s="756"/>
      <c r="R1062" s="763"/>
      <c r="S1062" s="792"/>
      <c r="T1062" s="793"/>
      <c r="U1062" s="756"/>
      <c r="V1062" s="763"/>
      <c r="W1062" s="792"/>
      <c r="X1062" s="793"/>
      <c r="Y1062" s="756"/>
      <c r="Z1062" s="763"/>
      <c r="AA1062" s="792"/>
      <c r="AB1062" s="793"/>
      <c r="AC1062" s="756"/>
      <c r="AD1062" s="763"/>
      <c r="AE1062" s="792"/>
      <c r="AF1062" s="23"/>
      <c r="AH1062" s="190" t="str">
        <f>IF(AG1062&lt;&gt;"",VLOOKUP(AG1062,MAGV!$B$6:$G$172,2,0),"")</f>
        <v/>
      </c>
      <c r="AI1062" s="44" t="str">
        <f t="shared" si="24"/>
        <v/>
      </c>
    </row>
    <row r="1063" spans="1:35" ht="12.6" customHeight="1" x14ac:dyDescent="0.2">
      <c r="A1063" s="367"/>
      <c r="B1063" s="102"/>
      <c r="C1063" s="1044" t="s">
        <v>1</v>
      </c>
      <c r="D1063" s="78" t="str">
        <f>AG1061&amp;".3"</f>
        <v>HD2.3</v>
      </c>
      <c r="E1063" s="765"/>
      <c r="F1063" s="773"/>
      <c r="G1063" s="773"/>
      <c r="H1063" s="795"/>
      <c r="I1063" s="765"/>
      <c r="J1063" s="767"/>
      <c r="K1063" s="795"/>
      <c r="L1063" s="775"/>
      <c r="M1063" s="765"/>
      <c r="N1063" s="766"/>
      <c r="O1063" s="773"/>
      <c r="P1063" s="775"/>
      <c r="Q1063" s="765"/>
      <c r="R1063" s="767"/>
      <c r="S1063" s="773"/>
      <c r="T1063" s="775"/>
      <c r="U1063" s="765"/>
      <c r="V1063" s="766"/>
      <c r="W1063" s="773"/>
      <c r="X1063" s="775"/>
      <c r="Y1063" s="765"/>
      <c r="Z1063" s="766"/>
      <c r="AA1063" s="773"/>
      <c r="AB1063" s="775"/>
      <c r="AC1063" s="765"/>
      <c r="AD1063" s="767"/>
      <c r="AE1063" s="773"/>
      <c r="AF1063" s="29"/>
      <c r="AH1063" s="190" t="str">
        <f>IF(AG1063&lt;&gt;"",VLOOKUP(AG1063,MAGV!$B$6:$G$172,2,0),"")</f>
        <v/>
      </c>
      <c r="AI1063" s="44" t="str">
        <f t="shared" si="24"/>
        <v/>
      </c>
    </row>
    <row r="1064" spans="1:35" ht="12.6" customHeight="1" x14ac:dyDescent="0.2">
      <c r="A1064" s="367"/>
      <c r="B1064" s="102"/>
      <c r="C1064" s="1045"/>
      <c r="D1064" s="78" t="str">
        <f>AG1061&amp;".4"</f>
        <v>HD2.4</v>
      </c>
      <c r="E1064" s="756"/>
      <c r="F1064" s="770"/>
      <c r="G1064" s="792"/>
      <c r="H1064" s="796"/>
      <c r="I1064" s="756"/>
      <c r="J1064" s="764"/>
      <c r="K1064" s="794"/>
      <c r="L1064" s="793"/>
      <c r="M1064" s="756"/>
      <c r="N1064" s="764"/>
      <c r="O1064" s="792"/>
      <c r="P1064" s="793"/>
      <c r="Q1064" s="756"/>
      <c r="R1064" s="763"/>
      <c r="S1064" s="792"/>
      <c r="T1064" s="793"/>
      <c r="U1064" s="756"/>
      <c r="V1064" s="763"/>
      <c r="W1064" s="792"/>
      <c r="X1064" s="793"/>
      <c r="Y1064" s="756"/>
      <c r="Z1064" s="772"/>
      <c r="AA1064" s="797"/>
      <c r="AB1064" s="798"/>
      <c r="AC1064" s="756"/>
      <c r="AD1064" s="763"/>
      <c r="AE1064" s="792"/>
      <c r="AF1064" s="29"/>
      <c r="AH1064" s="190" t="str">
        <f>IF(AG1064&lt;&gt;"",VLOOKUP(AG1064,MAGV!$B$6:$G$172,2,0),"")</f>
        <v/>
      </c>
      <c r="AI1064" s="44" t="str">
        <f t="shared" si="24"/>
        <v/>
      </c>
    </row>
    <row r="1065" spans="1:35" ht="5.0999999999999996" customHeight="1" x14ac:dyDescent="0.2">
      <c r="A1065" s="367"/>
      <c r="B1065" s="102"/>
      <c r="C1065" s="1046" t="s">
        <v>547</v>
      </c>
      <c r="D1065" s="78" t="str">
        <f>AG1061&amp;".5"</f>
        <v>HD2.5</v>
      </c>
      <c r="E1065" s="753"/>
      <c r="F1065" s="788"/>
      <c r="G1065" s="788"/>
      <c r="H1065" s="789"/>
      <c r="I1065" s="753"/>
      <c r="J1065" s="754"/>
      <c r="K1065" s="789"/>
      <c r="L1065" s="755"/>
      <c r="M1065" s="753"/>
      <c r="N1065" s="754"/>
      <c r="O1065" s="788"/>
      <c r="P1065" s="755"/>
      <c r="Q1065" s="753"/>
      <c r="R1065" s="790"/>
      <c r="S1065" s="788"/>
      <c r="T1065" s="755"/>
      <c r="U1065" s="753"/>
      <c r="V1065" s="790"/>
      <c r="W1065" s="788"/>
      <c r="X1065" s="755"/>
      <c r="Y1065" s="753"/>
      <c r="Z1065" s="799"/>
      <c r="AA1065" s="800"/>
      <c r="AB1065" s="801"/>
      <c r="AC1065" s="753"/>
      <c r="AD1065" s="790"/>
      <c r="AE1065" s="788"/>
      <c r="AF1065" s="29"/>
      <c r="AH1065" s="190" t="str">
        <f>IF(AG1065&lt;&gt;"",VLOOKUP(AG1065,MAGV!$B$6:$G$172,2,0),"")</f>
        <v/>
      </c>
      <c r="AI1065" s="44" t="str">
        <f t="shared" si="24"/>
        <v/>
      </c>
    </row>
    <row r="1066" spans="1:35" ht="5.0999999999999996" customHeight="1" x14ac:dyDescent="0.2">
      <c r="A1066" s="369"/>
      <c r="B1066" s="103"/>
      <c r="C1066" s="1047"/>
      <c r="D1066" s="78" t="str">
        <f>AG1061&amp;".6"</f>
        <v>HD2.6</v>
      </c>
      <c r="E1066" s="759"/>
      <c r="F1066" s="768"/>
      <c r="G1066" s="768"/>
      <c r="H1066" s="808"/>
      <c r="I1066" s="759"/>
      <c r="J1066" s="758"/>
      <c r="K1066" s="808"/>
      <c r="L1066" s="777"/>
      <c r="M1066" s="759"/>
      <c r="N1066" s="758"/>
      <c r="O1066" s="768"/>
      <c r="P1066" s="777"/>
      <c r="Q1066" s="759"/>
      <c r="R1066" s="757"/>
      <c r="S1066" s="768"/>
      <c r="T1066" s="777"/>
      <c r="U1066" s="759"/>
      <c r="V1066" s="757"/>
      <c r="W1066" s="768"/>
      <c r="X1066" s="777"/>
      <c r="Y1066" s="759"/>
      <c r="Z1066" s="769"/>
      <c r="AA1066" s="810"/>
      <c r="AB1066" s="811"/>
      <c r="AC1066" s="759"/>
      <c r="AD1066" s="757"/>
      <c r="AE1066" s="768"/>
      <c r="AF1066" s="29"/>
      <c r="AH1066" s="190" t="str">
        <f>IF(AG1066&lt;&gt;"",VLOOKUP(AG1066,MAGV!$B$6:$G$172,2,0),"")</f>
        <v/>
      </c>
      <c r="AI1066" s="44" t="str">
        <f t="shared" si="24"/>
        <v/>
      </c>
    </row>
    <row r="1067" spans="1:35" ht="12.6" customHeight="1" x14ac:dyDescent="0.2">
      <c r="A1067" s="368">
        <v>35</v>
      </c>
      <c r="B1067" s="101" t="str">
        <f>IF(AG1067&lt;&gt;"",AH1067,"")</f>
        <v>Th.Chánh</v>
      </c>
      <c r="C1067" s="1042" t="s">
        <v>0</v>
      </c>
      <c r="D1067" s="79" t="str">
        <f>AG1067&amp;".1"</f>
        <v>HD3.1</v>
      </c>
      <c r="E1067" s="761"/>
      <c r="F1067" s="771"/>
      <c r="G1067" s="771"/>
      <c r="H1067" s="760"/>
      <c r="I1067" s="761"/>
      <c r="J1067" s="760"/>
      <c r="K1067" s="802"/>
      <c r="L1067" s="774"/>
      <c r="M1067" s="761" t="s">
        <v>7103</v>
      </c>
      <c r="N1067" s="760">
        <v>4</v>
      </c>
      <c r="O1067" s="771"/>
      <c r="P1067" s="774"/>
      <c r="Q1067" s="761" t="s">
        <v>7103</v>
      </c>
      <c r="R1067" s="762">
        <v>4</v>
      </c>
      <c r="S1067" s="771"/>
      <c r="T1067" s="774"/>
      <c r="U1067" s="761"/>
      <c r="V1067" s="760"/>
      <c r="W1067" s="771"/>
      <c r="X1067" s="774"/>
      <c r="Y1067" s="761"/>
      <c r="Z1067" s="760"/>
      <c r="AA1067" s="771"/>
      <c r="AB1067" s="774"/>
      <c r="AC1067" s="761"/>
      <c r="AD1067" s="762"/>
      <c r="AE1067" s="771"/>
      <c r="AF1067" s="19"/>
      <c r="AG1067" s="189" t="s">
        <v>9923</v>
      </c>
      <c r="AH1067" s="190" t="str">
        <f>IF(AG1067&lt;&gt;"",VLOOKUP(AG1067,MAGV!$B$6:$G$194,2,0),"")</f>
        <v>Th.Chánh</v>
      </c>
      <c r="AI1067" s="44">
        <f t="shared" ref="AI1067:AI1072" si="25">IF(AG1067&lt;&gt;"",B1068,"")</f>
        <v>26</v>
      </c>
    </row>
    <row r="1068" spans="1:35" ht="12" customHeight="1" x14ac:dyDescent="0.2">
      <c r="A1068" s="367"/>
      <c r="B1068" s="104">
        <f>SUM(F1067:F1072,J1067:J1072,N1067:N1072,R1067:R1072,V1067:V1072,Z1067:Z1072,AD1067:AD1072)</f>
        <v>26</v>
      </c>
      <c r="C1068" s="1043"/>
      <c r="D1068" s="78" t="str">
        <f>AG1067&amp;".2"</f>
        <v>HD3.2</v>
      </c>
      <c r="E1068" s="791"/>
      <c r="F1068" s="764"/>
      <c r="G1068" s="792"/>
      <c r="H1068" s="793"/>
      <c r="I1068" s="756"/>
      <c r="J1068" s="764"/>
      <c r="K1068" s="794"/>
      <c r="L1068" s="793"/>
      <c r="M1068" s="756"/>
      <c r="N1068" s="764"/>
      <c r="O1068" s="792" t="s">
        <v>9905</v>
      </c>
      <c r="P1068" s="793"/>
      <c r="Q1068" s="756"/>
      <c r="R1068" s="763"/>
      <c r="S1068" s="792" t="s">
        <v>9905</v>
      </c>
      <c r="T1068" s="793"/>
      <c r="U1068" s="756"/>
      <c r="V1068" s="763"/>
      <c r="W1068" s="792"/>
      <c r="X1068" s="793"/>
      <c r="Y1068" s="756"/>
      <c r="Z1068" s="763"/>
      <c r="AA1068" s="792"/>
      <c r="AB1068" s="793"/>
      <c r="AC1068" s="756"/>
      <c r="AD1068" s="763"/>
      <c r="AE1068" s="792"/>
      <c r="AF1068" s="23"/>
      <c r="AH1068" s="190" t="str">
        <f>IF(AG1068&lt;&gt;"",VLOOKUP(AG1068,MAGV!$B$6:$G$172,2,0),"")</f>
        <v/>
      </c>
      <c r="AI1068" s="44" t="str">
        <f t="shared" si="25"/>
        <v/>
      </c>
    </row>
    <row r="1069" spans="1:35" ht="12.6" customHeight="1" x14ac:dyDescent="0.2">
      <c r="A1069" s="367"/>
      <c r="B1069" s="102"/>
      <c r="C1069" s="1044" t="s">
        <v>1</v>
      </c>
      <c r="D1069" s="78" t="str">
        <f>AG1067&amp;".3"</f>
        <v>HD3.3</v>
      </c>
      <c r="E1069" s="765"/>
      <c r="F1069" s="773"/>
      <c r="G1069" s="773"/>
      <c r="H1069" s="795"/>
      <c r="I1069" s="765" t="s">
        <v>6540</v>
      </c>
      <c r="J1069" s="767">
        <v>5</v>
      </c>
      <c r="K1069" s="795"/>
      <c r="L1069" s="775"/>
      <c r="M1069" s="765"/>
      <c r="N1069" s="766"/>
      <c r="O1069" s="773"/>
      <c r="P1069" s="775"/>
      <c r="Q1069" s="765" t="s">
        <v>6578</v>
      </c>
      <c r="R1069" s="767">
        <v>4</v>
      </c>
      <c r="S1069" s="773"/>
      <c r="T1069" s="775"/>
      <c r="U1069" s="765" t="s">
        <v>6540</v>
      </c>
      <c r="V1069" s="766">
        <v>5</v>
      </c>
      <c r="W1069" s="773"/>
      <c r="X1069" s="775"/>
      <c r="Y1069" s="765" t="s">
        <v>6578</v>
      </c>
      <c r="Z1069" s="766">
        <v>4</v>
      </c>
      <c r="AA1069" s="773"/>
      <c r="AB1069" s="775"/>
      <c r="AC1069" s="765"/>
      <c r="AD1069" s="767"/>
      <c r="AE1069" s="773"/>
      <c r="AF1069" s="29"/>
      <c r="AH1069" s="190" t="str">
        <f>IF(AG1069&lt;&gt;"",VLOOKUP(AG1069,MAGV!$B$6:$G$172,2,0),"")</f>
        <v/>
      </c>
      <c r="AI1069" s="44" t="str">
        <f t="shared" si="25"/>
        <v/>
      </c>
    </row>
    <row r="1070" spans="1:35" ht="12.6" customHeight="1" x14ac:dyDescent="0.2">
      <c r="A1070" s="367"/>
      <c r="B1070" s="102"/>
      <c r="C1070" s="1045"/>
      <c r="D1070" s="78" t="str">
        <f>AG1067&amp;".4"</f>
        <v>HD3.4</v>
      </c>
      <c r="E1070" s="756"/>
      <c r="F1070" s="770"/>
      <c r="G1070" s="792"/>
      <c r="H1070" s="796"/>
      <c r="I1070" s="756"/>
      <c r="J1070" s="764"/>
      <c r="K1070" s="794" t="s">
        <v>9902</v>
      </c>
      <c r="L1070" s="793"/>
      <c r="M1070" s="756"/>
      <c r="N1070" s="764"/>
      <c r="O1070" s="792"/>
      <c r="P1070" s="793"/>
      <c r="Q1070" s="756"/>
      <c r="R1070" s="763"/>
      <c r="S1070" s="792" t="s">
        <v>9903</v>
      </c>
      <c r="T1070" s="793"/>
      <c r="U1070" s="756"/>
      <c r="V1070" s="763"/>
      <c r="W1070" s="792" t="s">
        <v>9902</v>
      </c>
      <c r="X1070" s="793"/>
      <c r="Y1070" s="756"/>
      <c r="Z1070" s="772"/>
      <c r="AA1070" s="797" t="s">
        <v>9903</v>
      </c>
      <c r="AB1070" s="798"/>
      <c r="AC1070" s="756"/>
      <c r="AD1070" s="763"/>
      <c r="AE1070" s="792"/>
      <c r="AF1070" s="29"/>
      <c r="AH1070" s="190" t="str">
        <f>IF(AG1070&lt;&gt;"",VLOOKUP(AG1070,MAGV!$B$6:$G$172,2,0),"")</f>
        <v/>
      </c>
      <c r="AI1070" s="44" t="str">
        <f t="shared" si="25"/>
        <v/>
      </c>
    </row>
    <row r="1071" spans="1:35" ht="5.0999999999999996" customHeight="1" x14ac:dyDescent="0.2">
      <c r="A1071" s="367"/>
      <c r="B1071" s="102"/>
      <c r="C1071" s="1046" t="s">
        <v>547</v>
      </c>
      <c r="D1071" s="78" t="str">
        <f>AG1067&amp;".5"</f>
        <v>HD3.5</v>
      </c>
      <c r="E1071" s="753"/>
      <c r="F1071" s="788"/>
      <c r="G1071" s="788"/>
      <c r="H1071" s="789"/>
      <c r="I1071" s="753"/>
      <c r="J1071" s="754"/>
      <c r="K1071" s="789"/>
      <c r="L1071" s="755"/>
      <c r="M1071" s="753"/>
      <c r="N1071" s="754"/>
      <c r="O1071" s="788"/>
      <c r="P1071" s="755"/>
      <c r="Q1071" s="753"/>
      <c r="R1071" s="790"/>
      <c r="S1071" s="788"/>
      <c r="T1071" s="755"/>
      <c r="U1071" s="753"/>
      <c r="V1071" s="790"/>
      <c r="W1071" s="788"/>
      <c r="X1071" s="755"/>
      <c r="Y1071" s="753"/>
      <c r="Z1071" s="799"/>
      <c r="AA1071" s="800"/>
      <c r="AB1071" s="801"/>
      <c r="AC1071" s="753"/>
      <c r="AD1071" s="790"/>
      <c r="AE1071" s="788"/>
      <c r="AF1071" s="29"/>
      <c r="AH1071" s="190" t="str">
        <f>IF(AG1071&lt;&gt;"",VLOOKUP(AG1071,MAGV!$B$6:$G$172,2,0),"")</f>
        <v/>
      </c>
      <c r="AI1071" s="44" t="str">
        <f t="shared" si="25"/>
        <v/>
      </c>
    </row>
    <row r="1072" spans="1:35" ht="5.0999999999999996" customHeight="1" x14ac:dyDescent="0.2">
      <c r="A1072" s="369"/>
      <c r="B1072" s="103"/>
      <c r="C1072" s="1047"/>
      <c r="D1072" s="78" t="str">
        <f>AG1067&amp;".6"</f>
        <v>HD3.6</v>
      </c>
      <c r="E1072" s="759"/>
      <c r="F1072" s="768"/>
      <c r="G1072" s="768"/>
      <c r="H1072" s="808"/>
      <c r="I1072" s="759"/>
      <c r="J1072" s="758"/>
      <c r="K1072" s="808"/>
      <c r="L1072" s="777"/>
      <c r="M1072" s="759"/>
      <c r="N1072" s="758"/>
      <c r="O1072" s="768"/>
      <c r="P1072" s="777"/>
      <c r="Q1072" s="759"/>
      <c r="R1072" s="757"/>
      <c r="S1072" s="768"/>
      <c r="T1072" s="777"/>
      <c r="U1072" s="759"/>
      <c r="V1072" s="757"/>
      <c r="W1072" s="768"/>
      <c r="X1072" s="777"/>
      <c r="Y1072" s="759"/>
      <c r="Z1072" s="769"/>
      <c r="AA1072" s="810"/>
      <c r="AB1072" s="811"/>
      <c r="AC1072" s="759"/>
      <c r="AD1072" s="757"/>
      <c r="AE1072" s="768"/>
      <c r="AF1072" s="29"/>
      <c r="AH1072" s="190" t="str">
        <f>IF(AG1072&lt;&gt;"",VLOOKUP(AG1072,MAGV!$B$6:$G$172,2,0),"")</f>
        <v/>
      </c>
      <c r="AI1072" s="44" t="str">
        <f t="shared" si="25"/>
        <v/>
      </c>
    </row>
    <row r="1073" spans="1:35" ht="12.6" customHeight="1" x14ac:dyDescent="0.2">
      <c r="A1073" s="368">
        <v>36</v>
      </c>
      <c r="B1073" s="101" t="str">
        <f>IF(AG1073&lt;&gt;"",AH1073,"")</f>
        <v>C.Nên</v>
      </c>
      <c r="C1073" s="1042" t="s">
        <v>0</v>
      </c>
      <c r="D1073" s="79" t="str">
        <f>AG1073&amp;".1"</f>
        <v>HD4.1</v>
      </c>
      <c r="E1073" s="761"/>
      <c r="F1073" s="771"/>
      <c r="G1073" s="771"/>
      <c r="H1073" s="760"/>
      <c r="I1073" s="761"/>
      <c r="J1073" s="760"/>
      <c r="K1073" s="802"/>
      <c r="L1073" s="774"/>
      <c r="M1073" s="761"/>
      <c r="N1073" s="760"/>
      <c r="O1073" s="771"/>
      <c r="P1073" s="774"/>
      <c r="Q1073" s="761"/>
      <c r="R1073" s="762"/>
      <c r="S1073" s="771"/>
      <c r="T1073" s="774"/>
      <c r="U1073" s="761"/>
      <c r="V1073" s="760"/>
      <c r="W1073" s="771"/>
      <c r="X1073" s="774"/>
      <c r="Y1073" s="761"/>
      <c r="Z1073" s="760"/>
      <c r="AA1073" s="771"/>
      <c r="AB1073" s="774"/>
      <c r="AC1073" s="761"/>
      <c r="AD1073" s="762"/>
      <c r="AE1073" s="771"/>
      <c r="AF1073" s="19"/>
      <c r="AG1073" s="189" t="s">
        <v>9926</v>
      </c>
      <c r="AH1073" s="190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">
      <c r="A1074" s="367"/>
      <c r="B1074" s="104">
        <f>SUM(F1073:F1078,J1073:J1078,N1073:N1078,R1073:R1078,V1073:V1078,Z1073:Z1078,AD1073:AD1078)</f>
        <v>0</v>
      </c>
      <c r="C1074" s="1043"/>
      <c r="D1074" s="78" t="str">
        <f>AG1073&amp;".2"</f>
        <v>HD4.2</v>
      </c>
      <c r="E1074" s="791"/>
      <c r="F1074" s="764"/>
      <c r="G1074" s="792"/>
      <c r="H1074" s="793"/>
      <c r="I1074" s="756"/>
      <c r="J1074" s="764"/>
      <c r="K1074" s="794"/>
      <c r="L1074" s="793"/>
      <c r="M1074" s="756"/>
      <c r="N1074" s="764"/>
      <c r="O1074" s="792"/>
      <c r="P1074" s="793"/>
      <c r="Q1074" s="756"/>
      <c r="R1074" s="763"/>
      <c r="S1074" s="792"/>
      <c r="T1074" s="793"/>
      <c r="U1074" s="756"/>
      <c r="V1074" s="763"/>
      <c r="W1074" s="792"/>
      <c r="X1074" s="793"/>
      <c r="Y1074" s="756"/>
      <c r="Z1074" s="763"/>
      <c r="AA1074" s="792"/>
      <c r="AB1074" s="793"/>
      <c r="AC1074" s="756"/>
      <c r="AD1074" s="763"/>
      <c r="AE1074" s="792"/>
      <c r="AF1074" s="23"/>
      <c r="AH1074" s="190" t="str">
        <f>IF(AG1074&lt;&gt;"",VLOOKUP(AG1074,MAGV!$B$6:$G$172,2,0),"")</f>
        <v/>
      </c>
      <c r="AI1074" s="44" t="str">
        <f t="shared" si="26"/>
        <v/>
      </c>
    </row>
    <row r="1075" spans="1:35" ht="12.6" customHeight="1" x14ac:dyDescent="0.2">
      <c r="A1075" s="367"/>
      <c r="B1075" s="102"/>
      <c r="C1075" s="1044" t="s">
        <v>1</v>
      </c>
      <c r="D1075" s="78" t="str">
        <f>AG1073&amp;".3"</f>
        <v>HD4.3</v>
      </c>
      <c r="E1075" s="765"/>
      <c r="F1075" s="773"/>
      <c r="G1075" s="773"/>
      <c r="H1075" s="795"/>
      <c r="I1075" s="765"/>
      <c r="J1075" s="767"/>
      <c r="K1075" s="795"/>
      <c r="L1075" s="775"/>
      <c r="M1075" s="765"/>
      <c r="N1075" s="766"/>
      <c r="O1075" s="773"/>
      <c r="P1075" s="775"/>
      <c r="Q1075" s="765"/>
      <c r="R1075" s="767"/>
      <c r="S1075" s="773"/>
      <c r="T1075" s="775"/>
      <c r="U1075" s="765"/>
      <c r="V1075" s="766"/>
      <c r="W1075" s="773"/>
      <c r="X1075" s="775"/>
      <c r="Y1075" s="765"/>
      <c r="Z1075" s="766"/>
      <c r="AA1075" s="773"/>
      <c r="AB1075" s="775"/>
      <c r="AC1075" s="765"/>
      <c r="AD1075" s="767"/>
      <c r="AE1075" s="773"/>
      <c r="AF1075" s="29"/>
      <c r="AH1075" s="190" t="str">
        <f>IF(AG1075&lt;&gt;"",VLOOKUP(AG1075,MAGV!$B$6:$G$172,2,0),"")</f>
        <v/>
      </c>
      <c r="AI1075" s="44" t="str">
        <f t="shared" si="26"/>
        <v/>
      </c>
    </row>
    <row r="1076" spans="1:35" ht="12.6" customHeight="1" x14ac:dyDescent="0.2">
      <c r="A1076" s="367"/>
      <c r="B1076" s="102"/>
      <c r="C1076" s="1045"/>
      <c r="D1076" s="78" t="str">
        <f>AG1073&amp;".4"</f>
        <v>HD4.4</v>
      </c>
      <c r="E1076" s="756"/>
      <c r="F1076" s="770"/>
      <c r="G1076" s="792"/>
      <c r="H1076" s="796"/>
      <c r="I1076" s="756"/>
      <c r="J1076" s="764"/>
      <c r="K1076" s="794"/>
      <c r="L1076" s="793"/>
      <c r="M1076" s="756"/>
      <c r="N1076" s="764"/>
      <c r="O1076" s="792"/>
      <c r="P1076" s="793"/>
      <c r="Q1076" s="756"/>
      <c r="R1076" s="763"/>
      <c r="S1076" s="792"/>
      <c r="T1076" s="793"/>
      <c r="U1076" s="756"/>
      <c r="V1076" s="763"/>
      <c r="W1076" s="792"/>
      <c r="X1076" s="793"/>
      <c r="Y1076" s="756"/>
      <c r="Z1076" s="772"/>
      <c r="AA1076" s="797"/>
      <c r="AB1076" s="798"/>
      <c r="AC1076" s="756"/>
      <c r="AD1076" s="763"/>
      <c r="AE1076" s="792"/>
      <c r="AF1076" s="29"/>
      <c r="AH1076" s="190" t="str">
        <f>IF(AG1076&lt;&gt;"",VLOOKUP(AG1076,MAGV!$B$6:$G$172,2,0),"")</f>
        <v/>
      </c>
      <c r="AI1076" s="44" t="str">
        <f t="shared" si="26"/>
        <v/>
      </c>
    </row>
    <row r="1077" spans="1:35" ht="5.0999999999999996" customHeight="1" x14ac:dyDescent="0.2">
      <c r="A1077" s="367"/>
      <c r="B1077" s="102"/>
      <c r="C1077" s="1046" t="s">
        <v>547</v>
      </c>
      <c r="D1077" s="78" t="str">
        <f>AG1073&amp;".5"</f>
        <v>HD4.5</v>
      </c>
      <c r="E1077" s="753"/>
      <c r="F1077" s="788"/>
      <c r="G1077" s="788"/>
      <c r="H1077" s="789"/>
      <c r="I1077" s="753"/>
      <c r="J1077" s="754"/>
      <c r="K1077" s="789"/>
      <c r="L1077" s="755"/>
      <c r="M1077" s="753"/>
      <c r="N1077" s="754"/>
      <c r="O1077" s="788"/>
      <c r="P1077" s="755"/>
      <c r="Q1077" s="753"/>
      <c r="R1077" s="790"/>
      <c r="S1077" s="788"/>
      <c r="T1077" s="755"/>
      <c r="U1077" s="753"/>
      <c r="V1077" s="790"/>
      <c r="W1077" s="788"/>
      <c r="X1077" s="755"/>
      <c r="Y1077" s="753"/>
      <c r="Z1077" s="799"/>
      <c r="AA1077" s="800"/>
      <c r="AB1077" s="801"/>
      <c r="AC1077" s="753"/>
      <c r="AD1077" s="790"/>
      <c r="AE1077" s="788"/>
      <c r="AF1077" s="29"/>
      <c r="AH1077" s="190" t="str">
        <f>IF(AG1077&lt;&gt;"",VLOOKUP(AG1077,MAGV!$B$6:$G$172,2,0),"")</f>
        <v/>
      </c>
      <c r="AI1077" s="44" t="str">
        <f t="shared" si="26"/>
        <v/>
      </c>
    </row>
    <row r="1078" spans="1:35" ht="5.0999999999999996" customHeight="1" x14ac:dyDescent="0.2">
      <c r="A1078" s="369"/>
      <c r="B1078" s="103"/>
      <c r="C1078" s="1047"/>
      <c r="D1078" s="78" t="str">
        <f>AG1073&amp;".6"</f>
        <v>HD4.6</v>
      </c>
      <c r="E1078" s="759"/>
      <c r="F1078" s="768"/>
      <c r="G1078" s="768"/>
      <c r="H1078" s="808"/>
      <c r="I1078" s="759"/>
      <c r="J1078" s="758"/>
      <c r="K1078" s="808"/>
      <c r="L1078" s="777"/>
      <c r="M1078" s="759"/>
      <c r="N1078" s="758"/>
      <c r="O1078" s="768"/>
      <c r="P1078" s="777"/>
      <c r="Q1078" s="759"/>
      <c r="R1078" s="757"/>
      <c r="S1078" s="768"/>
      <c r="T1078" s="777"/>
      <c r="U1078" s="759"/>
      <c r="V1078" s="757"/>
      <c r="W1078" s="768"/>
      <c r="X1078" s="777"/>
      <c r="Y1078" s="759"/>
      <c r="Z1078" s="769"/>
      <c r="AA1078" s="810"/>
      <c r="AB1078" s="811"/>
      <c r="AC1078" s="759"/>
      <c r="AD1078" s="757"/>
      <c r="AE1078" s="768"/>
      <c r="AF1078" s="29"/>
      <c r="AH1078" s="190" t="str">
        <f>IF(AG1078&lt;&gt;"",VLOOKUP(AG1078,MAGV!$B$6:$G$172,2,0),"")</f>
        <v/>
      </c>
      <c r="AI1078" s="44" t="str">
        <f t="shared" si="26"/>
        <v/>
      </c>
    </row>
    <row r="1079" spans="1:35" ht="12.6" customHeight="1" x14ac:dyDescent="0.2">
      <c r="A1079" s="368">
        <v>37</v>
      </c>
      <c r="B1079" s="101" t="s">
        <v>9928</v>
      </c>
      <c r="C1079" s="1042" t="s">
        <v>0</v>
      </c>
      <c r="D1079" s="79" t="str">
        <f>AG1079&amp;".1"</f>
        <v>HD5.1</v>
      </c>
      <c r="E1079" s="761" t="s">
        <v>6551</v>
      </c>
      <c r="F1079" s="771">
        <v>4</v>
      </c>
      <c r="G1079" s="771"/>
      <c r="H1079" s="760"/>
      <c r="I1079" s="761" t="s">
        <v>6551</v>
      </c>
      <c r="J1079" s="760">
        <v>4</v>
      </c>
      <c r="K1079" s="802"/>
      <c r="L1079" s="774"/>
      <c r="M1079" s="761" t="s">
        <v>6551</v>
      </c>
      <c r="N1079" s="760">
        <v>4</v>
      </c>
      <c r="O1079" s="771"/>
      <c r="P1079" s="774"/>
      <c r="Q1079" s="761" t="s">
        <v>6551</v>
      </c>
      <c r="R1079" s="762">
        <v>4</v>
      </c>
      <c r="S1079" s="771"/>
      <c r="T1079" s="774"/>
      <c r="U1079" s="761" t="s">
        <v>6551</v>
      </c>
      <c r="V1079" s="760">
        <v>4</v>
      </c>
      <c r="W1079" s="771"/>
      <c r="X1079" s="774"/>
      <c r="Y1079" s="761"/>
      <c r="Z1079" s="760"/>
      <c r="AA1079" s="771"/>
      <c r="AB1079" s="774"/>
      <c r="AC1079" s="761"/>
      <c r="AD1079" s="762"/>
      <c r="AE1079" s="771"/>
      <c r="AF1079" s="19"/>
      <c r="AG1079" s="189" t="s">
        <v>9929</v>
      </c>
      <c r="AH1079" s="190" t="str">
        <f>IF(AG1079&lt;&gt;"",VLOOKUP(AG1079,MAGV!$B$6:$G$194,2,0),"")</f>
        <v>Th.Sơn</v>
      </c>
      <c r="AI1079" s="44">
        <f t="shared" ref="AI1079:AI1083" si="27">IF(AG1079&lt;&gt;"",B1080,"")</f>
        <v>40</v>
      </c>
    </row>
    <row r="1080" spans="1:35" ht="12" customHeight="1" x14ac:dyDescent="0.2">
      <c r="A1080" s="367"/>
      <c r="B1080" s="104">
        <f>SUM(F1079:F1084,J1079:J1084,N1079:N1084,R1079:R1084,V1079:V1084,Z1079:Z1084,AD1079:AD1084)</f>
        <v>40</v>
      </c>
      <c r="C1080" s="1043"/>
      <c r="D1080" s="78" t="str">
        <f>AG1079&amp;".2"</f>
        <v>HD5.2</v>
      </c>
      <c r="E1080" s="791"/>
      <c r="F1080" s="764"/>
      <c r="G1080" s="792" t="s">
        <v>9919</v>
      </c>
      <c r="H1080" s="793"/>
      <c r="I1080" s="756"/>
      <c r="J1080" s="764"/>
      <c r="K1080" s="794" t="s">
        <v>9919</v>
      </c>
      <c r="L1080" s="793"/>
      <c r="M1080" s="756"/>
      <c r="N1080" s="764"/>
      <c r="O1080" s="792" t="s">
        <v>9919</v>
      </c>
      <c r="P1080" s="793"/>
      <c r="Q1080" s="756"/>
      <c r="R1080" s="763"/>
      <c r="S1080" s="792" t="s">
        <v>9919</v>
      </c>
      <c r="T1080" s="793"/>
      <c r="U1080" s="756"/>
      <c r="V1080" s="763"/>
      <c r="W1080" s="792" t="s">
        <v>9919</v>
      </c>
      <c r="X1080" s="793"/>
      <c r="Y1080" s="756"/>
      <c r="Z1080" s="763"/>
      <c r="AA1080" s="792"/>
      <c r="AB1080" s="793"/>
      <c r="AC1080" s="756"/>
      <c r="AD1080" s="763"/>
      <c r="AE1080" s="792"/>
      <c r="AF1080" s="23"/>
      <c r="AH1080" s="190" t="str">
        <f>IF(AG1080&lt;&gt;"",VLOOKUP(AG1080,MAGV!$B$6:$G$172,2,0),"")</f>
        <v/>
      </c>
      <c r="AI1080" s="44" t="str">
        <f t="shared" si="27"/>
        <v/>
      </c>
    </row>
    <row r="1081" spans="1:35" ht="12.6" customHeight="1" x14ac:dyDescent="0.2">
      <c r="A1081" s="367"/>
      <c r="B1081" s="102"/>
      <c r="C1081" s="1044" t="s">
        <v>1</v>
      </c>
      <c r="D1081" s="78" t="str">
        <f>AG1079&amp;".3"</f>
        <v>HD5.3</v>
      </c>
      <c r="E1081" s="765" t="s">
        <v>6551</v>
      </c>
      <c r="F1081" s="773">
        <v>4</v>
      </c>
      <c r="G1081" s="773"/>
      <c r="H1081" s="795"/>
      <c r="I1081" s="765" t="s">
        <v>6551</v>
      </c>
      <c r="J1081" s="767">
        <v>4</v>
      </c>
      <c r="K1081" s="795"/>
      <c r="L1081" s="775"/>
      <c r="M1081" s="765" t="s">
        <v>6551</v>
      </c>
      <c r="N1081" s="766">
        <v>4</v>
      </c>
      <c r="O1081" s="773"/>
      <c r="P1081" s="775"/>
      <c r="Q1081" s="765" t="s">
        <v>6551</v>
      </c>
      <c r="R1081" s="767">
        <v>4</v>
      </c>
      <c r="S1081" s="773"/>
      <c r="T1081" s="775"/>
      <c r="U1081" s="765" t="s">
        <v>6551</v>
      </c>
      <c r="V1081" s="766">
        <v>4</v>
      </c>
      <c r="W1081" s="773"/>
      <c r="X1081" s="775"/>
      <c r="Y1081" s="765"/>
      <c r="Z1081" s="766"/>
      <c r="AA1081" s="773"/>
      <c r="AB1081" s="775"/>
      <c r="AC1081" s="765"/>
      <c r="AD1081" s="767"/>
      <c r="AE1081" s="773"/>
      <c r="AF1081" s="29"/>
      <c r="AH1081" s="190" t="str">
        <f>IF(AG1081&lt;&gt;"",VLOOKUP(AG1081,MAGV!$B$6:$G$172,2,0),"")</f>
        <v/>
      </c>
      <c r="AI1081" s="44" t="str">
        <f t="shared" si="27"/>
        <v/>
      </c>
    </row>
    <row r="1082" spans="1:35" ht="12.6" customHeight="1" x14ac:dyDescent="0.2">
      <c r="A1082" s="367"/>
      <c r="B1082" s="102"/>
      <c r="C1082" s="1045"/>
      <c r="D1082" s="78" t="str">
        <f>AG1079&amp;".4"</f>
        <v>HD5.4</v>
      </c>
      <c r="E1082" s="756"/>
      <c r="F1082" s="770"/>
      <c r="G1082" s="792" t="s">
        <v>9920</v>
      </c>
      <c r="H1082" s="796"/>
      <c r="I1082" s="756"/>
      <c r="J1082" s="764"/>
      <c r="K1082" s="794" t="s">
        <v>9920</v>
      </c>
      <c r="L1082" s="793"/>
      <c r="M1082" s="756"/>
      <c r="N1082" s="764"/>
      <c r="O1082" s="792" t="s">
        <v>9920</v>
      </c>
      <c r="P1082" s="793"/>
      <c r="Q1082" s="756"/>
      <c r="R1082" s="763"/>
      <c r="S1082" s="792" t="s">
        <v>9920</v>
      </c>
      <c r="T1082" s="793"/>
      <c r="U1082" s="756"/>
      <c r="V1082" s="763"/>
      <c r="W1082" s="792" t="s">
        <v>9920</v>
      </c>
      <c r="X1082" s="793"/>
      <c r="Y1082" s="756"/>
      <c r="Z1082" s="772"/>
      <c r="AA1082" s="797"/>
      <c r="AB1082" s="798"/>
      <c r="AC1082" s="756"/>
      <c r="AD1082" s="763"/>
      <c r="AE1082" s="792"/>
      <c r="AF1082" s="29"/>
      <c r="AH1082" s="190" t="str">
        <f>IF(AG1082&lt;&gt;"",VLOOKUP(AG1082,MAGV!$B$6:$G$172,2,0),"")</f>
        <v/>
      </c>
      <c r="AI1082" s="44" t="str">
        <f t="shared" si="27"/>
        <v/>
      </c>
    </row>
    <row r="1083" spans="1:35" ht="5.0999999999999996" customHeight="1" x14ac:dyDescent="0.2">
      <c r="A1083" s="367"/>
      <c r="B1083" s="102"/>
      <c r="C1083" s="1046" t="s">
        <v>547</v>
      </c>
      <c r="D1083" s="78" t="str">
        <f>AG1079&amp;".5"</f>
        <v>HD5.5</v>
      </c>
      <c r="E1083" s="753"/>
      <c r="F1083" s="788"/>
      <c r="G1083" s="788"/>
      <c r="H1083" s="789"/>
      <c r="I1083" s="753"/>
      <c r="J1083" s="754"/>
      <c r="K1083" s="789"/>
      <c r="L1083" s="755"/>
      <c r="M1083" s="753"/>
      <c r="N1083" s="754"/>
      <c r="O1083" s="788"/>
      <c r="P1083" s="755"/>
      <c r="Q1083" s="753"/>
      <c r="R1083" s="790"/>
      <c r="S1083" s="788"/>
      <c r="T1083" s="755"/>
      <c r="U1083" s="753"/>
      <c r="V1083" s="790"/>
      <c r="W1083" s="788"/>
      <c r="X1083" s="755"/>
      <c r="Y1083" s="753"/>
      <c r="Z1083" s="799"/>
      <c r="AA1083" s="800"/>
      <c r="AB1083" s="801"/>
      <c r="AC1083" s="753"/>
      <c r="AD1083" s="790"/>
      <c r="AE1083" s="788"/>
      <c r="AF1083" s="29"/>
      <c r="AH1083" s="190" t="str">
        <f>IF(AG1083&lt;&gt;"",VLOOKUP(AG1083,MAGV!$B$6:$G$172,2,0),"")</f>
        <v/>
      </c>
      <c r="AI1083" s="44" t="str">
        <f t="shared" si="27"/>
        <v/>
      </c>
    </row>
    <row r="1084" spans="1:35" ht="5.0999999999999996" customHeight="1" x14ac:dyDescent="0.2">
      <c r="A1084" s="369"/>
      <c r="B1084" s="103"/>
      <c r="C1084" s="1047"/>
      <c r="D1084" s="78" t="str">
        <f>AG1079&amp;".6"</f>
        <v>HD5.6</v>
      </c>
      <c r="E1084" s="759"/>
      <c r="F1084" s="768"/>
      <c r="G1084" s="768"/>
      <c r="H1084" s="808"/>
      <c r="I1084" s="759"/>
      <c r="J1084" s="758"/>
      <c r="K1084" s="808"/>
      <c r="L1084" s="777"/>
      <c r="M1084" s="759"/>
      <c r="N1084" s="758"/>
      <c r="O1084" s="768"/>
      <c r="P1084" s="777"/>
      <c r="Q1084" s="759"/>
      <c r="R1084" s="757"/>
      <c r="S1084" s="768"/>
      <c r="T1084" s="777"/>
      <c r="U1084" s="759"/>
      <c r="V1084" s="757"/>
      <c r="W1084" s="768"/>
      <c r="X1084" s="777"/>
      <c r="Y1084" s="759"/>
      <c r="Z1084" s="769"/>
      <c r="AA1084" s="810"/>
      <c r="AB1084" s="811"/>
      <c r="AC1084" s="759"/>
      <c r="AD1084" s="757"/>
      <c r="AE1084" s="768"/>
      <c r="AF1084" s="29"/>
      <c r="AH1084" s="190" t="str">
        <f>IF(AG1084&lt;&gt;"",VLOOKUP(AG1084,MAGV!$B$6:$G$172,2,0),"")</f>
        <v/>
      </c>
      <c r="AI1084" s="44" t="str">
        <f>IF(AG1084&lt;&gt;"",B1127,"")</f>
        <v/>
      </c>
    </row>
    <row r="1085" spans="1:35" ht="12.6" customHeight="1" x14ac:dyDescent="0.2">
      <c r="A1085" s="368">
        <v>38</v>
      </c>
      <c r="B1085" s="101" t="s">
        <v>9956</v>
      </c>
      <c r="C1085" s="1042" t="s">
        <v>0</v>
      </c>
      <c r="D1085" s="79" t="str">
        <f>AG1085&amp;".1"</f>
        <v>HD6.1</v>
      </c>
      <c r="E1085" s="761" t="s">
        <v>6530</v>
      </c>
      <c r="F1085" s="771">
        <v>5</v>
      </c>
      <c r="G1085" s="771"/>
      <c r="H1085" s="760"/>
      <c r="I1085" s="761" t="s">
        <v>6530</v>
      </c>
      <c r="J1085" s="760">
        <v>5</v>
      </c>
      <c r="K1085" s="802"/>
      <c r="L1085" s="774"/>
      <c r="M1085" s="761" t="s">
        <v>6530</v>
      </c>
      <c r="N1085" s="760">
        <v>5</v>
      </c>
      <c r="O1085" s="771"/>
      <c r="P1085" s="774"/>
      <c r="Q1085" s="761" t="s">
        <v>6530</v>
      </c>
      <c r="R1085" s="762">
        <v>5</v>
      </c>
      <c r="S1085" s="771"/>
      <c r="T1085" s="774"/>
      <c r="U1085" s="761" t="s">
        <v>6531</v>
      </c>
      <c r="V1085" s="760">
        <v>5</v>
      </c>
      <c r="W1085" s="771"/>
      <c r="X1085" s="774"/>
      <c r="Y1085" s="761"/>
      <c r="Z1085" s="760"/>
      <c r="AA1085" s="771"/>
      <c r="AB1085" s="774"/>
      <c r="AC1085" s="761"/>
      <c r="AD1085" s="762"/>
      <c r="AE1085" s="771"/>
      <c r="AF1085" s="19"/>
      <c r="AG1085" s="189" t="s">
        <v>9955</v>
      </c>
      <c r="AH1085" s="190" t="str">
        <f>IF(AG1085&lt;&gt;"",VLOOKUP(AG1085,MAGV!$B$6:$G$194,2,0),"")</f>
        <v>C.Vy</v>
      </c>
      <c r="AI1085" s="44">
        <f t="shared" ref="AI1085:AI1089" si="28">IF(AG1085&lt;&gt;"",B1086,"")</f>
        <v>50</v>
      </c>
    </row>
    <row r="1086" spans="1:35" ht="12" customHeight="1" x14ac:dyDescent="0.2">
      <c r="A1086" s="367"/>
      <c r="B1086" s="104">
        <f>SUM(F1085:F1090,J1085:J1090,N1085:N1090,R1085:R1090,V1085:V1090,Z1085:Z1090,AD1085:AD1090)</f>
        <v>50</v>
      </c>
      <c r="C1086" s="1043"/>
      <c r="D1086" s="78" t="str">
        <f>AG1085&amp;".2"</f>
        <v>HD6.2</v>
      </c>
      <c r="E1086" s="791"/>
      <c r="F1086" s="764"/>
      <c r="G1086" s="792" t="s">
        <v>10014</v>
      </c>
      <c r="H1086" s="793"/>
      <c r="I1086" s="756"/>
      <c r="J1086" s="764"/>
      <c r="K1086" s="794" t="s">
        <v>10014</v>
      </c>
      <c r="L1086" s="793"/>
      <c r="M1086" s="756"/>
      <c r="N1086" s="764"/>
      <c r="O1086" s="792" t="s">
        <v>10014</v>
      </c>
      <c r="P1086" s="793"/>
      <c r="Q1086" s="756"/>
      <c r="R1086" s="763"/>
      <c r="S1086" s="792" t="s">
        <v>10014</v>
      </c>
      <c r="T1086" s="793"/>
      <c r="U1086" s="756"/>
      <c r="V1086" s="763"/>
      <c r="W1086" s="792" t="s">
        <v>10014</v>
      </c>
      <c r="X1086" s="793"/>
      <c r="Y1086" s="756"/>
      <c r="Z1086" s="763"/>
      <c r="AA1086" s="792"/>
      <c r="AB1086" s="793"/>
      <c r="AC1086" s="756"/>
      <c r="AD1086" s="763"/>
      <c r="AE1086" s="792"/>
      <c r="AF1086" s="23"/>
      <c r="AH1086" s="190" t="str">
        <f>IF(AG1086&lt;&gt;"",VLOOKUP(AG1086,MAGV!$B$6:$G$172,2,0),"")</f>
        <v/>
      </c>
      <c r="AI1086" s="44" t="str">
        <f t="shared" si="28"/>
        <v/>
      </c>
    </row>
    <row r="1087" spans="1:35" ht="12.6" customHeight="1" x14ac:dyDescent="0.2">
      <c r="A1087" s="367"/>
      <c r="B1087" s="102"/>
      <c r="C1087" s="1044" t="s">
        <v>1</v>
      </c>
      <c r="D1087" s="78" t="str">
        <f>AG1085&amp;".3"</f>
        <v>HD6.3</v>
      </c>
      <c r="E1087" s="765" t="s">
        <v>10183</v>
      </c>
      <c r="F1087" s="773">
        <v>5</v>
      </c>
      <c r="G1087" s="773"/>
      <c r="H1087" s="795"/>
      <c r="I1087" s="765" t="s">
        <v>10183</v>
      </c>
      <c r="J1087" s="767">
        <v>5</v>
      </c>
      <c r="K1087" s="795"/>
      <c r="L1087" s="775"/>
      <c r="M1087" s="765" t="s">
        <v>10183</v>
      </c>
      <c r="N1087" s="766">
        <v>5</v>
      </c>
      <c r="O1087" s="773"/>
      <c r="P1087" s="775"/>
      <c r="Q1087" s="765" t="s">
        <v>10183</v>
      </c>
      <c r="R1087" s="767">
        <v>5</v>
      </c>
      <c r="S1087" s="773"/>
      <c r="T1087" s="775"/>
      <c r="U1087" s="765" t="s">
        <v>6534</v>
      </c>
      <c r="V1087" s="766">
        <v>5</v>
      </c>
      <c r="W1087" s="773"/>
      <c r="X1087" s="775"/>
      <c r="Y1087" s="765"/>
      <c r="Z1087" s="766"/>
      <c r="AA1087" s="773"/>
      <c r="AB1087" s="775"/>
      <c r="AC1087" s="765"/>
      <c r="AD1087" s="767"/>
      <c r="AE1087" s="773"/>
      <c r="AF1087" s="29"/>
      <c r="AH1087" s="190" t="str">
        <f>IF(AG1087&lt;&gt;"",VLOOKUP(AG1087,MAGV!$B$6:$G$172,2,0),"")</f>
        <v/>
      </c>
      <c r="AI1087" s="44" t="str">
        <f t="shared" si="28"/>
        <v/>
      </c>
    </row>
    <row r="1088" spans="1:35" ht="12.6" customHeight="1" x14ac:dyDescent="0.2">
      <c r="A1088" s="367"/>
      <c r="B1088" s="102"/>
      <c r="C1088" s="1045"/>
      <c r="D1088" s="78" t="str">
        <f>AG1085&amp;".4"</f>
        <v>HD6.4</v>
      </c>
      <c r="E1088" s="756"/>
      <c r="F1088" s="770"/>
      <c r="G1088" s="792" t="s">
        <v>9897</v>
      </c>
      <c r="H1088" s="796"/>
      <c r="I1088" s="756"/>
      <c r="J1088" s="764"/>
      <c r="K1088" s="794" t="s">
        <v>9897</v>
      </c>
      <c r="L1088" s="793"/>
      <c r="M1088" s="756"/>
      <c r="N1088" s="764"/>
      <c r="O1088" s="792" t="s">
        <v>9897</v>
      </c>
      <c r="P1088" s="793"/>
      <c r="Q1088" s="756"/>
      <c r="R1088" s="763"/>
      <c r="S1088" s="792" t="s">
        <v>9897</v>
      </c>
      <c r="T1088" s="793"/>
      <c r="U1088" s="756"/>
      <c r="V1088" s="763"/>
      <c r="W1088" s="792" t="s">
        <v>9897</v>
      </c>
      <c r="X1088" s="793"/>
      <c r="Y1088" s="756"/>
      <c r="Z1088" s="772"/>
      <c r="AA1088" s="797"/>
      <c r="AB1088" s="798"/>
      <c r="AC1088" s="756"/>
      <c r="AD1088" s="763"/>
      <c r="AE1088" s="792"/>
      <c r="AF1088" s="29"/>
      <c r="AH1088" s="190" t="str">
        <f>IF(AG1088&lt;&gt;"",VLOOKUP(AG1088,MAGV!$B$6:$G$172,2,0),"")</f>
        <v/>
      </c>
      <c r="AI1088" s="44" t="str">
        <f t="shared" si="28"/>
        <v/>
      </c>
    </row>
    <row r="1089" spans="1:35" ht="5.0999999999999996" customHeight="1" x14ac:dyDescent="0.2">
      <c r="A1089" s="367"/>
      <c r="B1089" s="102"/>
      <c r="C1089" s="1046" t="s">
        <v>547</v>
      </c>
      <c r="D1089" s="78" t="str">
        <f>AG1085&amp;".5"</f>
        <v>HD6.5</v>
      </c>
      <c r="E1089" s="753"/>
      <c r="F1089" s="788"/>
      <c r="G1089" s="788"/>
      <c r="H1089" s="789"/>
      <c r="I1089" s="753"/>
      <c r="J1089" s="754"/>
      <c r="K1089" s="789"/>
      <c r="L1089" s="755"/>
      <c r="M1089" s="753"/>
      <c r="N1089" s="754"/>
      <c r="O1089" s="788"/>
      <c r="P1089" s="755"/>
      <c r="Q1089" s="753"/>
      <c r="R1089" s="790"/>
      <c r="S1089" s="788"/>
      <c r="T1089" s="755"/>
      <c r="U1089" s="753"/>
      <c r="V1089" s="790"/>
      <c r="W1089" s="788"/>
      <c r="X1089" s="755"/>
      <c r="Y1089" s="753"/>
      <c r="Z1089" s="799"/>
      <c r="AA1089" s="800"/>
      <c r="AB1089" s="801"/>
      <c r="AC1089" s="753"/>
      <c r="AD1089" s="790"/>
      <c r="AE1089" s="788"/>
      <c r="AF1089" s="29"/>
      <c r="AH1089" s="190" t="str">
        <f>IF(AG1089&lt;&gt;"",VLOOKUP(AG1089,MAGV!$B$6:$G$172,2,0),"")</f>
        <v/>
      </c>
      <c r="AI1089" s="44" t="str">
        <f t="shared" si="28"/>
        <v/>
      </c>
    </row>
    <row r="1090" spans="1:35" ht="5.0999999999999996" customHeight="1" x14ac:dyDescent="0.2">
      <c r="A1090" s="369"/>
      <c r="B1090" s="103"/>
      <c r="C1090" s="1047"/>
      <c r="D1090" s="78" t="str">
        <f>AG1085&amp;".6"</f>
        <v>HD6.6</v>
      </c>
      <c r="E1090" s="759"/>
      <c r="F1090" s="768"/>
      <c r="G1090" s="768"/>
      <c r="H1090" s="808"/>
      <c r="I1090" s="759"/>
      <c r="J1090" s="758"/>
      <c r="K1090" s="808"/>
      <c r="L1090" s="777"/>
      <c r="M1090" s="759"/>
      <c r="N1090" s="758"/>
      <c r="O1090" s="768"/>
      <c r="P1090" s="777"/>
      <c r="Q1090" s="759"/>
      <c r="R1090" s="757"/>
      <c r="S1090" s="768"/>
      <c r="T1090" s="777"/>
      <c r="U1090" s="759"/>
      <c r="V1090" s="757"/>
      <c r="W1090" s="768"/>
      <c r="X1090" s="777"/>
      <c r="Y1090" s="759"/>
      <c r="Z1090" s="769"/>
      <c r="AA1090" s="810"/>
      <c r="AB1090" s="811"/>
      <c r="AC1090" s="759"/>
      <c r="AD1090" s="757"/>
      <c r="AE1090" s="768"/>
      <c r="AF1090" s="29"/>
      <c r="AH1090" s="190" t="str">
        <f>IF(AG1090&lt;&gt;"",VLOOKUP(AG1090,MAGV!$B$6:$G$172,2,0),"")</f>
        <v/>
      </c>
      <c r="AI1090" s="44" t="str">
        <f>IF(AG1090&lt;&gt;"",B1133,"")</f>
        <v/>
      </c>
    </row>
    <row r="1091" spans="1:35" ht="12.6" customHeight="1" x14ac:dyDescent="0.2">
      <c r="A1091" s="368">
        <v>39</v>
      </c>
      <c r="B1091" s="101" t="str">
        <f>AH1091</f>
        <v>Th.Đặng</v>
      </c>
      <c r="C1091" s="1042" t="s">
        <v>0</v>
      </c>
      <c r="D1091" s="79" t="str">
        <f>AG1091&amp;".1"</f>
        <v>HD7.1</v>
      </c>
      <c r="E1091" s="761" t="s">
        <v>6545</v>
      </c>
      <c r="F1091" s="771">
        <v>4</v>
      </c>
      <c r="G1091" s="771"/>
      <c r="H1091" s="760"/>
      <c r="I1091" s="761" t="s">
        <v>6545</v>
      </c>
      <c r="J1091" s="760">
        <v>4</v>
      </c>
      <c r="K1091" s="802"/>
      <c r="L1091" s="774"/>
      <c r="M1091" s="761" t="s">
        <v>6545</v>
      </c>
      <c r="N1091" s="760">
        <v>4</v>
      </c>
      <c r="O1091" s="771"/>
      <c r="P1091" s="774"/>
      <c r="Q1091" s="761" t="s">
        <v>6545</v>
      </c>
      <c r="R1091" s="762">
        <v>4</v>
      </c>
      <c r="S1091" s="771"/>
      <c r="T1091" s="774"/>
      <c r="U1091" s="761" t="s">
        <v>6545</v>
      </c>
      <c r="V1091" s="760">
        <v>4</v>
      </c>
      <c r="W1091" s="771"/>
      <c r="X1091" s="774"/>
      <c r="Y1091" s="761" t="s">
        <v>7138</v>
      </c>
      <c r="Z1091" s="760">
        <v>4</v>
      </c>
      <c r="AA1091" s="771"/>
      <c r="AB1091" s="774"/>
      <c r="AC1091" s="761" t="s">
        <v>6545</v>
      </c>
      <c r="AD1091" s="762">
        <v>4</v>
      </c>
      <c r="AE1091" s="771"/>
      <c r="AF1091" s="19"/>
      <c r="AG1091" s="189" t="s">
        <v>9988</v>
      </c>
      <c r="AH1091" s="190" t="str">
        <f>IF(AG1091&lt;&gt;"",VLOOKUP(AG1091,MAGV!$B$6:$G$194,2,0),"")</f>
        <v>Th.Đặng</v>
      </c>
      <c r="AI1091" s="44">
        <f t="shared" ref="AI1091:AI1095" si="29">IF(AG1091&lt;&gt;"",B1092,"")</f>
        <v>56</v>
      </c>
    </row>
    <row r="1092" spans="1:35" ht="12" customHeight="1" x14ac:dyDescent="0.2">
      <c r="A1092" s="367"/>
      <c r="B1092" s="104">
        <f>SUM(F1091:F1096,J1091:J1096,N1091:N1096,R1091:R1096,V1091:V1096,Z1091:Z1096,AD1091:AD1096)</f>
        <v>56</v>
      </c>
      <c r="C1092" s="1043"/>
      <c r="D1092" s="78" t="str">
        <f>AG1091&amp;".2"</f>
        <v>HD7.2</v>
      </c>
      <c r="E1092" s="791"/>
      <c r="F1092" s="764"/>
      <c r="G1092" s="792" t="s">
        <v>9950</v>
      </c>
      <c r="H1092" s="793"/>
      <c r="I1092" s="756"/>
      <c r="J1092" s="764"/>
      <c r="K1092" s="794" t="s">
        <v>9950</v>
      </c>
      <c r="L1092" s="793"/>
      <c r="M1092" s="756"/>
      <c r="N1092" s="764"/>
      <c r="O1092" s="792" t="s">
        <v>9950</v>
      </c>
      <c r="P1092" s="793"/>
      <c r="Q1092" s="756"/>
      <c r="R1092" s="763"/>
      <c r="S1092" s="792" t="s">
        <v>9950</v>
      </c>
      <c r="T1092" s="793"/>
      <c r="U1092" s="756"/>
      <c r="V1092" s="763"/>
      <c r="W1092" s="792" t="s">
        <v>9950</v>
      </c>
      <c r="X1092" s="793"/>
      <c r="Y1092" s="756"/>
      <c r="Z1092" s="763"/>
      <c r="AA1092" s="792" t="s">
        <v>9979</v>
      </c>
      <c r="AB1092" s="793"/>
      <c r="AC1092" s="756"/>
      <c r="AD1092" s="763"/>
      <c r="AE1092" s="792" t="s">
        <v>9951</v>
      </c>
      <c r="AF1092" s="23"/>
      <c r="AH1092" s="190" t="str">
        <f>IF(AG1092&lt;&gt;"",VLOOKUP(AG1092,MAGV!$B$6:$G$172,2,0),"")</f>
        <v/>
      </c>
      <c r="AI1092" s="44" t="str">
        <f t="shared" si="29"/>
        <v/>
      </c>
    </row>
    <row r="1093" spans="1:35" ht="12.6" customHeight="1" x14ac:dyDescent="0.2">
      <c r="A1093" s="367"/>
      <c r="B1093" s="102"/>
      <c r="C1093" s="1044" t="s">
        <v>1</v>
      </c>
      <c r="D1093" s="78" t="str">
        <f>AG1091&amp;".3"</f>
        <v>HD7.3</v>
      </c>
      <c r="E1093" s="765" t="s">
        <v>6545</v>
      </c>
      <c r="F1093" s="773">
        <v>4</v>
      </c>
      <c r="G1093" s="773"/>
      <c r="H1093" s="795"/>
      <c r="I1093" s="765" t="s">
        <v>6545</v>
      </c>
      <c r="J1093" s="767">
        <v>4</v>
      </c>
      <c r="K1093" s="795"/>
      <c r="L1093" s="775"/>
      <c r="M1093" s="765" t="s">
        <v>6545</v>
      </c>
      <c r="N1093" s="766">
        <v>4</v>
      </c>
      <c r="O1093" s="773"/>
      <c r="P1093" s="775"/>
      <c r="Q1093" s="765" t="s">
        <v>7138</v>
      </c>
      <c r="R1093" s="767">
        <v>4</v>
      </c>
      <c r="S1093" s="773"/>
      <c r="T1093" s="775"/>
      <c r="U1093" s="765" t="s">
        <v>7138</v>
      </c>
      <c r="V1093" s="766">
        <v>4</v>
      </c>
      <c r="W1093" s="773"/>
      <c r="X1093" s="775"/>
      <c r="Y1093" s="765" t="s">
        <v>7138</v>
      </c>
      <c r="Z1093" s="766">
        <v>4</v>
      </c>
      <c r="AA1093" s="773"/>
      <c r="AB1093" s="775"/>
      <c r="AC1093" s="765" t="s">
        <v>6545</v>
      </c>
      <c r="AD1093" s="767">
        <v>4</v>
      </c>
      <c r="AE1093" s="773"/>
      <c r="AF1093" s="29"/>
      <c r="AH1093" s="190" t="str">
        <f>IF(AG1093&lt;&gt;"",VLOOKUP(AG1093,MAGV!$B$6:$G$172,2,0),"")</f>
        <v/>
      </c>
      <c r="AI1093" s="44" t="str">
        <f t="shared" si="29"/>
        <v/>
      </c>
    </row>
    <row r="1094" spans="1:35" ht="12.6" customHeight="1" x14ac:dyDescent="0.2">
      <c r="A1094" s="367"/>
      <c r="B1094" s="102"/>
      <c r="C1094" s="1045"/>
      <c r="D1094" s="78" t="str">
        <f>AG1091&amp;".4"</f>
        <v>HD7.4</v>
      </c>
      <c r="E1094" s="756"/>
      <c r="F1094" s="770"/>
      <c r="G1094" s="792" t="s">
        <v>9951</v>
      </c>
      <c r="H1094" s="796"/>
      <c r="I1094" s="756"/>
      <c r="J1094" s="764"/>
      <c r="K1094" s="794" t="s">
        <v>9951</v>
      </c>
      <c r="L1094" s="793"/>
      <c r="M1094" s="756"/>
      <c r="N1094" s="764"/>
      <c r="O1094" s="792" t="s">
        <v>9951</v>
      </c>
      <c r="P1094" s="793"/>
      <c r="Q1094" s="756"/>
      <c r="R1094" s="763"/>
      <c r="S1094" s="792" t="s">
        <v>9979</v>
      </c>
      <c r="T1094" s="793"/>
      <c r="U1094" s="756"/>
      <c r="V1094" s="763"/>
      <c r="W1094" s="792" t="s">
        <v>9979</v>
      </c>
      <c r="X1094" s="793"/>
      <c r="Y1094" s="756"/>
      <c r="Z1094" s="772"/>
      <c r="AA1094" s="797" t="s">
        <v>9979</v>
      </c>
      <c r="AB1094" s="798"/>
      <c r="AC1094" s="756"/>
      <c r="AD1094" s="763"/>
      <c r="AE1094" s="792" t="s">
        <v>9951</v>
      </c>
      <c r="AF1094" s="29"/>
      <c r="AH1094" s="190" t="str">
        <f>IF(AG1094&lt;&gt;"",VLOOKUP(AG1094,MAGV!$B$6:$G$172,2,0),"")</f>
        <v/>
      </c>
      <c r="AI1094" s="44" t="str">
        <f t="shared" si="29"/>
        <v/>
      </c>
    </row>
    <row r="1095" spans="1:35" ht="5.0999999999999996" customHeight="1" x14ac:dyDescent="0.2">
      <c r="A1095" s="367"/>
      <c r="B1095" s="102"/>
      <c r="C1095" s="1046" t="s">
        <v>547</v>
      </c>
      <c r="D1095" s="78" t="str">
        <f>AG1091&amp;".5"</f>
        <v>HD7.5</v>
      </c>
      <c r="E1095" s="753"/>
      <c r="F1095" s="788"/>
      <c r="G1095" s="788"/>
      <c r="H1095" s="789"/>
      <c r="I1095" s="753"/>
      <c r="J1095" s="754"/>
      <c r="K1095" s="789"/>
      <c r="L1095" s="755"/>
      <c r="M1095" s="753"/>
      <c r="N1095" s="754"/>
      <c r="O1095" s="788"/>
      <c r="P1095" s="755"/>
      <c r="Q1095" s="753"/>
      <c r="R1095" s="790"/>
      <c r="S1095" s="788"/>
      <c r="T1095" s="755"/>
      <c r="U1095" s="753"/>
      <c r="V1095" s="790"/>
      <c r="W1095" s="788"/>
      <c r="X1095" s="755"/>
      <c r="Y1095" s="753"/>
      <c r="Z1095" s="799"/>
      <c r="AA1095" s="800"/>
      <c r="AB1095" s="801"/>
      <c r="AC1095" s="753"/>
      <c r="AD1095" s="790"/>
      <c r="AE1095" s="788"/>
      <c r="AF1095" s="29"/>
      <c r="AH1095" s="190" t="str">
        <f>IF(AG1095&lt;&gt;"",VLOOKUP(AG1095,MAGV!$B$6:$G$172,2,0),"")</f>
        <v/>
      </c>
      <c r="AI1095" s="44" t="str">
        <f t="shared" si="29"/>
        <v/>
      </c>
    </row>
    <row r="1096" spans="1:35" ht="5.0999999999999996" customHeight="1" x14ac:dyDescent="0.2">
      <c r="A1096" s="369"/>
      <c r="B1096" s="103"/>
      <c r="C1096" s="1047"/>
      <c r="D1096" s="78" t="str">
        <f>AG1091&amp;".6"</f>
        <v>HD7.6</v>
      </c>
      <c r="E1096" s="759"/>
      <c r="F1096" s="768"/>
      <c r="G1096" s="768"/>
      <c r="H1096" s="808"/>
      <c r="I1096" s="759"/>
      <c r="J1096" s="758"/>
      <c r="K1096" s="808"/>
      <c r="L1096" s="777"/>
      <c r="M1096" s="759"/>
      <c r="N1096" s="758"/>
      <c r="O1096" s="768"/>
      <c r="P1096" s="777"/>
      <c r="Q1096" s="759"/>
      <c r="R1096" s="757"/>
      <c r="S1096" s="768"/>
      <c r="T1096" s="777"/>
      <c r="U1096" s="759"/>
      <c r="V1096" s="757"/>
      <c r="W1096" s="768"/>
      <c r="X1096" s="777"/>
      <c r="Y1096" s="759"/>
      <c r="Z1096" s="769"/>
      <c r="AA1096" s="810"/>
      <c r="AB1096" s="811"/>
      <c r="AC1096" s="759"/>
      <c r="AD1096" s="757"/>
      <c r="AE1096" s="768"/>
      <c r="AF1096" s="29"/>
      <c r="AH1096" s="190" t="str">
        <f>IF(AG1096&lt;&gt;"",VLOOKUP(AG1096,MAGV!$B$6:$G$172,2,0),"")</f>
        <v/>
      </c>
      <c r="AI1096" s="44" t="str">
        <f>IF(AG1096&lt;&gt;"",B1139,"")</f>
        <v/>
      </c>
    </row>
    <row r="1097" spans="1:35" ht="12.6" customHeight="1" x14ac:dyDescent="0.2">
      <c r="A1097" s="368">
        <v>40</v>
      </c>
      <c r="B1097" s="101" t="str">
        <f>AH1097</f>
        <v>Th.Mười</v>
      </c>
      <c r="C1097" s="1042" t="s">
        <v>0</v>
      </c>
      <c r="D1097" s="79" t="str">
        <f>AG1097&amp;".1"</f>
        <v>HD8.1</v>
      </c>
      <c r="E1097" s="761"/>
      <c r="F1097" s="771"/>
      <c r="G1097" s="771"/>
      <c r="H1097" s="760"/>
      <c r="I1097" s="761"/>
      <c r="J1097" s="760"/>
      <c r="K1097" s="802"/>
      <c r="L1097" s="774"/>
      <c r="M1097" s="761"/>
      <c r="N1097" s="760"/>
      <c r="O1097" s="771"/>
      <c r="P1097" s="774"/>
      <c r="Q1097" s="761"/>
      <c r="R1097" s="762"/>
      <c r="S1097" s="771"/>
      <c r="T1097" s="774"/>
      <c r="U1097" s="761"/>
      <c r="V1097" s="760"/>
      <c r="W1097" s="771"/>
      <c r="X1097" s="774"/>
      <c r="Y1097" s="761"/>
      <c r="Z1097" s="760"/>
      <c r="AA1097" s="771"/>
      <c r="AB1097" s="774"/>
      <c r="AC1097" s="761"/>
      <c r="AD1097" s="762"/>
      <c r="AE1097" s="771"/>
      <c r="AF1097" s="19"/>
      <c r="AG1097" s="189" t="s">
        <v>10095</v>
      </c>
      <c r="AH1097" s="190" t="str">
        <f>IF(AG1097&lt;&gt;"",VLOOKUP(AG1097,MAGV!$B$6:$G$194,2,0),"")</f>
        <v>Th.Mười</v>
      </c>
      <c r="AI1097" s="44">
        <f t="shared" ref="AI1097:AI1101" si="30">IF(AG1097&lt;&gt;"",B1098,"")</f>
        <v>0</v>
      </c>
    </row>
    <row r="1098" spans="1:35" ht="12" customHeight="1" x14ac:dyDescent="0.2">
      <c r="A1098" s="367"/>
      <c r="B1098" s="104">
        <f>SUM(F1097:F1102,J1097:J1102,N1097:N1102,R1097:R1102,V1097:V1102,Z1097:Z1102,AD1097:AD1102)</f>
        <v>0</v>
      </c>
      <c r="C1098" s="1043"/>
      <c r="D1098" s="78" t="str">
        <f>AG1097&amp;".2"</f>
        <v>HD8.2</v>
      </c>
      <c r="E1098" s="791"/>
      <c r="F1098" s="764"/>
      <c r="G1098" s="792"/>
      <c r="H1098" s="793"/>
      <c r="I1098" s="756"/>
      <c r="J1098" s="764"/>
      <c r="K1098" s="794"/>
      <c r="L1098" s="793"/>
      <c r="M1098" s="756"/>
      <c r="N1098" s="764"/>
      <c r="O1098" s="792"/>
      <c r="P1098" s="793"/>
      <c r="Q1098" s="756"/>
      <c r="R1098" s="763"/>
      <c r="S1098" s="792"/>
      <c r="T1098" s="793"/>
      <c r="U1098" s="756"/>
      <c r="V1098" s="763"/>
      <c r="W1098" s="792"/>
      <c r="X1098" s="793"/>
      <c r="Y1098" s="756"/>
      <c r="Z1098" s="763"/>
      <c r="AA1098" s="792"/>
      <c r="AB1098" s="793"/>
      <c r="AC1098" s="756"/>
      <c r="AD1098" s="763"/>
      <c r="AE1098" s="792"/>
      <c r="AF1098" s="23"/>
      <c r="AH1098" s="190" t="str">
        <f>IF(AG1098&lt;&gt;"",VLOOKUP(AG1098,MAGV!$B$6:$G$172,2,0),"")</f>
        <v/>
      </c>
      <c r="AI1098" s="44" t="str">
        <f t="shared" si="30"/>
        <v/>
      </c>
    </row>
    <row r="1099" spans="1:35" ht="12.6" customHeight="1" x14ac:dyDescent="0.2">
      <c r="A1099" s="367"/>
      <c r="B1099" s="102"/>
      <c r="C1099" s="1044" t="s">
        <v>1</v>
      </c>
      <c r="D1099" s="78" t="str">
        <f>AG1097&amp;".3"</f>
        <v>HD8.3</v>
      </c>
      <c r="E1099" s="765"/>
      <c r="F1099" s="773"/>
      <c r="G1099" s="773"/>
      <c r="H1099" s="795"/>
      <c r="I1099" s="765"/>
      <c r="J1099" s="767"/>
      <c r="K1099" s="795"/>
      <c r="L1099" s="775"/>
      <c r="M1099" s="765"/>
      <c r="N1099" s="766"/>
      <c r="O1099" s="773"/>
      <c r="P1099" s="775"/>
      <c r="Q1099" s="765"/>
      <c r="R1099" s="767"/>
      <c r="S1099" s="773"/>
      <c r="T1099" s="775"/>
      <c r="U1099" s="765"/>
      <c r="V1099" s="766"/>
      <c r="W1099" s="773"/>
      <c r="X1099" s="775"/>
      <c r="Y1099" s="765"/>
      <c r="Z1099" s="766"/>
      <c r="AA1099" s="773"/>
      <c r="AB1099" s="775"/>
      <c r="AC1099" s="765"/>
      <c r="AD1099" s="767"/>
      <c r="AE1099" s="773"/>
      <c r="AF1099" s="29"/>
      <c r="AH1099" s="190" t="str">
        <f>IF(AG1099&lt;&gt;"",VLOOKUP(AG1099,MAGV!$B$6:$G$172,2,0),"")</f>
        <v/>
      </c>
      <c r="AI1099" s="44" t="str">
        <f t="shared" si="30"/>
        <v/>
      </c>
    </row>
    <row r="1100" spans="1:35" ht="12.6" customHeight="1" x14ac:dyDescent="0.2">
      <c r="A1100" s="367"/>
      <c r="B1100" s="102"/>
      <c r="C1100" s="1045"/>
      <c r="D1100" s="78" t="str">
        <f>AG1097&amp;".4"</f>
        <v>HD8.4</v>
      </c>
      <c r="E1100" s="756"/>
      <c r="F1100" s="770"/>
      <c r="G1100" s="792"/>
      <c r="H1100" s="796"/>
      <c r="I1100" s="756"/>
      <c r="J1100" s="764"/>
      <c r="K1100" s="794"/>
      <c r="L1100" s="793"/>
      <c r="M1100" s="756"/>
      <c r="N1100" s="764"/>
      <c r="O1100" s="792"/>
      <c r="P1100" s="793"/>
      <c r="Q1100" s="756"/>
      <c r="R1100" s="763"/>
      <c r="S1100" s="792"/>
      <c r="T1100" s="793"/>
      <c r="U1100" s="756"/>
      <c r="V1100" s="763"/>
      <c r="W1100" s="792"/>
      <c r="X1100" s="793"/>
      <c r="Y1100" s="756"/>
      <c r="Z1100" s="772"/>
      <c r="AA1100" s="797"/>
      <c r="AB1100" s="798"/>
      <c r="AC1100" s="756"/>
      <c r="AD1100" s="763"/>
      <c r="AE1100" s="792"/>
      <c r="AF1100" s="29"/>
      <c r="AH1100" s="190" t="str">
        <f>IF(AG1100&lt;&gt;"",VLOOKUP(AG1100,MAGV!$B$6:$G$172,2,0),"")</f>
        <v/>
      </c>
      <c r="AI1100" s="44" t="str">
        <f t="shared" si="30"/>
        <v/>
      </c>
    </row>
    <row r="1101" spans="1:35" ht="5.0999999999999996" customHeight="1" x14ac:dyDescent="0.2">
      <c r="A1101" s="367"/>
      <c r="B1101" s="102"/>
      <c r="C1101" s="1046" t="s">
        <v>547</v>
      </c>
      <c r="D1101" s="78" t="str">
        <f>AG1097&amp;".5"</f>
        <v>HD8.5</v>
      </c>
      <c r="E1101" s="753"/>
      <c r="F1101" s="788"/>
      <c r="G1101" s="788"/>
      <c r="H1101" s="789"/>
      <c r="I1101" s="753"/>
      <c r="J1101" s="754"/>
      <c r="K1101" s="789"/>
      <c r="L1101" s="755"/>
      <c r="M1101" s="753"/>
      <c r="N1101" s="754"/>
      <c r="O1101" s="788"/>
      <c r="P1101" s="755"/>
      <c r="Q1101" s="753"/>
      <c r="R1101" s="790"/>
      <c r="S1101" s="788"/>
      <c r="T1101" s="755"/>
      <c r="U1101" s="753"/>
      <c r="V1101" s="790"/>
      <c r="W1101" s="788"/>
      <c r="X1101" s="755"/>
      <c r="Y1101" s="753"/>
      <c r="Z1101" s="799"/>
      <c r="AA1101" s="800"/>
      <c r="AB1101" s="801"/>
      <c r="AC1101" s="753"/>
      <c r="AD1101" s="790"/>
      <c r="AE1101" s="788"/>
      <c r="AF1101" s="29"/>
      <c r="AH1101" s="190" t="str">
        <f>IF(AG1101&lt;&gt;"",VLOOKUP(AG1101,MAGV!$B$6:$G$172,2,0),"")</f>
        <v/>
      </c>
      <c r="AI1101" s="44" t="str">
        <f t="shared" si="30"/>
        <v/>
      </c>
    </row>
    <row r="1102" spans="1:35" ht="5.0999999999999996" customHeight="1" x14ac:dyDescent="0.2">
      <c r="A1102" s="369"/>
      <c r="B1102" s="103"/>
      <c r="C1102" s="1047"/>
      <c r="D1102" s="78" t="str">
        <f>AG1097&amp;".6"</f>
        <v>HD8.6</v>
      </c>
      <c r="E1102" s="759"/>
      <c r="F1102" s="768"/>
      <c r="G1102" s="768"/>
      <c r="H1102" s="808"/>
      <c r="I1102" s="759"/>
      <c r="J1102" s="758"/>
      <c r="K1102" s="808"/>
      <c r="L1102" s="777"/>
      <c r="M1102" s="759"/>
      <c r="N1102" s="758"/>
      <c r="O1102" s="768"/>
      <c r="P1102" s="777"/>
      <c r="Q1102" s="759"/>
      <c r="R1102" s="757"/>
      <c r="S1102" s="768"/>
      <c r="T1102" s="777"/>
      <c r="U1102" s="759"/>
      <c r="V1102" s="757"/>
      <c r="W1102" s="768"/>
      <c r="X1102" s="777"/>
      <c r="Y1102" s="759"/>
      <c r="Z1102" s="769"/>
      <c r="AA1102" s="810"/>
      <c r="AB1102" s="811"/>
      <c r="AC1102" s="759"/>
      <c r="AD1102" s="757"/>
      <c r="AE1102" s="768"/>
      <c r="AF1102" s="29"/>
      <c r="AH1102" s="190" t="str">
        <f>IF(AG1102&lt;&gt;"",VLOOKUP(AG1102,MAGV!$B$6:$G$172,2,0),"")</f>
        <v/>
      </c>
      <c r="AI1102" s="44" t="str">
        <f>IF(AG1102&lt;&gt;"",B1145,"")</f>
        <v/>
      </c>
    </row>
    <row r="1103" spans="1:35" ht="12.6" customHeight="1" x14ac:dyDescent="0.2">
      <c r="A1103" s="368">
        <v>41</v>
      </c>
      <c r="B1103" s="101" t="str">
        <f>AH1103</f>
        <v>Th.Sơn</v>
      </c>
      <c r="C1103" s="1042" t="s">
        <v>0</v>
      </c>
      <c r="D1103" s="79" t="str">
        <f>AG1103&amp;".1"</f>
        <v>HD9.1</v>
      </c>
      <c r="E1103" s="761"/>
      <c r="F1103" s="771"/>
      <c r="G1103" s="771"/>
      <c r="H1103" s="760"/>
      <c r="I1103" s="761"/>
      <c r="J1103" s="760"/>
      <c r="K1103" s="802"/>
      <c r="L1103" s="774"/>
      <c r="M1103" s="761"/>
      <c r="N1103" s="760"/>
      <c r="O1103" s="771"/>
      <c r="P1103" s="774"/>
      <c r="Q1103" s="761"/>
      <c r="R1103" s="762"/>
      <c r="S1103" s="771"/>
      <c r="T1103" s="774"/>
      <c r="U1103" s="761"/>
      <c r="V1103" s="760"/>
      <c r="W1103" s="771"/>
      <c r="X1103" s="774"/>
      <c r="Y1103" s="761" t="s">
        <v>10151</v>
      </c>
      <c r="Z1103" s="760">
        <v>4</v>
      </c>
      <c r="AA1103" s="771"/>
      <c r="AB1103" s="774"/>
      <c r="AC1103" s="761"/>
      <c r="AD1103" s="762"/>
      <c r="AE1103" s="771"/>
      <c r="AF1103" s="19"/>
      <c r="AG1103" s="189" t="s">
        <v>10104</v>
      </c>
      <c r="AH1103" s="190" t="str">
        <f>IF(AG1103&lt;&gt;"",VLOOKUP(AG1103,MAGV!$B$6:$G$194,2,0),"")</f>
        <v>Th.Sơn</v>
      </c>
      <c r="AI1103" s="44">
        <f t="shared" ref="AI1103:AI1107" si="31">IF(AG1103&lt;&gt;"",B1104,"")</f>
        <v>8</v>
      </c>
    </row>
    <row r="1104" spans="1:35" ht="12" customHeight="1" x14ac:dyDescent="0.2">
      <c r="A1104" s="367"/>
      <c r="B1104" s="104">
        <f>SUM(F1103:F1108,J1103:J1108,N1103:N1108,R1103:R1108,V1103:V1108,Z1103:Z1108,AD1103:AD1108)</f>
        <v>8</v>
      </c>
      <c r="C1104" s="1043"/>
      <c r="D1104" s="78" t="str">
        <f>AG1103&amp;".2"</f>
        <v>HD9.2</v>
      </c>
      <c r="E1104" s="791"/>
      <c r="F1104" s="764"/>
      <c r="G1104" s="792"/>
      <c r="H1104" s="793"/>
      <c r="I1104" s="756"/>
      <c r="J1104" s="764"/>
      <c r="K1104" s="794"/>
      <c r="L1104" s="793"/>
      <c r="M1104" s="756"/>
      <c r="N1104" s="764"/>
      <c r="O1104" s="792"/>
      <c r="P1104" s="793"/>
      <c r="Q1104" s="756"/>
      <c r="R1104" s="763"/>
      <c r="S1104" s="792"/>
      <c r="T1104" s="793"/>
      <c r="U1104" s="756"/>
      <c r="V1104" s="763"/>
      <c r="W1104" s="792"/>
      <c r="X1104" s="793"/>
      <c r="Y1104" s="756"/>
      <c r="Z1104" s="763"/>
      <c r="AA1104" s="792" t="s">
        <v>9978</v>
      </c>
      <c r="AB1104" s="793"/>
      <c r="AC1104" s="756"/>
      <c r="AD1104" s="763"/>
      <c r="AE1104" s="792"/>
      <c r="AF1104" s="23"/>
      <c r="AH1104" s="190" t="str">
        <f>IF(AG1104&lt;&gt;"",VLOOKUP(AG1104,MAGV!$B$6:$G$172,2,0),"")</f>
        <v/>
      </c>
      <c r="AI1104" s="44" t="str">
        <f t="shared" si="31"/>
        <v/>
      </c>
    </row>
    <row r="1105" spans="1:35" ht="12.6" customHeight="1" x14ac:dyDescent="0.2">
      <c r="A1105" s="367"/>
      <c r="B1105" s="102"/>
      <c r="C1105" s="1044" t="s">
        <v>1</v>
      </c>
      <c r="D1105" s="78" t="str">
        <f>AG1103&amp;".3"</f>
        <v>HD9.3</v>
      </c>
      <c r="E1105" s="765"/>
      <c r="F1105" s="773"/>
      <c r="G1105" s="773"/>
      <c r="H1105" s="795"/>
      <c r="I1105" s="765"/>
      <c r="J1105" s="767"/>
      <c r="K1105" s="795"/>
      <c r="L1105" s="775"/>
      <c r="M1105" s="765"/>
      <c r="N1105" s="766"/>
      <c r="O1105" s="773"/>
      <c r="P1105" s="775"/>
      <c r="Q1105" s="765"/>
      <c r="R1105" s="767"/>
      <c r="S1105" s="773"/>
      <c r="T1105" s="775"/>
      <c r="U1105" s="765"/>
      <c r="V1105" s="766"/>
      <c r="W1105" s="773"/>
      <c r="X1105" s="775"/>
      <c r="Y1105" s="765" t="s">
        <v>10151</v>
      </c>
      <c r="Z1105" s="766">
        <v>4</v>
      </c>
      <c r="AA1105" s="773"/>
      <c r="AB1105" s="775"/>
      <c r="AC1105" s="765"/>
      <c r="AD1105" s="767"/>
      <c r="AE1105" s="773"/>
      <c r="AF1105" s="29"/>
      <c r="AH1105" s="190" t="str">
        <f>IF(AG1105&lt;&gt;"",VLOOKUP(AG1105,MAGV!$B$6:$G$172,2,0),"")</f>
        <v/>
      </c>
      <c r="AI1105" s="44" t="str">
        <f t="shared" si="31"/>
        <v/>
      </c>
    </row>
    <row r="1106" spans="1:35" ht="12.6" customHeight="1" x14ac:dyDescent="0.2">
      <c r="A1106" s="367"/>
      <c r="B1106" s="102"/>
      <c r="C1106" s="1045"/>
      <c r="D1106" s="78" t="str">
        <f>AG1103&amp;".4"</f>
        <v>HD9.4</v>
      </c>
      <c r="E1106" s="756"/>
      <c r="F1106" s="770"/>
      <c r="G1106" s="792"/>
      <c r="H1106" s="796"/>
      <c r="I1106" s="756"/>
      <c r="J1106" s="764"/>
      <c r="K1106" s="794"/>
      <c r="L1106" s="793"/>
      <c r="M1106" s="756"/>
      <c r="N1106" s="764"/>
      <c r="O1106" s="792"/>
      <c r="P1106" s="793"/>
      <c r="Q1106" s="756"/>
      <c r="R1106" s="763"/>
      <c r="S1106" s="792"/>
      <c r="T1106" s="793"/>
      <c r="U1106" s="756"/>
      <c r="V1106" s="763"/>
      <c r="W1106" s="792"/>
      <c r="X1106" s="793"/>
      <c r="Y1106" s="756"/>
      <c r="Z1106" s="772"/>
      <c r="AA1106" s="797" t="s">
        <v>9978</v>
      </c>
      <c r="AB1106" s="798"/>
      <c r="AC1106" s="756"/>
      <c r="AD1106" s="763"/>
      <c r="AE1106" s="792"/>
      <c r="AF1106" s="29"/>
      <c r="AH1106" s="190" t="str">
        <f>IF(AG1106&lt;&gt;"",VLOOKUP(AG1106,MAGV!$B$6:$G$172,2,0),"")</f>
        <v/>
      </c>
      <c r="AI1106" s="44" t="str">
        <f t="shared" si="31"/>
        <v/>
      </c>
    </row>
    <row r="1107" spans="1:35" ht="5.0999999999999996" customHeight="1" x14ac:dyDescent="0.2">
      <c r="A1107" s="367"/>
      <c r="B1107" s="102"/>
      <c r="C1107" s="1046" t="s">
        <v>547</v>
      </c>
      <c r="D1107" s="78" t="str">
        <f>AG1103&amp;".5"</f>
        <v>HD9.5</v>
      </c>
      <c r="E1107" s="753"/>
      <c r="F1107" s="788"/>
      <c r="G1107" s="788"/>
      <c r="H1107" s="789"/>
      <c r="I1107" s="753"/>
      <c r="J1107" s="754"/>
      <c r="K1107" s="789"/>
      <c r="L1107" s="755"/>
      <c r="M1107" s="753"/>
      <c r="N1107" s="754"/>
      <c r="O1107" s="788"/>
      <c r="P1107" s="755"/>
      <c r="Q1107" s="753"/>
      <c r="R1107" s="790"/>
      <c r="S1107" s="788"/>
      <c r="T1107" s="755"/>
      <c r="U1107" s="753"/>
      <c r="V1107" s="790"/>
      <c r="W1107" s="788"/>
      <c r="X1107" s="755"/>
      <c r="Y1107" s="753"/>
      <c r="Z1107" s="799"/>
      <c r="AA1107" s="800"/>
      <c r="AB1107" s="801"/>
      <c r="AC1107" s="753"/>
      <c r="AD1107" s="790"/>
      <c r="AE1107" s="788"/>
      <c r="AF1107" s="29"/>
      <c r="AH1107" s="190" t="str">
        <f>IF(AG1107&lt;&gt;"",VLOOKUP(AG1107,MAGV!$B$6:$G$172,2,0),"")</f>
        <v/>
      </c>
      <c r="AI1107" s="44" t="str">
        <f t="shared" si="31"/>
        <v/>
      </c>
    </row>
    <row r="1108" spans="1:35" ht="5.0999999999999996" customHeight="1" x14ac:dyDescent="0.2">
      <c r="A1108" s="369"/>
      <c r="B1108" s="103"/>
      <c r="C1108" s="1047"/>
      <c r="D1108" s="78" t="str">
        <f>AG1103&amp;".6"</f>
        <v>HD9.6</v>
      </c>
      <c r="E1108" s="759"/>
      <c r="F1108" s="768"/>
      <c r="G1108" s="768"/>
      <c r="H1108" s="808"/>
      <c r="I1108" s="759"/>
      <c r="J1108" s="758"/>
      <c r="K1108" s="808"/>
      <c r="L1108" s="777"/>
      <c r="M1108" s="759"/>
      <c r="N1108" s="758"/>
      <c r="O1108" s="768"/>
      <c r="P1108" s="777"/>
      <c r="Q1108" s="759"/>
      <c r="R1108" s="757"/>
      <c r="S1108" s="768"/>
      <c r="T1108" s="777"/>
      <c r="U1108" s="759"/>
      <c r="V1108" s="757"/>
      <c r="W1108" s="768"/>
      <c r="X1108" s="777"/>
      <c r="Y1108" s="759"/>
      <c r="Z1108" s="769"/>
      <c r="AA1108" s="810"/>
      <c r="AB1108" s="811"/>
      <c r="AC1108" s="759"/>
      <c r="AD1108" s="757"/>
      <c r="AE1108" s="768"/>
      <c r="AF1108" s="29"/>
      <c r="AH1108" s="190" t="str">
        <f>IF(AG1108&lt;&gt;"",VLOOKUP(AG1108,MAGV!$B$6:$G$172,2,0),"")</f>
        <v/>
      </c>
      <c r="AI1108" s="44" t="str">
        <f>IF(AG1108&lt;&gt;"",B1151,"")</f>
        <v/>
      </c>
    </row>
    <row r="1109" spans="1:35" ht="12.6" customHeight="1" x14ac:dyDescent="0.2">
      <c r="A1109" s="368">
        <v>42</v>
      </c>
      <c r="B1109" s="101" t="str">
        <f>AH1109</f>
        <v>C.Lê</v>
      </c>
      <c r="C1109" s="1042" t="s">
        <v>0</v>
      </c>
      <c r="D1109" s="79" t="str">
        <f>AG1109&amp;".1"</f>
        <v>HD10.1</v>
      </c>
      <c r="E1109" s="761"/>
      <c r="F1109" s="771"/>
      <c r="G1109" s="771"/>
      <c r="H1109" s="760"/>
      <c r="I1109" s="761"/>
      <c r="J1109" s="760"/>
      <c r="K1109" s="802"/>
      <c r="L1109" s="774"/>
      <c r="M1109" s="761"/>
      <c r="N1109" s="760"/>
      <c r="O1109" s="771"/>
      <c r="P1109" s="774"/>
      <c r="Q1109" s="761"/>
      <c r="R1109" s="762"/>
      <c r="S1109" s="771"/>
      <c r="T1109" s="774"/>
      <c r="U1109" s="761"/>
      <c r="V1109" s="760"/>
      <c r="W1109" s="771"/>
      <c r="X1109" s="774"/>
      <c r="Y1109" s="761"/>
      <c r="Z1109" s="760"/>
      <c r="AA1109" s="771"/>
      <c r="AB1109" s="774"/>
      <c r="AC1109" s="761"/>
      <c r="AD1109" s="762"/>
      <c r="AE1109" s="771"/>
      <c r="AF1109" s="19"/>
      <c r="AG1109" s="189" t="s">
        <v>10108</v>
      </c>
      <c r="AH1109" s="190" t="str">
        <f>IF(AG1109&lt;&gt;"",VLOOKUP(AG1109,MAGV!$B$6:$G$194,2,0),"")</f>
        <v>C.Lê</v>
      </c>
      <c r="AI1109" s="44">
        <f t="shared" ref="AI1109:AI1113" si="32">IF(AG1109&lt;&gt;"",B1110,"")</f>
        <v>16</v>
      </c>
    </row>
    <row r="1110" spans="1:35" ht="12" customHeight="1" x14ac:dyDescent="0.2">
      <c r="A1110" s="367"/>
      <c r="B1110" s="104">
        <f>SUM(F1109:F1114,J1109:J1114,N1109:N1114,R1109:R1114,V1109:V1114,Z1109:Z1114,AD1109:AD1114)</f>
        <v>16</v>
      </c>
      <c r="C1110" s="1043"/>
      <c r="D1110" s="78" t="str">
        <f>AG1109&amp;".2"</f>
        <v>HD10.2</v>
      </c>
      <c r="E1110" s="791"/>
      <c r="F1110" s="764"/>
      <c r="G1110" s="792"/>
      <c r="H1110" s="793"/>
      <c r="I1110" s="756"/>
      <c r="J1110" s="764"/>
      <c r="K1110" s="794"/>
      <c r="L1110" s="793"/>
      <c r="M1110" s="756"/>
      <c r="N1110" s="764"/>
      <c r="O1110" s="792"/>
      <c r="P1110" s="793"/>
      <c r="Q1110" s="756"/>
      <c r="R1110" s="763"/>
      <c r="S1110" s="792"/>
      <c r="T1110" s="793"/>
      <c r="U1110" s="756"/>
      <c r="V1110" s="763"/>
      <c r="W1110" s="792"/>
      <c r="X1110" s="793"/>
      <c r="Y1110" s="756"/>
      <c r="Z1110" s="763"/>
      <c r="AA1110" s="792"/>
      <c r="AB1110" s="793"/>
      <c r="AC1110" s="756"/>
      <c r="AD1110" s="763"/>
      <c r="AE1110" s="792"/>
      <c r="AF1110" s="23"/>
      <c r="AH1110" s="190" t="str">
        <f>IF(AG1110&lt;&gt;"",VLOOKUP(AG1110,MAGV!$B$6:$G$172,2,0),"")</f>
        <v/>
      </c>
      <c r="AI1110" s="44" t="str">
        <f t="shared" si="32"/>
        <v/>
      </c>
    </row>
    <row r="1111" spans="1:35" ht="12.6" customHeight="1" x14ac:dyDescent="0.2">
      <c r="A1111" s="367"/>
      <c r="B1111" s="102"/>
      <c r="C1111" s="1044" t="s">
        <v>1</v>
      </c>
      <c r="D1111" s="78" t="str">
        <f>AG1109&amp;".3"</f>
        <v>HD10.3</v>
      </c>
      <c r="E1111" s="765" t="s">
        <v>7001</v>
      </c>
      <c r="F1111" s="773">
        <v>4</v>
      </c>
      <c r="G1111" s="773"/>
      <c r="H1111" s="795"/>
      <c r="I1111" s="765" t="s">
        <v>7001</v>
      </c>
      <c r="J1111" s="767">
        <v>4</v>
      </c>
      <c r="K1111" s="795"/>
      <c r="L1111" s="775"/>
      <c r="M1111" s="765" t="s">
        <v>7001</v>
      </c>
      <c r="N1111" s="766">
        <v>4</v>
      </c>
      <c r="O1111" s="773"/>
      <c r="P1111" s="775"/>
      <c r="Q1111" s="765" t="s">
        <v>7001</v>
      </c>
      <c r="R1111" s="767">
        <v>4</v>
      </c>
      <c r="S1111" s="773"/>
      <c r="T1111" s="775"/>
      <c r="U1111" s="765"/>
      <c r="V1111" s="766"/>
      <c r="W1111" s="773"/>
      <c r="X1111" s="775"/>
      <c r="Y1111" s="765"/>
      <c r="Z1111" s="766"/>
      <c r="AA1111" s="773"/>
      <c r="AB1111" s="775"/>
      <c r="AC1111" s="765"/>
      <c r="AD1111" s="767"/>
      <c r="AE1111" s="773"/>
      <c r="AF1111" s="29"/>
      <c r="AH1111" s="190" t="str">
        <f>IF(AG1111&lt;&gt;"",VLOOKUP(AG1111,MAGV!$B$6:$G$172,2,0),"")</f>
        <v/>
      </c>
      <c r="AI1111" s="44" t="str">
        <f t="shared" si="32"/>
        <v/>
      </c>
    </row>
    <row r="1112" spans="1:35" ht="12.6" customHeight="1" x14ac:dyDescent="0.2">
      <c r="A1112" s="367"/>
      <c r="B1112" s="102"/>
      <c r="C1112" s="1045"/>
      <c r="D1112" s="78" t="str">
        <f>AG1109&amp;".4"</f>
        <v>HD10.4</v>
      </c>
      <c r="E1112" s="756"/>
      <c r="F1112" s="770"/>
      <c r="G1112" s="792" t="s">
        <v>9904</v>
      </c>
      <c r="H1112" s="796"/>
      <c r="I1112" s="756"/>
      <c r="J1112" s="764"/>
      <c r="K1112" s="794" t="s">
        <v>9904</v>
      </c>
      <c r="L1112" s="793"/>
      <c r="M1112" s="756"/>
      <c r="N1112" s="764"/>
      <c r="O1112" s="792" t="s">
        <v>9904</v>
      </c>
      <c r="P1112" s="793"/>
      <c r="Q1112" s="756"/>
      <c r="R1112" s="763"/>
      <c r="S1112" s="792" t="s">
        <v>9904</v>
      </c>
      <c r="T1112" s="793"/>
      <c r="U1112" s="756"/>
      <c r="V1112" s="763"/>
      <c r="W1112" s="792"/>
      <c r="X1112" s="793"/>
      <c r="Y1112" s="756"/>
      <c r="Z1112" s="772"/>
      <c r="AA1112" s="797"/>
      <c r="AB1112" s="798"/>
      <c r="AC1112" s="756"/>
      <c r="AD1112" s="763"/>
      <c r="AE1112" s="792"/>
      <c r="AF1112" s="29"/>
      <c r="AH1112" s="190" t="str">
        <f>IF(AG1112&lt;&gt;"",VLOOKUP(AG1112,MAGV!$B$6:$G$172,2,0),"")</f>
        <v/>
      </c>
      <c r="AI1112" s="44" t="str">
        <f t="shared" si="32"/>
        <v/>
      </c>
    </row>
    <row r="1113" spans="1:35" ht="5.0999999999999996" customHeight="1" x14ac:dyDescent="0.2">
      <c r="A1113" s="367"/>
      <c r="B1113" s="102"/>
      <c r="C1113" s="1046" t="s">
        <v>547</v>
      </c>
      <c r="D1113" s="78" t="str">
        <f>AG1109&amp;".5"</f>
        <v>HD10.5</v>
      </c>
      <c r="E1113" s="753"/>
      <c r="F1113" s="788"/>
      <c r="G1113" s="788"/>
      <c r="H1113" s="789"/>
      <c r="I1113" s="753"/>
      <c r="J1113" s="754"/>
      <c r="K1113" s="789"/>
      <c r="L1113" s="755"/>
      <c r="M1113" s="753"/>
      <c r="N1113" s="754"/>
      <c r="O1113" s="788"/>
      <c r="P1113" s="755"/>
      <c r="Q1113" s="753"/>
      <c r="R1113" s="790"/>
      <c r="S1113" s="788"/>
      <c r="T1113" s="755"/>
      <c r="U1113" s="753"/>
      <c r="V1113" s="790"/>
      <c r="W1113" s="788"/>
      <c r="X1113" s="755"/>
      <c r="Y1113" s="753"/>
      <c r="Z1113" s="799"/>
      <c r="AA1113" s="800"/>
      <c r="AB1113" s="801"/>
      <c r="AC1113" s="753"/>
      <c r="AD1113" s="790"/>
      <c r="AE1113" s="788"/>
      <c r="AF1113" s="29"/>
      <c r="AH1113" s="190" t="str">
        <f>IF(AG1113&lt;&gt;"",VLOOKUP(AG1113,MAGV!$B$6:$G$172,2,0),"")</f>
        <v/>
      </c>
      <c r="AI1113" s="44" t="str">
        <f t="shared" si="32"/>
        <v/>
      </c>
    </row>
    <row r="1114" spans="1:35" ht="5.0999999999999996" customHeight="1" x14ac:dyDescent="0.2">
      <c r="A1114" s="369"/>
      <c r="B1114" s="103"/>
      <c r="C1114" s="1047"/>
      <c r="D1114" s="78" t="str">
        <f>AG1109&amp;".6"</f>
        <v>HD10.6</v>
      </c>
      <c r="E1114" s="759"/>
      <c r="F1114" s="768"/>
      <c r="G1114" s="768"/>
      <c r="H1114" s="808"/>
      <c r="I1114" s="759"/>
      <c r="J1114" s="758"/>
      <c r="K1114" s="808"/>
      <c r="L1114" s="777"/>
      <c r="M1114" s="759"/>
      <c r="N1114" s="758"/>
      <c r="O1114" s="768"/>
      <c r="P1114" s="777"/>
      <c r="Q1114" s="759"/>
      <c r="R1114" s="757"/>
      <c r="S1114" s="768"/>
      <c r="T1114" s="777"/>
      <c r="U1114" s="759"/>
      <c r="V1114" s="757"/>
      <c r="W1114" s="768"/>
      <c r="X1114" s="777"/>
      <c r="Y1114" s="759"/>
      <c r="Z1114" s="769"/>
      <c r="AA1114" s="810"/>
      <c r="AB1114" s="811"/>
      <c r="AC1114" s="759"/>
      <c r="AD1114" s="757"/>
      <c r="AE1114" s="768"/>
      <c r="AF1114" s="29"/>
      <c r="AH1114" s="190" t="str">
        <f>IF(AG1114&lt;&gt;"",VLOOKUP(AG1114,MAGV!$B$6:$G$172,2,0),"")</f>
        <v/>
      </c>
      <c r="AI1114" s="44" t="str">
        <f>IF(AG1114&lt;&gt;"",B1157,"")</f>
        <v/>
      </c>
    </row>
    <row r="1115" spans="1:35" ht="12.6" customHeight="1" x14ac:dyDescent="0.2">
      <c r="A1115" s="368">
        <v>43</v>
      </c>
      <c r="B1115" s="101" t="str">
        <f>AH1115</f>
        <v>C.Duyên</v>
      </c>
      <c r="C1115" s="1042" t="s">
        <v>0</v>
      </c>
      <c r="D1115" s="79" t="str">
        <f>AG1115&amp;".1"</f>
        <v>HD11.1</v>
      </c>
      <c r="E1115" s="761"/>
      <c r="F1115" s="771"/>
      <c r="G1115" s="771"/>
      <c r="H1115" s="760"/>
      <c r="I1115" s="761"/>
      <c r="J1115" s="760"/>
      <c r="K1115" s="802"/>
      <c r="L1115" s="774"/>
      <c r="M1115" s="761"/>
      <c r="N1115" s="760"/>
      <c r="O1115" s="771"/>
      <c r="P1115" s="774"/>
      <c r="Q1115" s="761"/>
      <c r="R1115" s="762"/>
      <c r="S1115" s="771"/>
      <c r="T1115" s="774"/>
      <c r="U1115" s="761"/>
      <c r="V1115" s="760"/>
      <c r="W1115" s="771"/>
      <c r="X1115" s="774"/>
      <c r="Y1115" s="761"/>
      <c r="Z1115" s="760"/>
      <c r="AA1115" s="771"/>
      <c r="AB1115" s="774"/>
      <c r="AC1115" s="761"/>
      <c r="AD1115" s="762"/>
      <c r="AE1115" s="771"/>
      <c r="AF1115" s="19"/>
      <c r="AG1115" s="189" t="s">
        <v>10136</v>
      </c>
      <c r="AH1115" s="190" t="str">
        <f>IF(AG1115&lt;&gt;"",VLOOKUP(AG1115,MAGV!$B$6:$G$194,2,0),"")</f>
        <v>C.Duyên</v>
      </c>
      <c r="AI1115" s="44">
        <f t="shared" ref="AI1115:AI1119" si="33">IF(AG1115&lt;&gt;"",B1116,"")</f>
        <v>16</v>
      </c>
    </row>
    <row r="1116" spans="1:35" ht="12" customHeight="1" x14ac:dyDescent="0.2">
      <c r="A1116" s="367"/>
      <c r="B1116" s="104">
        <f>SUM(F1115:F1120,J1115:J1120,N1115:N1120,R1115:R1120,V1115:V1120,Z1115:Z1120,AD1115:AD1120)</f>
        <v>16</v>
      </c>
      <c r="C1116" s="1043"/>
      <c r="D1116" s="78" t="str">
        <f>AG1115&amp;".2"</f>
        <v>HD11.2</v>
      </c>
      <c r="E1116" s="791"/>
      <c r="F1116" s="764"/>
      <c r="G1116" s="792"/>
      <c r="H1116" s="793"/>
      <c r="I1116" s="756"/>
      <c r="J1116" s="764"/>
      <c r="K1116" s="794"/>
      <c r="L1116" s="793"/>
      <c r="M1116" s="756"/>
      <c r="N1116" s="764"/>
      <c r="O1116" s="792"/>
      <c r="P1116" s="793"/>
      <c r="Q1116" s="756"/>
      <c r="R1116" s="763"/>
      <c r="S1116" s="792"/>
      <c r="T1116" s="793"/>
      <c r="U1116" s="756"/>
      <c r="V1116" s="763"/>
      <c r="W1116" s="792"/>
      <c r="X1116" s="793"/>
      <c r="Y1116" s="756"/>
      <c r="Z1116" s="763"/>
      <c r="AA1116" s="792"/>
      <c r="AB1116" s="793"/>
      <c r="AC1116" s="756"/>
      <c r="AD1116" s="763"/>
      <c r="AE1116" s="792"/>
      <c r="AF1116" s="23"/>
      <c r="AH1116" s="190" t="str">
        <f>IF(AG1116&lt;&gt;"",VLOOKUP(AG1116,MAGV!$B$6:$G$172,2,0),"")</f>
        <v/>
      </c>
      <c r="AI1116" s="44" t="str">
        <f t="shared" si="33"/>
        <v/>
      </c>
    </row>
    <row r="1117" spans="1:35" ht="12.6" customHeight="1" x14ac:dyDescent="0.2">
      <c r="A1117" s="367"/>
      <c r="B1117" s="102"/>
      <c r="C1117" s="1044" t="s">
        <v>1</v>
      </c>
      <c r="D1117" s="78" t="str">
        <f>AG1115&amp;".3"</f>
        <v>HD11.3</v>
      </c>
      <c r="E1117" s="765" t="s">
        <v>7001</v>
      </c>
      <c r="F1117" s="773">
        <v>4</v>
      </c>
      <c r="G1117" s="773"/>
      <c r="H1117" s="795"/>
      <c r="I1117" s="765" t="s">
        <v>7001</v>
      </c>
      <c r="J1117" s="767">
        <v>4</v>
      </c>
      <c r="K1117" s="795"/>
      <c r="L1117" s="775"/>
      <c r="M1117" s="765" t="s">
        <v>7001</v>
      </c>
      <c r="N1117" s="766">
        <v>4</v>
      </c>
      <c r="O1117" s="773"/>
      <c r="P1117" s="775"/>
      <c r="Q1117" s="765" t="s">
        <v>7001</v>
      </c>
      <c r="R1117" s="767">
        <v>4</v>
      </c>
      <c r="S1117" s="773"/>
      <c r="T1117" s="775"/>
      <c r="U1117" s="765"/>
      <c r="V1117" s="766"/>
      <c r="W1117" s="773"/>
      <c r="X1117" s="775"/>
      <c r="Y1117" s="765"/>
      <c r="Z1117" s="766"/>
      <c r="AA1117" s="773"/>
      <c r="AB1117" s="775"/>
      <c r="AC1117" s="765"/>
      <c r="AD1117" s="767"/>
      <c r="AE1117" s="773"/>
      <c r="AF1117" s="29"/>
      <c r="AH1117" s="190" t="str">
        <f>IF(AG1117&lt;&gt;"",VLOOKUP(AG1117,MAGV!$B$6:$G$172,2,0),"")</f>
        <v/>
      </c>
      <c r="AI1117" s="44" t="str">
        <f t="shared" si="33"/>
        <v/>
      </c>
    </row>
    <row r="1118" spans="1:35" ht="12.6" customHeight="1" x14ac:dyDescent="0.2">
      <c r="A1118" s="367"/>
      <c r="B1118" s="102"/>
      <c r="C1118" s="1045"/>
      <c r="D1118" s="78" t="str">
        <f>AG1115&amp;".4"</f>
        <v>HD11.4</v>
      </c>
      <c r="E1118" s="756"/>
      <c r="F1118" s="770"/>
      <c r="G1118" s="792" t="s">
        <v>9877</v>
      </c>
      <c r="H1118" s="796"/>
      <c r="I1118" s="756"/>
      <c r="J1118" s="764"/>
      <c r="K1118" s="794" t="s">
        <v>9877</v>
      </c>
      <c r="L1118" s="793"/>
      <c r="M1118" s="756"/>
      <c r="N1118" s="764"/>
      <c r="O1118" s="792" t="s">
        <v>9877</v>
      </c>
      <c r="P1118" s="793"/>
      <c r="Q1118" s="756"/>
      <c r="R1118" s="763"/>
      <c r="S1118" s="792" t="s">
        <v>9877</v>
      </c>
      <c r="T1118" s="793"/>
      <c r="U1118" s="756"/>
      <c r="V1118" s="763"/>
      <c r="W1118" s="792"/>
      <c r="X1118" s="793"/>
      <c r="Y1118" s="756"/>
      <c r="Z1118" s="772"/>
      <c r="AA1118" s="797"/>
      <c r="AB1118" s="798"/>
      <c r="AC1118" s="756"/>
      <c r="AD1118" s="763"/>
      <c r="AE1118" s="792"/>
      <c r="AF1118" s="29"/>
      <c r="AH1118" s="190" t="str">
        <f>IF(AG1118&lt;&gt;"",VLOOKUP(AG1118,MAGV!$B$6:$G$172,2,0),"")</f>
        <v/>
      </c>
      <c r="AI1118" s="44" t="str">
        <f t="shared" si="33"/>
        <v/>
      </c>
    </row>
    <row r="1119" spans="1:35" ht="5.0999999999999996" customHeight="1" x14ac:dyDescent="0.2">
      <c r="A1119" s="367"/>
      <c r="B1119" s="102"/>
      <c r="C1119" s="1046" t="s">
        <v>547</v>
      </c>
      <c r="D1119" s="78" t="str">
        <f>AG1115&amp;".5"</f>
        <v>HD11.5</v>
      </c>
      <c r="E1119" s="753"/>
      <c r="F1119" s="788"/>
      <c r="G1119" s="788"/>
      <c r="H1119" s="789"/>
      <c r="I1119" s="753"/>
      <c r="J1119" s="754"/>
      <c r="K1119" s="789"/>
      <c r="L1119" s="755"/>
      <c r="M1119" s="753"/>
      <c r="N1119" s="754"/>
      <c r="O1119" s="788"/>
      <c r="P1119" s="755"/>
      <c r="Q1119" s="753"/>
      <c r="R1119" s="790"/>
      <c r="S1119" s="788"/>
      <c r="T1119" s="755"/>
      <c r="U1119" s="753"/>
      <c r="V1119" s="790"/>
      <c r="W1119" s="788"/>
      <c r="X1119" s="755"/>
      <c r="Y1119" s="753"/>
      <c r="Z1119" s="799"/>
      <c r="AA1119" s="800"/>
      <c r="AB1119" s="801"/>
      <c r="AC1119" s="753"/>
      <c r="AD1119" s="790"/>
      <c r="AE1119" s="788"/>
      <c r="AF1119" s="29"/>
      <c r="AH1119" s="190" t="str">
        <f>IF(AG1119&lt;&gt;"",VLOOKUP(AG1119,MAGV!$B$6:$G$172,2,0),"")</f>
        <v/>
      </c>
      <c r="AI1119" s="44" t="str">
        <f t="shared" si="33"/>
        <v/>
      </c>
    </row>
    <row r="1120" spans="1:35" ht="5.0999999999999996" customHeight="1" x14ac:dyDescent="0.2">
      <c r="A1120" s="369"/>
      <c r="B1120" s="103"/>
      <c r="C1120" s="1047"/>
      <c r="D1120" s="78" t="str">
        <f>AG1115&amp;".6"</f>
        <v>HD11.6</v>
      </c>
      <c r="E1120" s="759"/>
      <c r="F1120" s="768"/>
      <c r="G1120" s="768"/>
      <c r="H1120" s="808"/>
      <c r="I1120" s="759"/>
      <c r="J1120" s="758"/>
      <c r="K1120" s="808"/>
      <c r="L1120" s="777"/>
      <c r="M1120" s="759"/>
      <c r="N1120" s="758"/>
      <c r="O1120" s="768"/>
      <c r="P1120" s="777"/>
      <c r="Q1120" s="759"/>
      <c r="R1120" s="757"/>
      <c r="S1120" s="768"/>
      <c r="T1120" s="777"/>
      <c r="U1120" s="759"/>
      <c r="V1120" s="757"/>
      <c r="W1120" s="768"/>
      <c r="X1120" s="777"/>
      <c r="Y1120" s="759"/>
      <c r="Z1120" s="769"/>
      <c r="AA1120" s="810"/>
      <c r="AB1120" s="811"/>
      <c r="AC1120" s="759"/>
      <c r="AD1120" s="757"/>
      <c r="AE1120" s="768"/>
      <c r="AF1120" s="29"/>
      <c r="AH1120" s="190" t="str">
        <f>IF(AG1120&lt;&gt;"",VLOOKUP(AG1120,MAGV!$B$6:$G$172,2,0),"")</f>
        <v/>
      </c>
      <c r="AI1120" s="44" t="str">
        <f>IF(AG1120&lt;&gt;"",B1163,"")</f>
        <v/>
      </c>
    </row>
    <row r="1121" spans="1:35" ht="12.6" customHeight="1" x14ac:dyDescent="0.2">
      <c r="A1121" s="368">
        <v>43</v>
      </c>
      <c r="B1121" s="101" t="str">
        <f>AH1121</f>
        <v>C.Vân</v>
      </c>
      <c r="C1121" s="1042" t="s">
        <v>0</v>
      </c>
      <c r="D1121" s="79" t="str">
        <f>AG1121&amp;".1"</f>
        <v>HD12.1</v>
      </c>
      <c r="E1121" s="761" t="s">
        <v>6559</v>
      </c>
      <c r="F1121" s="771">
        <v>4</v>
      </c>
      <c r="G1121" s="771"/>
      <c r="H1121" s="760"/>
      <c r="I1121" s="761"/>
      <c r="J1121" s="760"/>
      <c r="K1121" s="802"/>
      <c r="L1121" s="774"/>
      <c r="M1121" s="761" t="s">
        <v>6559</v>
      </c>
      <c r="N1121" s="760">
        <v>4</v>
      </c>
      <c r="O1121" s="771"/>
      <c r="P1121" s="774"/>
      <c r="Q1121" s="761" t="s">
        <v>6559</v>
      </c>
      <c r="R1121" s="762">
        <v>4</v>
      </c>
      <c r="S1121" s="771"/>
      <c r="T1121" s="774"/>
      <c r="U1121" s="761"/>
      <c r="V1121" s="760"/>
      <c r="W1121" s="771"/>
      <c r="X1121" s="774"/>
      <c r="Y1121" s="761"/>
      <c r="Z1121" s="760"/>
      <c r="AA1121" s="771"/>
      <c r="AB1121" s="774"/>
      <c r="AC1121" s="761"/>
      <c r="AD1121" s="762"/>
      <c r="AE1121" s="771"/>
      <c r="AF1121" s="19"/>
      <c r="AG1121" s="189" t="s">
        <v>10155</v>
      </c>
      <c r="AH1121" s="190" t="str">
        <f>IF(AG1121&lt;&gt;"",VLOOKUP(AG1121,MAGV!$B$6:$G$194,2,0),"")</f>
        <v>C.Vân</v>
      </c>
      <c r="AI1121" s="44">
        <f t="shared" ref="AI1121:AI1125" si="34">IF(AG1121&lt;&gt;"",B1122,"")</f>
        <v>12</v>
      </c>
    </row>
    <row r="1122" spans="1:35" ht="12" customHeight="1" x14ac:dyDescent="0.2">
      <c r="A1122" s="367"/>
      <c r="B1122" s="104">
        <f>SUM(F1121:F1126,J1121:J1126,N1121:N1126,R1121:R1126,V1121:V1126,Z1121:Z1126,AD1121:AD1126)</f>
        <v>12</v>
      </c>
      <c r="C1122" s="1043"/>
      <c r="D1122" s="78" t="str">
        <f>AG1121&amp;".2"</f>
        <v>HD12.2</v>
      </c>
      <c r="E1122" s="791"/>
      <c r="F1122" s="764"/>
      <c r="G1122" s="792" t="s">
        <v>8460</v>
      </c>
      <c r="H1122" s="793"/>
      <c r="I1122" s="756"/>
      <c r="J1122" s="764"/>
      <c r="K1122" s="794"/>
      <c r="L1122" s="793"/>
      <c r="M1122" s="756"/>
      <c r="N1122" s="764"/>
      <c r="O1122" s="792" t="s">
        <v>8460</v>
      </c>
      <c r="P1122" s="793"/>
      <c r="Q1122" s="756"/>
      <c r="R1122" s="763"/>
      <c r="S1122" s="792" t="s">
        <v>8460</v>
      </c>
      <c r="T1122" s="793"/>
      <c r="U1122" s="756"/>
      <c r="V1122" s="763"/>
      <c r="W1122" s="792"/>
      <c r="X1122" s="793"/>
      <c r="Y1122" s="756"/>
      <c r="Z1122" s="763"/>
      <c r="AA1122" s="792"/>
      <c r="AB1122" s="793"/>
      <c r="AC1122" s="756"/>
      <c r="AD1122" s="763"/>
      <c r="AE1122" s="792"/>
      <c r="AF1122" s="23"/>
      <c r="AH1122" s="190" t="str">
        <f>IF(AG1122&lt;&gt;"",VLOOKUP(AG1122,MAGV!$B$6:$G$172,2,0),"")</f>
        <v/>
      </c>
      <c r="AI1122" s="44" t="str">
        <f t="shared" si="34"/>
        <v/>
      </c>
    </row>
    <row r="1123" spans="1:35" ht="12.6" customHeight="1" x14ac:dyDescent="0.2">
      <c r="A1123" s="367"/>
      <c r="B1123" s="102"/>
      <c r="C1123" s="1044" t="s">
        <v>1</v>
      </c>
      <c r="D1123" s="78" t="str">
        <f>AG1121&amp;".3"</f>
        <v>HD12.3</v>
      </c>
      <c r="E1123" s="765"/>
      <c r="F1123" s="773"/>
      <c r="G1123" s="773"/>
      <c r="H1123" s="795"/>
      <c r="I1123" s="765"/>
      <c r="J1123" s="767"/>
      <c r="K1123" s="795"/>
      <c r="L1123" s="775"/>
      <c r="M1123" s="765"/>
      <c r="N1123" s="766"/>
      <c r="O1123" s="773"/>
      <c r="P1123" s="775"/>
      <c r="Q1123" s="765"/>
      <c r="R1123" s="767"/>
      <c r="S1123" s="773"/>
      <c r="T1123" s="775"/>
      <c r="U1123" s="765"/>
      <c r="V1123" s="766"/>
      <c r="W1123" s="773"/>
      <c r="X1123" s="775"/>
      <c r="Y1123" s="765"/>
      <c r="Z1123" s="766"/>
      <c r="AA1123" s="773"/>
      <c r="AB1123" s="775"/>
      <c r="AC1123" s="765"/>
      <c r="AD1123" s="767"/>
      <c r="AE1123" s="773"/>
      <c r="AF1123" s="29"/>
      <c r="AH1123" s="190" t="str">
        <f>IF(AG1123&lt;&gt;"",VLOOKUP(AG1123,MAGV!$B$6:$G$172,2,0),"")</f>
        <v/>
      </c>
      <c r="AI1123" s="44" t="str">
        <f t="shared" si="34"/>
        <v/>
      </c>
    </row>
    <row r="1124" spans="1:35" ht="12.6" customHeight="1" x14ac:dyDescent="0.2">
      <c r="A1124" s="367"/>
      <c r="B1124" s="102"/>
      <c r="C1124" s="1045"/>
      <c r="D1124" s="78" t="str">
        <f>AG1121&amp;".4"</f>
        <v>HD12.4</v>
      </c>
      <c r="E1124" s="756"/>
      <c r="F1124" s="770"/>
      <c r="G1124" s="792"/>
      <c r="H1124" s="796"/>
      <c r="I1124" s="756"/>
      <c r="J1124" s="764"/>
      <c r="K1124" s="794"/>
      <c r="L1124" s="793"/>
      <c r="M1124" s="756"/>
      <c r="N1124" s="764"/>
      <c r="O1124" s="792"/>
      <c r="P1124" s="793"/>
      <c r="Q1124" s="756"/>
      <c r="R1124" s="763"/>
      <c r="S1124" s="792"/>
      <c r="T1124" s="793"/>
      <c r="U1124" s="756"/>
      <c r="V1124" s="763"/>
      <c r="W1124" s="792"/>
      <c r="X1124" s="793"/>
      <c r="Y1124" s="756"/>
      <c r="Z1124" s="772"/>
      <c r="AA1124" s="797"/>
      <c r="AB1124" s="798"/>
      <c r="AC1124" s="756"/>
      <c r="AD1124" s="763"/>
      <c r="AE1124" s="792"/>
      <c r="AF1124" s="29"/>
      <c r="AH1124" s="190" t="str">
        <f>IF(AG1124&lt;&gt;"",VLOOKUP(AG1124,MAGV!$B$6:$G$172,2,0),"")</f>
        <v/>
      </c>
      <c r="AI1124" s="44" t="str">
        <f t="shared" si="34"/>
        <v/>
      </c>
    </row>
    <row r="1125" spans="1:35" ht="5.0999999999999996" customHeight="1" x14ac:dyDescent="0.2">
      <c r="A1125" s="367"/>
      <c r="B1125" s="102"/>
      <c r="C1125" s="1046" t="s">
        <v>547</v>
      </c>
      <c r="D1125" s="78" t="str">
        <f>AG1121&amp;".5"</f>
        <v>HD12.5</v>
      </c>
      <c r="E1125" s="753"/>
      <c r="F1125" s="788"/>
      <c r="G1125" s="788"/>
      <c r="H1125" s="789"/>
      <c r="I1125" s="753"/>
      <c r="J1125" s="754"/>
      <c r="K1125" s="789"/>
      <c r="L1125" s="755"/>
      <c r="M1125" s="753"/>
      <c r="N1125" s="754"/>
      <c r="O1125" s="788"/>
      <c r="P1125" s="755"/>
      <c r="Q1125" s="753"/>
      <c r="R1125" s="790"/>
      <c r="S1125" s="788"/>
      <c r="T1125" s="755"/>
      <c r="U1125" s="753"/>
      <c r="V1125" s="790"/>
      <c r="W1125" s="788"/>
      <c r="X1125" s="755"/>
      <c r="Y1125" s="753"/>
      <c r="Z1125" s="799"/>
      <c r="AA1125" s="800"/>
      <c r="AB1125" s="801"/>
      <c r="AC1125" s="753"/>
      <c r="AD1125" s="790"/>
      <c r="AE1125" s="788"/>
      <c r="AF1125" s="29"/>
      <c r="AH1125" s="190" t="str">
        <f>IF(AG1125&lt;&gt;"",VLOOKUP(AG1125,MAGV!$B$6:$G$172,2,0),"")</f>
        <v/>
      </c>
      <c r="AI1125" s="44" t="str">
        <f t="shared" si="34"/>
        <v/>
      </c>
    </row>
    <row r="1126" spans="1:35" ht="5.0999999999999996" customHeight="1" x14ac:dyDescent="0.2">
      <c r="A1126" s="369"/>
      <c r="B1126" s="103"/>
      <c r="C1126" s="1047"/>
      <c r="D1126" s="78" t="str">
        <f>AG1121&amp;".6"</f>
        <v>HD12.6</v>
      </c>
      <c r="E1126" s="759"/>
      <c r="F1126" s="768"/>
      <c r="G1126" s="768"/>
      <c r="H1126" s="808"/>
      <c r="I1126" s="759"/>
      <c r="J1126" s="758"/>
      <c r="K1126" s="808"/>
      <c r="L1126" s="777"/>
      <c r="M1126" s="759"/>
      <c r="N1126" s="758"/>
      <c r="O1126" s="768"/>
      <c r="P1126" s="777"/>
      <c r="Q1126" s="759"/>
      <c r="R1126" s="757"/>
      <c r="S1126" s="768"/>
      <c r="T1126" s="777"/>
      <c r="U1126" s="759"/>
      <c r="V1126" s="757"/>
      <c r="W1126" s="768"/>
      <c r="X1126" s="777"/>
      <c r="Y1126" s="759"/>
      <c r="Z1126" s="769"/>
      <c r="AA1126" s="810"/>
      <c r="AB1126" s="811"/>
      <c r="AC1126" s="759"/>
      <c r="AD1126" s="757"/>
      <c r="AE1126" s="768"/>
      <c r="AF1126" s="29"/>
      <c r="AH1126" s="190" t="str">
        <f>IF(AG1126&lt;&gt;"",VLOOKUP(AG1126,MAGV!$B$6:$G$172,2,0),"")</f>
        <v/>
      </c>
      <c r="AI1126" s="44" t="str">
        <f>IF(AG1126&lt;&gt;"",B1169,"")</f>
        <v/>
      </c>
    </row>
    <row r="1127" spans="1:35" ht="15.75" customHeight="1" x14ac:dyDescent="0.2">
      <c r="E1127" s="853"/>
      <c r="F1127" s="853"/>
      <c r="G1127" s="854"/>
      <c r="H1127" s="853"/>
      <c r="I1127" s="855"/>
      <c r="J1127" s="855"/>
      <c r="K1127" s="856"/>
      <c r="L1127" s="855"/>
      <c r="M1127" s="855"/>
      <c r="N1127" s="855"/>
      <c r="O1127" s="856"/>
      <c r="P1127" s="855"/>
      <c r="Q1127" s="855"/>
      <c r="R1127" s="855"/>
      <c r="S1127" s="856"/>
      <c r="T1127" s="855"/>
      <c r="U1127" s="855"/>
      <c r="V1127" s="855"/>
      <c r="W1127" s="856"/>
      <c r="X1127" s="855"/>
      <c r="Y1127" s="855"/>
      <c r="Z1127" s="855"/>
      <c r="AA1127" s="856"/>
      <c r="AB1127" s="855"/>
      <c r="AC1127" s="855"/>
      <c r="AD1127" s="855"/>
      <c r="AE1127" s="856"/>
      <c r="AI1127" s="44" t="str">
        <f t="shared" si="20"/>
        <v/>
      </c>
    </row>
    <row r="1128" spans="1:35" ht="15.75" customHeight="1" x14ac:dyDescent="0.2">
      <c r="E1128" s="853"/>
      <c r="F1128" s="853"/>
      <c r="G1128" s="854"/>
      <c r="H1128" s="853"/>
      <c r="I1128" s="855"/>
      <c r="J1128" s="855"/>
      <c r="K1128" s="856"/>
      <c r="L1128" s="855"/>
      <c r="M1128" s="855"/>
      <c r="N1128" s="855"/>
      <c r="O1128" s="856"/>
      <c r="P1128" s="855"/>
      <c r="Q1128" s="855"/>
      <c r="R1128" s="855"/>
      <c r="S1128" s="856"/>
      <c r="T1128" s="855"/>
      <c r="U1128" s="855"/>
      <c r="V1128" s="855"/>
      <c r="W1128" s="856"/>
      <c r="X1128" s="855"/>
      <c r="Y1128" s="855"/>
      <c r="Z1128" s="855"/>
      <c r="AA1128" s="856"/>
      <c r="AB1128" s="855"/>
      <c r="AC1128" s="855"/>
      <c r="AD1128" s="855"/>
      <c r="AE1128" s="856"/>
      <c r="AI1128" s="44" t="str">
        <f t="shared" si="20"/>
        <v/>
      </c>
    </row>
    <row r="1129" spans="1:35" ht="15.75" customHeight="1" x14ac:dyDescent="0.2">
      <c r="E1129" s="853"/>
      <c r="F1129" s="853"/>
      <c r="G1129" s="854"/>
      <c r="H1129" s="853"/>
      <c r="I1129" s="855"/>
      <c r="J1129" s="855"/>
      <c r="K1129" s="856"/>
      <c r="L1129" s="855"/>
      <c r="M1129" s="855"/>
      <c r="N1129" s="855"/>
      <c r="O1129" s="856"/>
      <c r="P1129" s="855"/>
      <c r="Q1129" s="855"/>
      <c r="R1129" s="855"/>
      <c r="S1129" s="856"/>
      <c r="T1129" s="855"/>
      <c r="U1129" s="855"/>
      <c r="V1129" s="855"/>
      <c r="W1129" s="856"/>
      <c r="X1129" s="855"/>
      <c r="Y1129" s="855"/>
      <c r="Z1129" s="855"/>
      <c r="AA1129" s="856"/>
      <c r="AB1129" s="855"/>
      <c r="AC1129" s="855"/>
      <c r="AD1129" s="855"/>
      <c r="AE1129" s="856"/>
      <c r="AI1129" s="44" t="str">
        <f t="shared" si="20"/>
        <v/>
      </c>
    </row>
    <row r="1130" spans="1:35" ht="15.75" customHeight="1" x14ac:dyDescent="0.2">
      <c r="E1130" s="853"/>
      <c r="F1130" s="853"/>
      <c r="G1130" s="854"/>
      <c r="H1130" s="853"/>
      <c r="I1130" s="855"/>
      <c r="J1130" s="855"/>
      <c r="K1130" s="856"/>
      <c r="L1130" s="855"/>
      <c r="M1130" s="855"/>
      <c r="N1130" s="855"/>
      <c r="O1130" s="856"/>
      <c r="P1130" s="855"/>
      <c r="Q1130" s="855"/>
      <c r="R1130" s="855"/>
      <c r="S1130" s="856"/>
      <c r="T1130" s="855"/>
      <c r="U1130" s="855"/>
      <c r="V1130" s="855"/>
      <c r="W1130" s="856"/>
      <c r="X1130" s="855"/>
      <c r="Y1130" s="855"/>
      <c r="Z1130" s="855"/>
      <c r="AA1130" s="856"/>
      <c r="AB1130" s="855"/>
      <c r="AC1130" s="855"/>
      <c r="AD1130" s="855"/>
      <c r="AE1130" s="856"/>
      <c r="AI1130" s="44" t="str">
        <f t="shared" ref="AI1130:AI1144" si="35">IF(AG1130&lt;&gt;"",B1131,"")</f>
        <v/>
      </c>
    </row>
    <row r="1131" spans="1:35" ht="15.75" customHeight="1" x14ac:dyDescent="0.2">
      <c r="E1131" s="853"/>
      <c r="F1131" s="853"/>
      <c r="G1131" s="854"/>
      <c r="H1131" s="853"/>
      <c r="I1131" s="855"/>
      <c r="J1131" s="855"/>
      <c r="K1131" s="856"/>
      <c r="L1131" s="855"/>
      <c r="M1131" s="855"/>
      <c r="N1131" s="855"/>
      <c r="O1131" s="856"/>
      <c r="P1131" s="855"/>
      <c r="Q1131" s="855"/>
      <c r="R1131" s="855"/>
      <c r="S1131" s="856"/>
      <c r="T1131" s="855"/>
      <c r="U1131" s="855"/>
      <c r="V1131" s="855"/>
      <c r="W1131" s="856"/>
      <c r="X1131" s="855"/>
      <c r="Y1131" s="855"/>
      <c r="Z1131" s="855"/>
      <c r="AA1131" s="856"/>
      <c r="AB1131" s="855"/>
      <c r="AC1131" s="855"/>
      <c r="AD1131" s="855"/>
      <c r="AE1131" s="856"/>
      <c r="AI1131" s="44" t="str">
        <f t="shared" si="35"/>
        <v/>
      </c>
    </row>
    <row r="1132" spans="1:35" ht="15.75" customHeight="1" x14ac:dyDescent="0.2">
      <c r="E1132" s="853"/>
      <c r="F1132" s="853"/>
      <c r="G1132" s="854"/>
      <c r="H1132" s="853"/>
      <c r="I1132" s="855"/>
      <c r="J1132" s="855"/>
      <c r="K1132" s="856"/>
      <c r="L1132" s="855"/>
      <c r="M1132" s="855"/>
      <c r="N1132" s="855"/>
      <c r="O1132" s="856"/>
      <c r="P1132" s="855"/>
      <c r="Q1132" s="855"/>
      <c r="R1132" s="855"/>
      <c r="S1132" s="856"/>
      <c r="T1132" s="855"/>
      <c r="U1132" s="855"/>
      <c r="V1132" s="855"/>
      <c r="W1132" s="856"/>
      <c r="X1132" s="855"/>
      <c r="Y1132" s="855"/>
      <c r="Z1132" s="855"/>
      <c r="AA1132" s="856"/>
      <c r="AB1132" s="855"/>
      <c r="AC1132" s="855"/>
      <c r="AD1132" s="855"/>
      <c r="AE1132" s="856"/>
      <c r="AI1132" s="44" t="str">
        <f t="shared" si="35"/>
        <v/>
      </c>
    </row>
    <row r="1133" spans="1:35" ht="15.75" customHeight="1" x14ac:dyDescent="0.2">
      <c r="E1133" s="853"/>
      <c r="F1133" s="853"/>
      <c r="G1133" s="854"/>
      <c r="H1133" s="853"/>
      <c r="I1133" s="855"/>
      <c r="J1133" s="855"/>
      <c r="K1133" s="856"/>
      <c r="L1133" s="855"/>
      <c r="M1133" s="855"/>
      <c r="N1133" s="855"/>
      <c r="O1133" s="856"/>
      <c r="P1133" s="855"/>
      <c r="Q1133" s="855"/>
      <c r="R1133" s="855"/>
      <c r="S1133" s="856"/>
      <c r="T1133" s="855"/>
      <c r="U1133" s="855"/>
      <c r="V1133" s="855"/>
      <c r="W1133" s="856"/>
      <c r="X1133" s="855"/>
      <c r="Y1133" s="855"/>
      <c r="Z1133" s="855"/>
      <c r="AA1133" s="856"/>
      <c r="AB1133" s="855"/>
      <c r="AC1133" s="855"/>
      <c r="AD1133" s="855"/>
      <c r="AE1133" s="856"/>
      <c r="AI1133" s="44" t="str">
        <f t="shared" si="35"/>
        <v/>
      </c>
    </row>
    <row r="1134" spans="1:35" ht="15.75" customHeight="1" x14ac:dyDescent="0.2">
      <c r="E1134" s="853"/>
      <c r="F1134" s="853"/>
      <c r="G1134" s="854"/>
      <c r="H1134" s="853"/>
      <c r="I1134" s="855"/>
      <c r="J1134" s="855"/>
      <c r="K1134" s="856"/>
      <c r="L1134" s="855"/>
      <c r="M1134" s="855"/>
      <c r="N1134" s="855"/>
      <c r="O1134" s="856"/>
      <c r="P1134" s="855"/>
      <c r="Q1134" s="855"/>
      <c r="R1134" s="855"/>
      <c r="S1134" s="856"/>
      <c r="T1134" s="855"/>
      <c r="U1134" s="855"/>
      <c r="V1134" s="855"/>
      <c r="W1134" s="856"/>
      <c r="X1134" s="855"/>
      <c r="Y1134" s="855"/>
      <c r="Z1134" s="855"/>
      <c r="AA1134" s="856"/>
      <c r="AB1134" s="855"/>
      <c r="AC1134" s="855"/>
      <c r="AD1134" s="855"/>
      <c r="AE1134" s="856"/>
      <c r="AI1134" s="44" t="str">
        <f t="shared" si="35"/>
        <v/>
      </c>
    </row>
    <row r="1135" spans="1:35" ht="15.75" customHeight="1" x14ac:dyDescent="0.2">
      <c r="E1135" s="853"/>
      <c r="F1135" s="853"/>
      <c r="G1135" s="854"/>
      <c r="H1135" s="853"/>
      <c r="I1135" s="855"/>
      <c r="J1135" s="855"/>
      <c r="K1135" s="856"/>
      <c r="L1135" s="855"/>
      <c r="M1135" s="855"/>
      <c r="N1135" s="855"/>
      <c r="O1135" s="856"/>
      <c r="P1135" s="855"/>
      <c r="Q1135" s="855"/>
      <c r="R1135" s="855"/>
      <c r="S1135" s="856"/>
      <c r="T1135" s="855"/>
      <c r="U1135" s="855"/>
      <c r="V1135" s="855"/>
      <c r="W1135" s="856"/>
      <c r="X1135" s="855"/>
      <c r="Y1135" s="855"/>
      <c r="Z1135" s="855"/>
      <c r="AA1135" s="856"/>
      <c r="AB1135" s="855"/>
      <c r="AC1135" s="855"/>
      <c r="AD1135" s="855"/>
      <c r="AE1135" s="856"/>
      <c r="AI1135" s="44" t="str">
        <f t="shared" si="35"/>
        <v/>
      </c>
    </row>
    <row r="1136" spans="1:35" ht="15.75" customHeight="1" x14ac:dyDescent="0.2">
      <c r="E1136" s="853"/>
      <c r="F1136" s="853"/>
      <c r="G1136" s="854"/>
      <c r="H1136" s="853"/>
      <c r="I1136" s="855"/>
      <c r="J1136" s="855"/>
      <c r="K1136" s="856"/>
      <c r="L1136" s="855"/>
      <c r="M1136" s="855"/>
      <c r="N1136" s="855"/>
      <c r="O1136" s="856"/>
      <c r="P1136" s="855"/>
      <c r="Q1136" s="855"/>
      <c r="R1136" s="855"/>
      <c r="S1136" s="856"/>
      <c r="T1136" s="855"/>
      <c r="U1136" s="855"/>
      <c r="V1136" s="855"/>
      <c r="W1136" s="856"/>
      <c r="X1136" s="855"/>
      <c r="Y1136" s="855"/>
      <c r="Z1136" s="855"/>
      <c r="AA1136" s="856"/>
      <c r="AB1136" s="855"/>
      <c r="AC1136" s="855"/>
      <c r="AD1136" s="855"/>
      <c r="AE1136" s="856"/>
      <c r="AI1136" s="44" t="str">
        <f t="shared" si="35"/>
        <v/>
      </c>
    </row>
    <row r="1137" spans="5:35" ht="15.75" customHeight="1" x14ac:dyDescent="0.2">
      <c r="E1137" s="853"/>
      <c r="F1137" s="853"/>
      <c r="G1137" s="854"/>
      <c r="H1137" s="853"/>
      <c r="I1137" s="855"/>
      <c r="J1137" s="855"/>
      <c r="K1137" s="856"/>
      <c r="L1137" s="855"/>
      <c r="M1137" s="855"/>
      <c r="N1137" s="855"/>
      <c r="O1137" s="856"/>
      <c r="P1137" s="855"/>
      <c r="Q1137" s="855"/>
      <c r="R1137" s="855"/>
      <c r="S1137" s="856"/>
      <c r="T1137" s="855"/>
      <c r="U1137" s="855"/>
      <c r="V1137" s="855"/>
      <c r="W1137" s="856"/>
      <c r="X1137" s="855"/>
      <c r="Y1137" s="855"/>
      <c r="Z1137" s="855"/>
      <c r="AA1137" s="856"/>
      <c r="AB1137" s="855"/>
      <c r="AC1137" s="855"/>
      <c r="AD1137" s="855"/>
      <c r="AE1137" s="856"/>
      <c r="AI1137" s="44" t="str">
        <f t="shared" si="35"/>
        <v/>
      </c>
    </row>
    <row r="1138" spans="5:35" ht="15.75" customHeight="1" x14ac:dyDescent="0.2">
      <c r="E1138" s="853"/>
      <c r="F1138" s="853"/>
      <c r="G1138" s="854"/>
      <c r="H1138" s="853"/>
      <c r="I1138" s="855"/>
      <c r="J1138" s="855"/>
      <c r="K1138" s="856"/>
      <c r="L1138" s="855"/>
      <c r="M1138" s="855"/>
      <c r="N1138" s="855"/>
      <c r="O1138" s="856"/>
      <c r="P1138" s="855"/>
      <c r="Q1138" s="855"/>
      <c r="R1138" s="855"/>
      <c r="S1138" s="856"/>
      <c r="T1138" s="855"/>
      <c r="U1138" s="855"/>
      <c r="V1138" s="855"/>
      <c r="W1138" s="856"/>
      <c r="X1138" s="855"/>
      <c r="Y1138" s="855"/>
      <c r="Z1138" s="855"/>
      <c r="AA1138" s="856"/>
      <c r="AB1138" s="855"/>
      <c r="AC1138" s="855"/>
      <c r="AD1138" s="855"/>
      <c r="AE1138" s="856"/>
      <c r="AI1138" s="44" t="str">
        <f t="shared" si="35"/>
        <v/>
      </c>
    </row>
    <row r="1139" spans="5:35" ht="15.75" customHeight="1" x14ac:dyDescent="0.2">
      <c r="E1139" s="853"/>
      <c r="F1139" s="853"/>
      <c r="G1139" s="854"/>
      <c r="H1139" s="853"/>
      <c r="I1139" s="855"/>
      <c r="J1139" s="855"/>
      <c r="K1139" s="856"/>
      <c r="L1139" s="855"/>
      <c r="M1139" s="855"/>
      <c r="N1139" s="855"/>
      <c r="O1139" s="856"/>
      <c r="P1139" s="855"/>
      <c r="Q1139" s="855"/>
      <c r="R1139" s="855"/>
      <c r="S1139" s="856"/>
      <c r="T1139" s="855"/>
      <c r="U1139" s="855"/>
      <c r="V1139" s="855"/>
      <c r="W1139" s="856"/>
      <c r="X1139" s="855"/>
      <c r="Y1139" s="855"/>
      <c r="Z1139" s="855"/>
      <c r="AA1139" s="856"/>
      <c r="AB1139" s="855"/>
      <c r="AC1139" s="855"/>
      <c r="AD1139" s="855"/>
      <c r="AE1139" s="856"/>
      <c r="AI1139" s="44" t="str">
        <f t="shared" si="35"/>
        <v/>
      </c>
    </row>
    <row r="1140" spans="5:35" ht="15.75" customHeight="1" x14ac:dyDescent="0.2">
      <c r="E1140" s="853"/>
      <c r="F1140" s="853"/>
      <c r="G1140" s="854"/>
      <c r="H1140" s="853"/>
      <c r="I1140" s="855"/>
      <c r="J1140" s="855"/>
      <c r="K1140" s="856"/>
      <c r="L1140" s="855"/>
      <c r="M1140" s="855"/>
      <c r="N1140" s="855"/>
      <c r="O1140" s="856"/>
      <c r="P1140" s="855"/>
      <c r="Q1140" s="855"/>
      <c r="R1140" s="855"/>
      <c r="S1140" s="856"/>
      <c r="T1140" s="855"/>
      <c r="U1140" s="855"/>
      <c r="V1140" s="855"/>
      <c r="W1140" s="856"/>
      <c r="X1140" s="855"/>
      <c r="Y1140" s="855"/>
      <c r="Z1140" s="855"/>
      <c r="AA1140" s="856"/>
      <c r="AB1140" s="855"/>
      <c r="AC1140" s="855"/>
      <c r="AD1140" s="855"/>
      <c r="AE1140" s="856"/>
      <c r="AI1140" s="44" t="str">
        <f t="shared" si="35"/>
        <v/>
      </c>
    </row>
    <row r="1141" spans="5:35" ht="15.75" customHeight="1" x14ac:dyDescent="0.2">
      <c r="E1141" s="853"/>
      <c r="F1141" s="853"/>
      <c r="G1141" s="854"/>
      <c r="H1141" s="853"/>
      <c r="I1141" s="855"/>
      <c r="J1141" s="855"/>
      <c r="K1141" s="856"/>
      <c r="L1141" s="855"/>
      <c r="M1141" s="855"/>
      <c r="N1141" s="855"/>
      <c r="O1141" s="856"/>
      <c r="P1141" s="855"/>
      <c r="Q1141" s="855"/>
      <c r="R1141" s="855"/>
      <c r="S1141" s="856"/>
      <c r="T1141" s="855"/>
      <c r="U1141" s="855"/>
      <c r="V1141" s="855"/>
      <c r="W1141" s="856"/>
      <c r="X1141" s="855"/>
      <c r="Y1141" s="855"/>
      <c r="Z1141" s="855"/>
      <c r="AA1141" s="856"/>
      <c r="AB1141" s="855"/>
      <c r="AC1141" s="855"/>
      <c r="AD1141" s="855"/>
      <c r="AE1141" s="856"/>
      <c r="AI1141" s="44" t="str">
        <f t="shared" si="35"/>
        <v/>
      </c>
    </row>
    <row r="1142" spans="5:35" ht="15.75" customHeight="1" x14ac:dyDescent="0.2">
      <c r="E1142" s="853"/>
      <c r="F1142" s="853"/>
      <c r="G1142" s="854"/>
      <c r="H1142" s="853"/>
      <c r="I1142" s="855"/>
      <c r="J1142" s="855"/>
      <c r="K1142" s="856"/>
      <c r="L1142" s="855"/>
      <c r="M1142" s="855"/>
      <c r="N1142" s="855"/>
      <c r="O1142" s="856"/>
      <c r="P1142" s="855"/>
      <c r="Q1142" s="855"/>
      <c r="R1142" s="855"/>
      <c r="S1142" s="856"/>
      <c r="T1142" s="855"/>
      <c r="U1142" s="855"/>
      <c r="V1142" s="855"/>
      <c r="W1142" s="856"/>
      <c r="X1142" s="855"/>
      <c r="Y1142" s="855"/>
      <c r="Z1142" s="855"/>
      <c r="AA1142" s="856"/>
      <c r="AB1142" s="855"/>
      <c r="AC1142" s="855"/>
      <c r="AD1142" s="855"/>
      <c r="AE1142" s="856"/>
      <c r="AI1142" s="44" t="str">
        <f t="shared" si="35"/>
        <v/>
      </c>
    </row>
    <row r="1143" spans="5:35" ht="15.75" customHeight="1" x14ac:dyDescent="0.2">
      <c r="E1143" s="853"/>
      <c r="F1143" s="853"/>
      <c r="G1143" s="854"/>
      <c r="H1143" s="853"/>
      <c r="I1143" s="855"/>
      <c r="J1143" s="855"/>
      <c r="K1143" s="856"/>
      <c r="L1143" s="855"/>
      <c r="M1143" s="855"/>
      <c r="N1143" s="855"/>
      <c r="O1143" s="856"/>
      <c r="P1143" s="855"/>
      <c r="Q1143" s="855"/>
      <c r="R1143" s="855"/>
      <c r="S1143" s="856"/>
      <c r="T1143" s="855"/>
      <c r="U1143" s="855"/>
      <c r="V1143" s="855"/>
      <c r="W1143" s="856"/>
      <c r="X1143" s="855"/>
      <c r="Y1143" s="855"/>
      <c r="Z1143" s="855"/>
      <c r="AA1143" s="856"/>
      <c r="AB1143" s="855"/>
      <c r="AC1143" s="855"/>
      <c r="AD1143" s="855"/>
      <c r="AE1143" s="856"/>
      <c r="AI1143" s="44" t="str">
        <f t="shared" si="35"/>
        <v/>
      </c>
    </row>
    <row r="1144" spans="5:35" ht="15.75" customHeight="1" x14ac:dyDescent="0.2">
      <c r="E1144" s="853"/>
      <c r="F1144" s="853"/>
      <c r="G1144" s="854"/>
      <c r="H1144" s="853"/>
      <c r="I1144" s="855"/>
      <c r="J1144" s="855"/>
      <c r="K1144" s="856"/>
      <c r="L1144" s="855"/>
      <c r="M1144" s="855"/>
      <c r="N1144" s="855"/>
      <c r="O1144" s="856"/>
      <c r="P1144" s="855"/>
      <c r="Q1144" s="855"/>
      <c r="R1144" s="855"/>
      <c r="S1144" s="856"/>
      <c r="T1144" s="855"/>
      <c r="U1144" s="855"/>
      <c r="V1144" s="855"/>
      <c r="W1144" s="856"/>
      <c r="X1144" s="855"/>
      <c r="Y1144" s="855"/>
      <c r="Z1144" s="855"/>
      <c r="AA1144" s="856"/>
      <c r="AB1144" s="855"/>
      <c r="AC1144" s="855"/>
      <c r="AD1144" s="855"/>
      <c r="AE1144" s="856"/>
      <c r="AI1144" s="44" t="str">
        <f t="shared" si="35"/>
        <v/>
      </c>
    </row>
    <row r="1145" spans="5:35" ht="15.75" customHeight="1" x14ac:dyDescent="0.2">
      <c r="E1145" s="853"/>
      <c r="F1145" s="853"/>
      <c r="G1145" s="854"/>
      <c r="H1145" s="853"/>
      <c r="I1145" s="855"/>
      <c r="J1145" s="855"/>
      <c r="K1145" s="856"/>
      <c r="L1145" s="855"/>
      <c r="M1145" s="855"/>
      <c r="N1145" s="855"/>
      <c r="O1145" s="856"/>
      <c r="P1145" s="855"/>
      <c r="Q1145" s="855"/>
      <c r="R1145" s="855"/>
      <c r="S1145" s="856"/>
      <c r="T1145" s="855"/>
      <c r="U1145" s="855"/>
      <c r="V1145" s="855"/>
      <c r="W1145" s="856"/>
      <c r="X1145" s="855"/>
      <c r="Y1145" s="855"/>
      <c r="Z1145" s="855"/>
      <c r="AA1145" s="856"/>
      <c r="AB1145" s="855"/>
      <c r="AC1145" s="855"/>
      <c r="AD1145" s="855"/>
      <c r="AE1145" s="856"/>
    </row>
    <row r="1146" spans="5:35" ht="15.75" customHeight="1" x14ac:dyDescent="0.2">
      <c r="E1146" s="853"/>
      <c r="F1146" s="853"/>
      <c r="G1146" s="854"/>
      <c r="H1146" s="853"/>
      <c r="I1146" s="855"/>
      <c r="J1146" s="855"/>
      <c r="K1146" s="856"/>
      <c r="L1146" s="855"/>
      <c r="M1146" s="855"/>
      <c r="N1146" s="855"/>
      <c r="O1146" s="856"/>
      <c r="P1146" s="855"/>
      <c r="Q1146" s="855"/>
      <c r="R1146" s="855"/>
      <c r="S1146" s="856"/>
      <c r="T1146" s="855"/>
      <c r="U1146" s="855"/>
      <c r="V1146" s="855"/>
      <c r="W1146" s="856"/>
      <c r="X1146" s="855"/>
      <c r="Y1146" s="855"/>
      <c r="Z1146" s="855"/>
      <c r="AA1146" s="856"/>
      <c r="AB1146" s="855"/>
      <c r="AC1146" s="855"/>
      <c r="AD1146" s="855"/>
      <c r="AE1146" s="856"/>
    </row>
    <row r="1147" spans="5:35" ht="15.75" customHeight="1" x14ac:dyDescent="0.2">
      <c r="E1147" s="853"/>
      <c r="F1147" s="853"/>
      <c r="G1147" s="854"/>
      <c r="H1147" s="853"/>
      <c r="I1147" s="855"/>
      <c r="J1147" s="855"/>
      <c r="K1147" s="856"/>
      <c r="L1147" s="855"/>
      <c r="M1147" s="855"/>
      <c r="N1147" s="855"/>
      <c r="O1147" s="856"/>
      <c r="P1147" s="855"/>
      <c r="Q1147" s="855"/>
      <c r="R1147" s="855"/>
      <c r="S1147" s="856"/>
      <c r="T1147" s="855"/>
      <c r="U1147" s="855"/>
      <c r="V1147" s="855"/>
      <c r="W1147" s="856"/>
      <c r="X1147" s="855"/>
      <c r="Y1147" s="855"/>
      <c r="Z1147" s="855"/>
      <c r="AA1147" s="856"/>
      <c r="AB1147" s="855"/>
      <c r="AC1147" s="855"/>
      <c r="AD1147" s="855"/>
      <c r="AE1147" s="856"/>
    </row>
    <row r="1148" spans="5:35" ht="15.75" customHeight="1" x14ac:dyDescent="0.2">
      <c r="E1148" s="853"/>
      <c r="F1148" s="853"/>
      <c r="G1148" s="854"/>
      <c r="H1148" s="853"/>
      <c r="I1148" s="855"/>
      <c r="J1148" s="855"/>
      <c r="K1148" s="856"/>
      <c r="L1148" s="855"/>
      <c r="M1148" s="855"/>
      <c r="N1148" s="855"/>
      <c r="O1148" s="856"/>
      <c r="P1148" s="855"/>
      <c r="Q1148" s="855"/>
      <c r="R1148" s="855"/>
      <c r="S1148" s="856"/>
      <c r="T1148" s="855"/>
      <c r="U1148" s="855"/>
      <c r="V1148" s="855"/>
      <c r="W1148" s="856"/>
      <c r="X1148" s="855"/>
      <c r="Y1148" s="855"/>
      <c r="Z1148" s="855"/>
      <c r="AA1148" s="856"/>
      <c r="AB1148" s="855"/>
      <c r="AC1148" s="855"/>
      <c r="AD1148" s="855"/>
      <c r="AE1148" s="856"/>
    </row>
    <row r="1149" spans="5:35" ht="15.75" customHeight="1" x14ac:dyDescent="0.2">
      <c r="E1149" s="853"/>
      <c r="F1149" s="853"/>
      <c r="G1149" s="854"/>
      <c r="H1149" s="853"/>
      <c r="I1149" s="855"/>
      <c r="J1149" s="855"/>
      <c r="K1149" s="856"/>
      <c r="L1149" s="855"/>
      <c r="M1149" s="855"/>
      <c r="N1149" s="855"/>
      <c r="O1149" s="856"/>
      <c r="P1149" s="855"/>
      <c r="Q1149" s="855"/>
      <c r="R1149" s="855"/>
      <c r="S1149" s="856"/>
      <c r="T1149" s="855"/>
      <c r="U1149" s="855"/>
      <c r="V1149" s="855"/>
      <c r="W1149" s="856"/>
      <c r="X1149" s="855"/>
      <c r="Y1149" s="855"/>
      <c r="Z1149" s="855"/>
      <c r="AA1149" s="856"/>
      <c r="AB1149" s="855"/>
      <c r="AC1149" s="855"/>
      <c r="AD1149" s="855"/>
      <c r="AE1149" s="856"/>
    </row>
    <row r="1150" spans="5:35" ht="15.75" customHeight="1" x14ac:dyDescent="0.2">
      <c r="E1150" s="853"/>
      <c r="F1150" s="853"/>
      <c r="G1150" s="854"/>
      <c r="H1150" s="853"/>
      <c r="I1150" s="855"/>
      <c r="J1150" s="855"/>
      <c r="K1150" s="856"/>
      <c r="L1150" s="855"/>
      <c r="M1150" s="855"/>
      <c r="N1150" s="855"/>
      <c r="O1150" s="856"/>
      <c r="P1150" s="855"/>
      <c r="Q1150" s="855"/>
      <c r="R1150" s="855"/>
      <c r="S1150" s="856"/>
      <c r="T1150" s="855"/>
      <c r="U1150" s="855"/>
      <c r="V1150" s="855"/>
      <c r="W1150" s="856"/>
      <c r="X1150" s="855"/>
      <c r="Y1150" s="855"/>
      <c r="Z1150" s="855"/>
      <c r="AA1150" s="856"/>
      <c r="AB1150" s="855"/>
      <c r="AC1150" s="855"/>
      <c r="AD1150" s="855"/>
      <c r="AE1150" s="856"/>
    </row>
    <row r="1151" spans="5:35" ht="15.75" customHeight="1" x14ac:dyDescent="0.2">
      <c r="E1151" s="853"/>
      <c r="F1151" s="853"/>
      <c r="G1151" s="854"/>
      <c r="H1151" s="853"/>
      <c r="I1151" s="855"/>
      <c r="J1151" s="855"/>
      <c r="K1151" s="856"/>
      <c r="L1151" s="855"/>
      <c r="M1151" s="855"/>
      <c r="N1151" s="855"/>
      <c r="O1151" s="856"/>
      <c r="P1151" s="855"/>
      <c r="Q1151" s="855"/>
      <c r="R1151" s="855"/>
      <c r="S1151" s="856"/>
      <c r="T1151" s="855"/>
      <c r="U1151" s="855"/>
      <c r="V1151" s="855"/>
      <c r="W1151" s="856"/>
      <c r="X1151" s="855"/>
      <c r="Y1151" s="855"/>
      <c r="Z1151" s="855"/>
      <c r="AA1151" s="856"/>
      <c r="AB1151" s="855"/>
      <c r="AC1151" s="855"/>
      <c r="AD1151" s="855"/>
      <c r="AE1151" s="856"/>
    </row>
    <row r="1152" spans="5:35" ht="15.75" customHeight="1" x14ac:dyDescent="0.2">
      <c r="E1152" s="853"/>
      <c r="F1152" s="853"/>
      <c r="G1152" s="854"/>
      <c r="H1152" s="853"/>
      <c r="I1152" s="855"/>
      <c r="J1152" s="855"/>
      <c r="K1152" s="856"/>
      <c r="L1152" s="855"/>
      <c r="M1152" s="855"/>
      <c r="N1152" s="855"/>
      <c r="O1152" s="856"/>
      <c r="P1152" s="855"/>
      <c r="Q1152" s="855"/>
      <c r="R1152" s="855"/>
      <c r="S1152" s="856"/>
      <c r="T1152" s="855"/>
      <c r="U1152" s="855"/>
      <c r="V1152" s="855"/>
      <c r="W1152" s="856"/>
      <c r="X1152" s="855"/>
      <c r="Y1152" s="855"/>
      <c r="Z1152" s="855"/>
      <c r="AA1152" s="856"/>
      <c r="AB1152" s="855"/>
      <c r="AC1152" s="855"/>
      <c r="AD1152" s="855"/>
      <c r="AE1152" s="856"/>
    </row>
    <row r="1153" spans="5:31" ht="15.75" customHeight="1" x14ac:dyDescent="0.2">
      <c r="E1153" s="853"/>
      <c r="F1153" s="853"/>
      <c r="G1153" s="854"/>
      <c r="H1153" s="853"/>
      <c r="I1153" s="855"/>
      <c r="J1153" s="855"/>
      <c r="K1153" s="856"/>
      <c r="L1153" s="855"/>
      <c r="M1153" s="855"/>
      <c r="N1153" s="855"/>
      <c r="O1153" s="856"/>
      <c r="P1153" s="855"/>
      <c r="Q1153" s="855"/>
      <c r="R1153" s="855"/>
      <c r="S1153" s="856"/>
      <c r="T1153" s="855"/>
      <c r="U1153" s="855"/>
      <c r="V1153" s="855"/>
      <c r="W1153" s="856"/>
      <c r="X1153" s="855"/>
      <c r="Y1153" s="855"/>
      <c r="Z1153" s="855"/>
      <c r="AA1153" s="856"/>
      <c r="AB1153" s="855"/>
      <c r="AC1153" s="855"/>
      <c r="AD1153" s="855"/>
      <c r="AE1153" s="856"/>
    </row>
    <row r="1154" spans="5:31" ht="15.75" customHeight="1" x14ac:dyDescent="0.2">
      <c r="E1154" s="853"/>
      <c r="F1154" s="853"/>
      <c r="G1154" s="854"/>
      <c r="H1154" s="853"/>
      <c r="I1154" s="855"/>
      <c r="J1154" s="855"/>
      <c r="K1154" s="856"/>
      <c r="L1154" s="855"/>
      <c r="M1154" s="855"/>
      <c r="N1154" s="855"/>
      <c r="O1154" s="856"/>
      <c r="P1154" s="855"/>
      <c r="Q1154" s="855"/>
      <c r="R1154" s="855"/>
      <c r="S1154" s="856"/>
      <c r="T1154" s="855"/>
      <c r="U1154" s="855"/>
      <c r="V1154" s="855"/>
      <c r="W1154" s="856"/>
      <c r="X1154" s="855"/>
      <c r="Y1154" s="855"/>
      <c r="Z1154" s="855"/>
      <c r="AA1154" s="856"/>
      <c r="AB1154" s="855"/>
      <c r="AC1154" s="855"/>
      <c r="AD1154" s="855"/>
      <c r="AE1154" s="856"/>
    </row>
    <row r="1155" spans="5:31" ht="15.75" customHeight="1" x14ac:dyDescent="0.2">
      <c r="E1155" s="853"/>
      <c r="F1155" s="853"/>
      <c r="G1155" s="854"/>
      <c r="H1155" s="853"/>
      <c r="I1155" s="855"/>
      <c r="J1155" s="855"/>
      <c r="K1155" s="856"/>
      <c r="L1155" s="855"/>
      <c r="M1155" s="855"/>
      <c r="N1155" s="855"/>
      <c r="O1155" s="856"/>
      <c r="P1155" s="855"/>
      <c r="Q1155" s="855"/>
      <c r="R1155" s="855"/>
      <c r="S1155" s="856"/>
      <c r="T1155" s="855"/>
      <c r="U1155" s="855"/>
      <c r="V1155" s="855"/>
      <c r="W1155" s="856"/>
      <c r="X1155" s="855"/>
      <c r="Y1155" s="855"/>
      <c r="Z1155" s="855"/>
      <c r="AA1155" s="856"/>
      <c r="AB1155" s="855"/>
      <c r="AC1155" s="855"/>
      <c r="AD1155" s="855"/>
      <c r="AE1155" s="856"/>
    </row>
    <row r="1156" spans="5:31" ht="15.75" customHeight="1" x14ac:dyDescent="0.2">
      <c r="E1156" s="853"/>
      <c r="F1156" s="853"/>
      <c r="G1156" s="854"/>
      <c r="H1156" s="853"/>
      <c r="I1156" s="855"/>
      <c r="J1156" s="855"/>
      <c r="K1156" s="856"/>
      <c r="L1156" s="855"/>
      <c r="M1156" s="855"/>
      <c r="N1156" s="855"/>
      <c r="O1156" s="856"/>
      <c r="P1156" s="855"/>
      <c r="Q1156" s="855"/>
      <c r="R1156" s="855"/>
      <c r="S1156" s="856"/>
      <c r="T1156" s="855"/>
      <c r="U1156" s="855"/>
      <c r="V1156" s="855"/>
      <c r="W1156" s="856"/>
      <c r="X1156" s="855"/>
      <c r="Y1156" s="855"/>
      <c r="Z1156" s="855"/>
      <c r="AA1156" s="856"/>
      <c r="AB1156" s="855"/>
      <c r="AC1156" s="855"/>
      <c r="AD1156" s="855"/>
      <c r="AE1156" s="856"/>
    </row>
    <row r="1157" spans="5:31" ht="15.75" customHeight="1" x14ac:dyDescent="0.2">
      <c r="E1157" s="853"/>
      <c r="F1157" s="853"/>
      <c r="G1157" s="854"/>
      <c r="H1157" s="853"/>
      <c r="I1157" s="855"/>
      <c r="J1157" s="855"/>
      <c r="K1157" s="856"/>
      <c r="L1157" s="855"/>
      <c r="M1157" s="855"/>
      <c r="N1157" s="855"/>
      <c r="O1157" s="856"/>
      <c r="P1157" s="855"/>
      <c r="Q1157" s="855"/>
      <c r="R1157" s="855"/>
      <c r="S1157" s="856"/>
      <c r="T1157" s="855"/>
      <c r="U1157" s="855"/>
      <c r="V1157" s="855"/>
      <c r="W1157" s="856"/>
      <c r="X1157" s="855"/>
      <c r="Y1157" s="855"/>
      <c r="Z1157" s="855"/>
      <c r="AA1157" s="856"/>
      <c r="AB1157" s="855"/>
      <c r="AC1157" s="855"/>
      <c r="AD1157" s="855"/>
      <c r="AE1157" s="856"/>
    </row>
    <row r="1158" spans="5:31" ht="15.75" customHeight="1" x14ac:dyDescent="0.2">
      <c r="E1158" s="853"/>
      <c r="F1158" s="853"/>
      <c r="G1158" s="854"/>
      <c r="H1158" s="853"/>
      <c r="I1158" s="855"/>
      <c r="J1158" s="855"/>
      <c r="K1158" s="856"/>
      <c r="L1158" s="855"/>
      <c r="M1158" s="855"/>
      <c r="N1158" s="855"/>
      <c r="O1158" s="856"/>
      <c r="P1158" s="855"/>
      <c r="Q1158" s="855"/>
      <c r="R1158" s="855"/>
      <c r="S1158" s="856"/>
      <c r="T1158" s="855"/>
      <c r="U1158" s="855"/>
      <c r="V1158" s="855"/>
      <c r="W1158" s="856"/>
      <c r="X1158" s="855"/>
      <c r="Y1158" s="855"/>
      <c r="Z1158" s="855"/>
      <c r="AA1158" s="856"/>
      <c r="AB1158" s="855"/>
      <c r="AC1158" s="855"/>
      <c r="AD1158" s="855"/>
      <c r="AE1158" s="856"/>
    </row>
    <row r="1159" spans="5:31" ht="15.75" customHeight="1" x14ac:dyDescent="0.2">
      <c r="E1159" s="853"/>
      <c r="F1159" s="853"/>
      <c r="G1159" s="854"/>
      <c r="H1159" s="853"/>
      <c r="I1159" s="855"/>
      <c r="J1159" s="855"/>
      <c r="K1159" s="856"/>
      <c r="L1159" s="855"/>
      <c r="M1159" s="855"/>
      <c r="N1159" s="855"/>
      <c r="O1159" s="856"/>
      <c r="P1159" s="855"/>
      <c r="Q1159" s="855"/>
      <c r="R1159" s="855"/>
      <c r="S1159" s="856"/>
      <c r="T1159" s="855"/>
      <c r="U1159" s="855"/>
      <c r="V1159" s="855"/>
      <c r="W1159" s="856"/>
      <c r="X1159" s="855"/>
      <c r="Y1159" s="855"/>
      <c r="Z1159" s="855"/>
      <c r="AA1159" s="856"/>
      <c r="AB1159" s="855"/>
      <c r="AC1159" s="855"/>
      <c r="AD1159" s="855"/>
      <c r="AE1159" s="856"/>
    </row>
    <row r="1160" spans="5:31" ht="15.75" customHeight="1" x14ac:dyDescent="0.2">
      <c r="E1160" s="853"/>
      <c r="F1160" s="853"/>
      <c r="G1160" s="854"/>
      <c r="H1160" s="853"/>
      <c r="I1160" s="855"/>
      <c r="J1160" s="855"/>
      <c r="K1160" s="856"/>
      <c r="L1160" s="855"/>
      <c r="M1160" s="855"/>
      <c r="N1160" s="855"/>
      <c r="O1160" s="856"/>
      <c r="P1160" s="855"/>
      <c r="Q1160" s="855"/>
      <c r="R1160" s="855"/>
      <c r="S1160" s="856"/>
      <c r="T1160" s="855"/>
      <c r="U1160" s="855"/>
      <c r="V1160" s="855"/>
      <c r="W1160" s="856"/>
      <c r="X1160" s="855"/>
      <c r="Y1160" s="855"/>
      <c r="Z1160" s="855"/>
      <c r="AA1160" s="856"/>
      <c r="AB1160" s="855"/>
      <c r="AC1160" s="855"/>
      <c r="AD1160" s="855"/>
      <c r="AE1160" s="856"/>
    </row>
    <row r="1161" spans="5:31" ht="15.75" customHeight="1" x14ac:dyDescent="0.2">
      <c r="E1161" s="853"/>
      <c r="F1161" s="853"/>
      <c r="G1161" s="854"/>
      <c r="H1161" s="853"/>
      <c r="I1161" s="855"/>
      <c r="J1161" s="855"/>
      <c r="K1161" s="856"/>
      <c r="L1161" s="855"/>
      <c r="M1161" s="855"/>
      <c r="N1161" s="855"/>
      <c r="O1161" s="856"/>
      <c r="P1161" s="855"/>
      <c r="Q1161" s="855"/>
      <c r="R1161" s="855"/>
      <c r="S1161" s="856"/>
      <c r="T1161" s="855"/>
      <c r="U1161" s="855"/>
      <c r="V1161" s="855"/>
      <c r="W1161" s="856"/>
      <c r="X1161" s="855"/>
      <c r="Y1161" s="855"/>
      <c r="Z1161" s="855"/>
      <c r="AA1161" s="856"/>
      <c r="AB1161" s="855"/>
      <c r="AC1161" s="855"/>
      <c r="AD1161" s="855"/>
      <c r="AE1161" s="856"/>
    </row>
    <row r="1162" spans="5:31" ht="15.75" customHeight="1" x14ac:dyDescent="0.2">
      <c r="E1162" s="853"/>
      <c r="F1162" s="853"/>
      <c r="G1162" s="854"/>
      <c r="H1162" s="853"/>
      <c r="I1162" s="855"/>
      <c r="J1162" s="855"/>
      <c r="K1162" s="856"/>
      <c r="L1162" s="855"/>
      <c r="M1162" s="855"/>
      <c r="N1162" s="855"/>
      <c r="O1162" s="856"/>
      <c r="P1162" s="855"/>
      <c r="Q1162" s="855"/>
      <c r="R1162" s="855"/>
      <c r="S1162" s="856"/>
      <c r="T1162" s="855"/>
      <c r="U1162" s="855"/>
      <c r="V1162" s="855"/>
      <c r="W1162" s="856"/>
      <c r="X1162" s="855"/>
      <c r="Y1162" s="855"/>
      <c r="Z1162" s="855"/>
      <c r="AA1162" s="856"/>
      <c r="AB1162" s="855"/>
      <c r="AC1162" s="855"/>
      <c r="AD1162" s="855"/>
      <c r="AE1162" s="856"/>
    </row>
    <row r="1163" spans="5:31" ht="15.75" customHeight="1" x14ac:dyDescent="0.2">
      <c r="E1163" s="853"/>
      <c r="F1163" s="853"/>
      <c r="G1163" s="854"/>
      <c r="H1163" s="853"/>
      <c r="I1163" s="855"/>
      <c r="J1163" s="855"/>
      <c r="K1163" s="856"/>
      <c r="L1163" s="855"/>
      <c r="M1163" s="855"/>
      <c r="N1163" s="855"/>
      <c r="O1163" s="856"/>
      <c r="P1163" s="855"/>
      <c r="Q1163" s="855"/>
      <c r="R1163" s="855"/>
      <c r="S1163" s="856"/>
      <c r="T1163" s="855"/>
      <c r="U1163" s="855"/>
      <c r="V1163" s="855"/>
      <c r="W1163" s="856"/>
      <c r="X1163" s="855"/>
      <c r="Y1163" s="855"/>
      <c r="Z1163" s="855"/>
      <c r="AA1163" s="856"/>
      <c r="AB1163" s="855"/>
      <c r="AC1163" s="855"/>
      <c r="AD1163" s="855"/>
      <c r="AE1163" s="856"/>
    </row>
    <row r="1164" spans="5:31" ht="15.75" customHeight="1" x14ac:dyDescent="0.2">
      <c r="E1164" s="853"/>
      <c r="F1164" s="853"/>
      <c r="G1164" s="854"/>
      <c r="H1164" s="853"/>
      <c r="I1164" s="855"/>
      <c r="J1164" s="855"/>
      <c r="K1164" s="856"/>
      <c r="L1164" s="855"/>
      <c r="M1164" s="855"/>
      <c r="N1164" s="855"/>
      <c r="O1164" s="856"/>
      <c r="P1164" s="855"/>
      <c r="Q1164" s="855"/>
      <c r="R1164" s="855"/>
      <c r="S1164" s="856"/>
      <c r="T1164" s="855"/>
      <c r="U1164" s="855"/>
      <c r="V1164" s="855"/>
      <c r="W1164" s="856"/>
      <c r="X1164" s="855"/>
      <c r="Y1164" s="855"/>
      <c r="Z1164" s="855"/>
      <c r="AA1164" s="856"/>
      <c r="AB1164" s="855"/>
      <c r="AC1164" s="855"/>
      <c r="AD1164" s="855"/>
      <c r="AE1164" s="856"/>
    </row>
    <row r="1165" spans="5:31" ht="15.75" customHeight="1" x14ac:dyDescent="0.2">
      <c r="E1165" s="853"/>
      <c r="F1165" s="853"/>
      <c r="G1165" s="854"/>
      <c r="H1165" s="853"/>
      <c r="I1165" s="855"/>
      <c r="J1165" s="855"/>
      <c r="K1165" s="856"/>
      <c r="L1165" s="855"/>
      <c r="M1165" s="855"/>
      <c r="N1165" s="855"/>
      <c r="O1165" s="856"/>
      <c r="P1165" s="855"/>
      <c r="Q1165" s="855"/>
      <c r="R1165" s="855"/>
      <c r="S1165" s="856"/>
      <c r="T1165" s="855"/>
      <c r="U1165" s="855"/>
      <c r="V1165" s="855"/>
      <c r="W1165" s="856"/>
      <c r="X1165" s="855"/>
      <c r="Y1165" s="855"/>
      <c r="Z1165" s="855"/>
      <c r="AA1165" s="856"/>
      <c r="AB1165" s="855"/>
      <c r="AC1165" s="855"/>
      <c r="AD1165" s="855"/>
      <c r="AE1165" s="856"/>
    </row>
    <row r="1166" spans="5:31" ht="15.75" customHeight="1" x14ac:dyDescent="0.2">
      <c r="E1166" s="853"/>
      <c r="F1166" s="853"/>
      <c r="G1166" s="854"/>
      <c r="H1166" s="853"/>
      <c r="I1166" s="855"/>
      <c r="J1166" s="855"/>
      <c r="K1166" s="856"/>
      <c r="L1166" s="855"/>
      <c r="M1166" s="855"/>
      <c r="N1166" s="855"/>
      <c r="O1166" s="856"/>
      <c r="P1166" s="855"/>
      <c r="Q1166" s="855"/>
      <c r="R1166" s="855"/>
      <c r="S1166" s="856"/>
      <c r="T1166" s="855"/>
      <c r="U1166" s="855"/>
      <c r="V1166" s="855"/>
      <c r="W1166" s="856"/>
      <c r="X1166" s="855"/>
      <c r="Y1166" s="855"/>
      <c r="Z1166" s="855"/>
      <c r="AA1166" s="856"/>
      <c r="AB1166" s="855"/>
      <c r="AC1166" s="855"/>
      <c r="AD1166" s="855"/>
      <c r="AE1166" s="856"/>
    </row>
    <row r="1167" spans="5:31" ht="15.75" customHeight="1" x14ac:dyDescent="0.2">
      <c r="E1167" s="853"/>
      <c r="F1167" s="853"/>
      <c r="G1167" s="854"/>
      <c r="H1167" s="853"/>
      <c r="I1167" s="855"/>
      <c r="J1167" s="855"/>
      <c r="K1167" s="856"/>
      <c r="L1167" s="855"/>
      <c r="M1167" s="855"/>
      <c r="N1167" s="855"/>
      <c r="O1167" s="856"/>
      <c r="P1167" s="855"/>
      <c r="Q1167" s="855"/>
      <c r="R1167" s="855"/>
      <c r="S1167" s="856"/>
      <c r="T1167" s="855"/>
      <c r="U1167" s="855"/>
      <c r="V1167" s="855"/>
      <c r="W1167" s="856"/>
      <c r="X1167" s="855"/>
      <c r="Y1167" s="855"/>
      <c r="Z1167" s="855"/>
      <c r="AA1167" s="856"/>
      <c r="AB1167" s="855"/>
      <c r="AC1167" s="855"/>
      <c r="AD1167" s="855"/>
      <c r="AE1167" s="856"/>
    </row>
    <row r="1168" spans="5:31" ht="15.75" customHeight="1" x14ac:dyDescent="0.2">
      <c r="E1168" s="853"/>
      <c r="F1168" s="853"/>
      <c r="G1168" s="854"/>
      <c r="H1168" s="853"/>
      <c r="I1168" s="855"/>
      <c r="J1168" s="855"/>
      <c r="K1168" s="856"/>
      <c r="L1168" s="855"/>
      <c r="M1168" s="855"/>
      <c r="N1168" s="855"/>
      <c r="O1168" s="856"/>
      <c r="P1168" s="855"/>
      <c r="Q1168" s="855"/>
      <c r="R1168" s="855"/>
      <c r="S1168" s="856"/>
      <c r="T1168" s="855"/>
      <c r="U1168" s="855"/>
      <c r="V1168" s="855"/>
      <c r="W1168" s="856"/>
      <c r="X1168" s="855"/>
      <c r="Y1168" s="855"/>
      <c r="Z1168" s="855"/>
      <c r="AA1168" s="856"/>
      <c r="AB1168" s="855"/>
      <c r="AC1168" s="855"/>
      <c r="AD1168" s="855"/>
      <c r="AE1168" s="856"/>
    </row>
    <row r="1169" spans="5:31" ht="15.75" customHeight="1" x14ac:dyDescent="0.2">
      <c r="E1169" s="853"/>
      <c r="F1169" s="853"/>
      <c r="G1169" s="854"/>
      <c r="H1169" s="853"/>
      <c r="I1169" s="855"/>
      <c r="J1169" s="855"/>
      <c r="K1169" s="856"/>
      <c r="L1169" s="855"/>
      <c r="M1169" s="855"/>
      <c r="N1169" s="855"/>
      <c r="O1169" s="856"/>
      <c r="P1169" s="855"/>
      <c r="Q1169" s="855"/>
      <c r="R1169" s="855"/>
      <c r="S1169" s="856"/>
      <c r="T1169" s="855"/>
      <c r="U1169" s="855"/>
      <c r="V1169" s="855"/>
      <c r="W1169" s="856"/>
      <c r="X1169" s="855"/>
      <c r="Y1169" s="855"/>
      <c r="Z1169" s="855"/>
      <c r="AA1169" s="856"/>
      <c r="AB1169" s="855"/>
      <c r="AC1169" s="855"/>
      <c r="AD1169" s="855"/>
      <c r="AE1169" s="856"/>
    </row>
    <row r="1170" spans="5:31" ht="15.75" customHeight="1" x14ac:dyDescent="0.2">
      <c r="E1170" s="853"/>
      <c r="F1170" s="853"/>
      <c r="G1170" s="854"/>
      <c r="H1170" s="853"/>
      <c r="I1170" s="855"/>
      <c r="J1170" s="855"/>
      <c r="K1170" s="856"/>
      <c r="L1170" s="855"/>
      <c r="M1170" s="855"/>
      <c r="N1170" s="855"/>
      <c r="O1170" s="856"/>
      <c r="P1170" s="855"/>
      <c r="Q1170" s="855"/>
      <c r="R1170" s="855"/>
      <c r="S1170" s="856"/>
      <c r="T1170" s="855"/>
      <c r="U1170" s="855"/>
      <c r="V1170" s="855"/>
      <c r="W1170" s="856"/>
      <c r="X1170" s="855"/>
      <c r="Y1170" s="855"/>
      <c r="Z1170" s="855"/>
      <c r="AA1170" s="856"/>
      <c r="AB1170" s="855"/>
      <c r="AC1170" s="855"/>
      <c r="AD1170" s="855"/>
      <c r="AE1170" s="856"/>
    </row>
    <row r="1171" spans="5:31" ht="15.75" customHeight="1" x14ac:dyDescent="0.2">
      <c r="E1171" s="853"/>
      <c r="F1171" s="853"/>
      <c r="G1171" s="854"/>
      <c r="H1171" s="853"/>
      <c r="I1171" s="855"/>
      <c r="J1171" s="855"/>
      <c r="K1171" s="856"/>
      <c r="L1171" s="855"/>
      <c r="M1171" s="855"/>
      <c r="N1171" s="855"/>
      <c r="O1171" s="856"/>
      <c r="P1171" s="855"/>
      <c r="Q1171" s="855"/>
      <c r="R1171" s="855"/>
      <c r="S1171" s="856"/>
      <c r="T1171" s="855"/>
      <c r="U1171" s="855"/>
      <c r="V1171" s="855"/>
      <c r="W1171" s="856"/>
      <c r="X1171" s="855"/>
      <c r="Y1171" s="855"/>
      <c r="Z1171" s="855"/>
      <c r="AA1171" s="856"/>
      <c r="AB1171" s="855"/>
      <c r="AC1171" s="855"/>
      <c r="AD1171" s="855"/>
      <c r="AE1171" s="856"/>
    </row>
    <row r="1172" spans="5:31" ht="15.75" customHeight="1" x14ac:dyDescent="0.2">
      <c r="E1172" s="853"/>
      <c r="F1172" s="853"/>
      <c r="G1172" s="854"/>
      <c r="H1172" s="853"/>
      <c r="I1172" s="855"/>
      <c r="J1172" s="855"/>
      <c r="K1172" s="856"/>
      <c r="L1172" s="855"/>
      <c r="M1172" s="855"/>
      <c r="N1172" s="855"/>
      <c r="O1172" s="856"/>
      <c r="P1172" s="855"/>
      <c r="Q1172" s="855"/>
      <c r="R1172" s="855"/>
      <c r="S1172" s="856"/>
      <c r="T1172" s="855"/>
      <c r="U1172" s="855"/>
      <c r="V1172" s="855"/>
      <c r="W1172" s="856"/>
      <c r="X1172" s="855"/>
      <c r="Y1172" s="855"/>
      <c r="Z1172" s="855"/>
      <c r="AA1172" s="856"/>
      <c r="AB1172" s="855"/>
      <c r="AC1172" s="855"/>
      <c r="AD1172" s="855"/>
      <c r="AE1172" s="856"/>
    </row>
    <row r="1173" spans="5:31" ht="15.75" customHeight="1" x14ac:dyDescent="0.2">
      <c r="E1173" s="853"/>
      <c r="F1173" s="853"/>
      <c r="G1173" s="854"/>
      <c r="H1173" s="853"/>
      <c r="I1173" s="855"/>
      <c r="J1173" s="855"/>
      <c r="K1173" s="856"/>
      <c r="L1173" s="855"/>
      <c r="M1173" s="855"/>
      <c r="N1173" s="855"/>
      <c r="O1173" s="856"/>
      <c r="P1173" s="855"/>
      <c r="Q1173" s="855"/>
      <c r="R1173" s="855"/>
      <c r="S1173" s="856"/>
      <c r="T1173" s="855"/>
      <c r="U1173" s="855"/>
      <c r="V1173" s="855"/>
      <c r="W1173" s="856"/>
      <c r="X1173" s="855"/>
      <c r="Y1173" s="855"/>
      <c r="Z1173" s="855"/>
      <c r="AA1173" s="856"/>
      <c r="AB1173" s="855"/>
      <c r="AC1173" s="855"/>
      <c r="AD1173" s="855"/>
      <c r="AE1173" s="856"/>
    </row>
    <row r="1174" spans="5:31" ht="15.75" customHeight="1" x14ac:dyDescent="0.2">
      <c r="E1174" s="853"/>
      <c r="F1174" s="853"/>
      <c r="G1174" s="854"/>
      <c r="H1174" s="853"/>
      <c r="I1174" s="855"/>
      <c r="J1174" s="855"/>
      <c r="K1174" s="856"/>
      <c r="L1174" s="855"/>
      <c r="M1174" s="855"/>
      <c r="N1174" s="855"/>
      <c r="O1174" s="856"/>
      <c r="P1174" s="855"/>
      <c r="Q1174" s="855"/>
      <c r="R1174" s="855"/>
      <c r="S1174" s="856"/>
      <c r="T1174" s="855"/>
      <c r="U1174" s="855"/>
      <c r="V1174" s="855"/>
      <c r="W1174" s="856"/>
      <c r="X1174" s="855"/>
      <c r="Y1174" s="855"/>
      <c r="Z1174" s="855"/>
      <c r="AA1174" s="856"/>
      <c r="AB1174" s="855"/>
      <c r="AC1174" s="855"/>
      <c r="AD1174" s="855"/>
      <c r="AE1174" s="856"/>
    </row>
    <row r="1175" spans="5:31" ht="15.75" customHeight="1" x14ac:dyDescent="0.2">
      <c r="E1175" s="853"/>
      <c r="F1175" s="853"/>
      <c r="G1175" s="854"/>
      <c r="H1175" s="853"/>
      <c r="I1175" s="855"/>
      <c r="J1175" s="855"/>
      <c r="K1175" s="856"/>
      <c r="L1175" s="855"/>
      <c r="M1175" s="855"/>
      <c r="N1175" s="855"/>
      <c r="O1175" s="856"/>
      <c r="P1175" s="855"/>
      <c r="Q1175" s="855"/>
      <c r="R1175" s="855"/>
      <c r="S1175" s="856"/>
      <c r="T1175" s="855"/>
      <c r="U1175" s="855"/>
      <c r="V1175" s="855"/>
      <c r="W1175" s="856"/>
      <c r="X1175" s="855"/>
      <c r="Y1175" s="855"/>
      <c r="Z1175" s="855"/>
      <c r="AA1175" s="856"/>
      <c r="AB1175" s="855"/>
      <c r="AC1175" s="855"/>
      <c r="AD1175" s="855"/>
      <c r="AE1175" s="856"/>
    </row>
    <row r="1176" spans="5:31" ht="15.75" customHeight="1" x14ac:dyDescent="0.2">
      <c r="E1176" s="853"/>
      <c r="F1176" s="853"/>
      <c r="G1176" s="854"/>
      <c r="H1176" s="853"/>
      <c r="I1176" s="855"/>
      <c r="J1176" s="855"/>
      <c r="K1176" s="856"/>
      <c r="L1176" s="855"/>
      <c r="M1176" s="855"/>
      <c r="N1176" s="855"/>
      <c r="O1176" s="856"/>
      <c r="P1176" s="855"/>
      <c r="Q1176" s="855"/>
      <c r="R1176" s="855"/>
      <c r="S1176" s="856"/>
      <c r="T1176" s="855"/>
      <c r="U1176" s="855"/>
      <c r="V1176" s="855"/>
      <c r="W1176" s="856"/>
      <c r="X1176" s="855"/>
      <c r="Y1176" s="855"/>
      <c r="Z1176" s="855"/>
      <c r="AA1176" s="856"/>
      <c r="AB1176" s="855"/>
      <c r="AC1176" s="855"/>
      <c r="AD1176" s="855"/>
      <c r="AE1176" s="856"/>
    </row>
    <row r="1177" spans="5:31" ht="15.75" customHeight="1" x14ac:dyDescent="0.2">
      <c r="E1177" s="853"/>
      <c r="F1177" s="853"/>
      <c r="G1177" s="854"/>
      <c r="H1177" s="853"/>
      <c r="I1177" s="855"/>
      <c r="J1177" s="855"/>
      <c r="K1177" s="856"/>
      <c r="L1177" s="855"/>
      <c r="M1177" s="855"/>
      <c r="N1177" s="855"/>
      <c r="O1177" s="856"/>
      <c r="P1177" s="855"/>
      <c r="Q1177" s="855"/>
      <c r="R1177" s="855"/>
      <c r="S1177" s="856"/>
      <c r="T1177" s="855"/>
      <c r="U1177" s="855"/>
      <c r="V1177" s="855"/>
      <c r="W1177" s="856"/>
      <c r="X1177" s="855"/>
      <c r="Y1177" s="855"/>
      <c r="Z1177" s="855"/>
      <c r="AA1177" s="856"/>
      <c r="AB1177" s="855"/>
      <c r="AC1177" s="855"/>
      <c r="AD1177" s="855"/>
      <c r="AE1177" s="856"/>
    </row>
    <row r="1178" spans="5:31" ht="15.75" customHeight="1" x14ac:dyDescent="0.2">
      <c r="E1178" s="853"/>
      <c r="F1178" s="853"/>
      <c r="G1178" s="854"/>
      <c r="H1178" s="853"/>
      <c r="I1178" s="855"/>
      <c r="J1178" s="855"/>
      <c r="K1178" s="856"/>
      <c r="L1178" s="855"/>
      <c r="M1178" s="855"/>
      <c r="N1178" s="855"/>
      <c r="O1178" s="856"/>
      <c r="P1178" s="855"/>
      <c r="Q1178" s="855"/>
      <c r="R1178" s="855"/>
      <c r="S1178" s="856"/>
      <c r="T1178" s="855"/>
      <c r="U1178" s="855"/>
      <c r="V1178" s="855"/>
      <c r="W1178" s="856"/>
      <c r="X1178" s="855"/>
      <c r="Y1178" s="855"/>
      <c r="Z1178" s="855"/>
      <c r="AA1178" s="856"/>
      <c r="AB1178" s="855"/>
      <c r="AC1178" s="855"/>
      <c r="AD1178" s="855"/>
      <c r="AE1178" s="856"/>
    </row>
    <row r="1179" spans="5:31" ht="15.75" customHeight="1" x14ac:dyDescent="0.2">
      <c r="E1179" s="853"/>
      <c r="F1179" s="853"/>
      <c r="G1179" s="854"/>
      <c r="H1179" s="853"/>
      <c r="I1179" s="855"/>
      <c r="J1179" s="855"/>
      <c r="K1179" s="856"/>
      <c r="L1179" s="855"/>
      <c r="M1179" s="855"/>
      <c r="N1179" s="855"/>
      <c r="O1179" s="856"/>
      <c r="P1179" s="855"/>
      <c r="Q1179" s="855"/>
      <c r="R1179" s="855"/>
      <c r="S1179" s="856"/>
      <c r="T1179" s="855"/>
      <c r="U1179" s="855"/>
      <c r="V1179" s="855"/>
      <c r="W1179" s="856"/>
      <c r="X1179" s="855"/>
      <c r="Y1179" s="855"/>
      <c r="Z1179" s="855"/>
      <c r="AA1179" s="856"/>
      <c r="AB1179" s="855"/>
      <c r="AC1179" s="855"/>
      <c r="AD1179" s="855"/>
      <c r="AE1179" s="856"/>
    </row>
    <row r="1180" spans="5:31" ht="15.75" customHeight="1" x14ac:dyDescent="0.2">
      <c r="E1180" s="853"/>
      <c r="F1180" s="853"/>
      <c r="G1180" s="854"/>
      <c r="H1180" s="853"/>
      <c r="I1180" s="855"/>
      <c r="J1180" s="855"/>
      <c r="K1180" s="856"/>
      <c r="L1180" s="855"/>
      <c r="M1180" s="855"/>
      <c r="N1180" s="855"/>
      <c r="O1180" s="856"/>
      <c r="P1180" s="855"/>
      <c r="Q1180" s="855"/>
      <c r="R1180" s="855"/>
      <c r="S1180" s="856"/>
      <c r="T1180" s="855"/>
      <c r="U1180" s="855"/>
      <c r="V1180" s="855"/>
      <c r="W1180" s="856"/>
      <c r="X1180" s="855"/>
      <c r="Y1180" s="855"/>
      <c r="Z1180" s="855"/>
      <c r="AA1180" s="856"/>
      <c r="AB1180" s="855"/>
      <c r="AC1180" s="855"/>
      <c r="AD1180" s="855"/>
      <c r="AE1180" s="856"/>
    </row>
    <row r="1181" spans="5:31" ht="15.75" customHeight="1" x14ac:dyDescent="0.2">
      <c r="E1181" s="853"/>
      <c r="F1181" s="853"/>
      <c r="G1181" s="854"/>
      <c r="H1181" s="853"/>
      <c r="I1181" s="855"/>
      <c r="J1181" s="855"/>
      <c r="K1181" s="856"/>
      <c r="L1181" s="855"/>
      <c r="M1181" s="855"/>
      <c r="N1181" s="855"/>
      <c r="O1181" s="856"/>
      <c r="P1181" s="855"/>
      <c r="Q1181" s="855"/>
      <c r="R1181" s="855"/>
      <c r="S1181" s="856"/>
      <c r="T1181" s="855"/>
      <c r="U1181" s="855"/>
      <c r="V1181" s="855"/>
      <c r="W1181" s="856"/>
      <c r="X1181" s="855"/>
      <c r="Y1181" s="855"/>
      <c r="Z1181" s="855"/>
      <c r="AA1181" s="856"/>
      <c r="AB1181" s="855"/>
      <c r="AC1181" s="855"/>
      <c r="AD1181" s="855"/>
      <c r="AE1181" s="856"/>
    </row>
    <row r="1182" spans="5:31" ht="15.75" customHeight="1" x14ac:dyDescent="0.2">
      <c r="E1182" s="853"/>
      <c r="F1182" s="853"/>
      <c r="G1182" s="854"/>
      <c r="H1182" s="853"/>
      <c r="I1182" s="855"/>
      <c r="J1182" s="855"/>
      <c r="K1182" s="856"/>
      <c r="L1182" s="855"/>
      <c r="M1182" s="855"/>
      <c r="N1182" s="855"/>
      <c r="O1182" s="856"/>
      <c r="P1182" s="855"/>
      <c r="Q1182" s="855"/>
      <c r="R1182" s="855"/>
      <c r="S1182" s="856"/>
      <c r="T1182" s="855"/>
      <c r="U1182" s="855"/>
      <c r="V1182" s="855"/>
      <c r="W1182" s="856"/>
      <c r="X1182" s="855"/>
      <c r="Y1182" s="855"/>
      <c r="Z1182" s="855"/>
      <c r="AA1182" s="856"/>
      <c r="AB1182" s="855"/>
      <c r="AC1182" s="855"/>
      <c r="AD1182" s="855"/>
      <c r="AE1182" s="856"/>
    </row>
    <row r="1183" spans="5:31" ht="15.75" customHeight="1" x14ac:dyDescent="0.2">
      <c r="E1183" s="853"/>
      <c r="F1183" s="853"/>
      <c r="G1183" s="854"/>
      <c r="H1183" s="853"/>
      <c r="I1183" s="855"/>
      <c r="J1183" s="855"/>
      <c r="K1183" s="856"/>
      <c r="L1183" s="855"/>
      <c r="M1183" s="855"/>
      <c r="N1183" s="855"/>
      <c r="O1183" s="856"/>
      <c r="P1183" s="855"/>
      <c r="Q1183" s="855"/>
      <c r="R1183" s="855"/>
      <c r="S1183" s="856"/>
      <c r="T1183" s="855"/>
      <c r="U1183" s="855"/>
      <c r="V1183" s="855"/>
      <c r="W1183" s="856"/>
      <c r="X1183" s="855"/>
      <c r="Y1183" s="855"/>
      <c r="Z1183" s="855"/>
      <c r="AA1183" s="856"/>
      <c r="AB1183" s="855"/>
      <c r="AC1183" s="855"/>
      <c r="AD1183" s="855"/>
      <c r="AE1183" s="856"/>
    </row>
    <row r="1184" spans="5:31" ht="15.75" customHeight="1" x14ac:dyDescent="0.2">
      <c r="E1184" s="853"/>
      <c r="F1184" s="853"/>
      <c r="G1184" s="854"/>
      <c r="H1184" s="853"/>
      <c r="I1184" s="855"/>
      <c r="J1184" s="855"/>
      <c r="K1184" s="856"/>
      <c r="L1184" s="855"/>
      <c r="M1184" s="855"/>
      <c r="N1184" s="855"/>
      <c r="O1184" s="856"/>
      <c r="P1184" s="855"/>
      <c r="Q1184" s="855"/>
      <c r="R1184" s="855"/>
      <c r="S1184" s="856"/>
      <c r="T1184" s="855"/>
      <c r="U1184" s="855"/>
      <c r="V1184" s="855"/>
      <c r="W1184" s="856"/>
      <c r="X1184" s="855"/>
      <c r="Y1184" s="855"/>
      <c r="Z1184" s="855"/>
      <c r="AA1184" s="856"/>
      <c r="AB1184" s="855"/>
      <c r="AC1184" s="855"/>
      <c r="AD1184" s="855"/>
      <c r="AE1184" s="856"/>
    </row>
    <row r="1185" spans="5:31" ht="15.75" customHeight="1" x14ac:dyDescent="0.2">
      <c r="E1185" s="853"/>
      <c r="F1185" s="853"/>
      <c r="G1185" s="854"/>
      <c r="H1185" s="853"/>
      <c r="I1185" s="855"/>
      <c r="J1185" s="855"/>
      <c r="K1185" s="856"/>
      <c r="L1185" s="855"/>
      <c r="M1185" s="855"/>
      <c r="N1185" s="855"/>
      <c r="O1185" s="856"/>
      <c r="P1185" s="855"/>
      <c r="Q1185" s="855"/>
      <c r="R1185" s="855"/>
      <c r="S1185" s="856"/>
      <c r="T1185" s="855"/>
      <c r="U1185" s="855"/>
      <c r="V1185" s="855"/>
      <c r="W1185" s="856"/>
      <c r="X1185" s="855"/>
      <c r="Y1185" s="855"/>
      <c r="Z1185" s="855"/>
      <c r="AA1185" s="856"/>
      <c r="AB1185" s="855"/>
      <c r="AC1185" s="855"/>
      <c r="AD1185" s="855"/>
      <c r="AE1185" s="856"/>
    </row>
    <row r="1186" spans="5:31" ht="15.75" customHeight="1" x14ac:dyDescent="0.2">
      <c r="E1186" s="853"/>
      <c r="F1186" s="853"/>
      <c r="G1186" s="854"/>
      <c r="H1186" s="853"/>
      <c r="I1186" s="855"/>
      <c r="J1186" s="855"/>
      <c r="K1186" s="856"/>
      <c r="L1186" s="855"/>
      <c r="M1186" s="855"/>
      <c r="N1186" s="855"/>
      <c r="O1186" s="856"/>
      <c r="P1186" s="855"/>
      <c r="Q1186" s="855"/>
      <c r="R1186" s="855"/>
      <c r="S1186" s="856"/>
      <c r="T1186" s="855"/>
      <c r="U1186" s="855"/>
      <c r="V1186" s="855"/>
      <c r="W1186" s="856"/>
      <c r="X1186" s="855"/>
      <c r="Y1186" s="855"/>
      <c r="Z1186" s="855"/>
      <c r="AA1186" s="856"/>
      <c r="AB1186" s="855"/>
      <c r="AC1186" s="855"/>
      <c r="AD1186" s="855"/>
      <c r="AE1186" s="856"/>
    </row>
    <row r="1187" spans="5:31" ht="15.75" customHeight="1" x14ac:dyDescent="0.2">
      <c r="E1187" s="853"/>
      <c r="F1187" s="853"/>
      <c r="G1187" s="854"/>
      <c r="H1187" s="853"/>
      <c r="I1187" s="855"/>
      <c r="J1187" s="855"/>
      <c r="K1187" s="856"/>
      <c r="L1187" s="855"/>
      <c r="M1187" s="855"/>
      <c r="N1187" s="855"/>
      <c r="O1187" s="856"/>
      <c r="P1187" s="855"/>
      <c r="Q1187" s="855"/>
      <c r="R1187" s="855"/>
      <c r="S1187" s="856"/>
      <c r="T1187" s="855"/>
      <c r="U1187" s="855"/>
      <c r="V1187" s="855"/>
      <c r="W1187" s="856"/>
      <c r="X1187" s="855"/>
      <c r="Y1187" s="855"/>
      <c r="Z1187" s="855"/>
      <c r="AA1187" s="856"/>
      <c r="AB1187" s="855"/>
      <c r="AC1187" s="855"/>
      <c r="AD1187" s="855"/>
      <c r="AE1187" s="856"/>
    </row>
    <row r="1188" spans="5:31" ht="15.75" customHeight="1" x14ac:dyDescent="0.2">
      <c r="E1188" s="853"/>
      <c r="F1188" s="853"/>
      <c r="G1188" s="854"/>
      <c r="H1188" s="853"/>
      <c r="I1188" s="855"/>
      <c r="J1188" s="855"/>
      <c r="K1188" s="856"/>
      <c r="L1188" s="855"/>
      <c r="M1188" s="855"/>
      <c r="N1188" s="855"/>
      <c r="O1188" s="856"/>
      <c r="P1188" s="855"/>
      <c r="Q1188" s="855"/>
      <c r="R1188" s="855"/>
      <c r="S1188" s="856"/>
      <c r="T1188" s="855"/>
      <c r="U1188" s="855"/>
      <c r="V1188" s="855"/>
      <c r="W1188" s="856"/>
      <c r="X1188" s="855"/>
      <c r="Y1188" s="855"/>
      <c r="Z1188" s="855"/>
      <c r="AA1188" s="856"/>
      <c r="AB1188" s="855"/>
      <c r="AC1188" s="855"/>
      <c r="AD1188" s="855"/>
      <c r="AE1188" s="856"/>
    </row>
    <row r="1189" spans="5:31" ht="15.75" customHeight="1" x14ac:dyDescent="0.2">
      <c r="E1189" s="853"/>
      <c r="F1189" s="853"/>
      <c r="G1189" s="854"/>
      <c r="H1189" s="853"/>
      <c r="I1189" s="855"/>
      <c r="J1189" s="855"/>
      <c r="K1189" s="856"/>
      <c r="L1189" s="855"/>
      <c r="M1189" s="855"/>
      <c r="N1189" s="855"/>
      <c r="O1189" s="856"/>
      <c r="P1189" s="855"/>
      <c r="Q1189" s="855"/>
      <c r="R1189" s="855"/>
      <c r="S1189" s="856"/>
      <c r="T1189" s="855"/>
      <c r="U1189" s="855"/>
      <c r="V1189" s="855"/>
      <c r="W1189" s="856"/>
      <c r="X1189" s="855"/>
      <c r="Y1189" s="855"/>
      <c r="Z1189" s="855"/>
      <c r="AA1189" s="856"/>
      <c r="AB1189" s="855"/>
      <c r="AC1189" s="855"/>
      <c r="AD1189" s="855"/>
      <c r="AE1189" s="856"/>
    </row>
    <row r="1190" spans="5:31" ht="15.75" customHeight="1" x14ac:dyDescent="0.2">
      <c r="E1190" s="853"/>
      <c r="F1190" s="853"/>
      <c r="G1190" s="854"/>
      <c r="H1190" s="853"/>
      <c r="I1190" s="855"/>
      <c r="J1190" s="855"/>
      <c r="K1190" s="856"/>
      <c r="L1190" s="855"/>
      <c r="M1190" s="855"/>
      <c r="N1190" s="855"/>
      <c r="O1190" s="856"/>
      <c r="P1190" s="855"/>
      <c r="Q1190" s="855"/>
      <c r="R1190" s="855"/>
      <c r="S1190" s="856"/>
      <c r="T1190" s="855"/>
      <c r="U1190" s="855"/>
      <c r="V1190" s="855"/>
      <c r="W1190" s="856"/>
      <c r="X1190" s="855"/>
      <c r="Y1190" s="855"/>
      <c r="Z1190" s="855"/>
      <c r="AA1190" s="856"/>
      <c r="AB1190" s="855"/>
      <c r="AC1190" s="855"/>
      <c r="AD1190" s="855"/>
      <c r="AE1190" s="856"/>
    </row>
    <row r="1191" spans="5:31" ht="15.75" customHeight="1" x14ac:dyDescent="0.2">
      <c r="E1191" s="853"/>
      <c r="F1191" s="853"/>
      <c r="G1191" s="854"/>
      <c r="H1191" s="853"/>
      <c r="I1191" s="855"/>
      <c r="J1191" s="855"/>
      <c r="K1191" s="856"/>
      <c r="L1191" s="855"/>
      <c r="M1191" s="855"/>
      <c r="N1191" s="855"/>
      <c r="O1191" s="856"/>
      <c r="P1191" s="855"/>
      <c r="Q1191" s="855"/>
      <c r="R1191" s="855"/>
      <c r="S1191" s="856"/>
      <c r="T1191" s="855"/>
      <c r="U1191" s="855"/>
      <c r="V1191" s="855"/>
      <c r="W1191" s="856"/>
      <c r="X1191" s="855"/>
      <c r="Y1191" s="855"/>
      <c r="Z1191" s="855"/>
      <c r="AA1191" s="856"/>
      <c r="AB1191" s="855"/>
      <c r="AC1191" s="855"/>
      <c r="AD1191" s="855"/>
      <c r="AE1191" s="856"/>
    </row>
    <row r="1192" spans="5:31" ht="15.75" customHeight="1" x14ac:dyDescent="0.2">
      <c r="E1192" s="853"/>
      <c r="F1192" s="853"/>
      <c r="G1192" s="854"/>
      <c r="H1192" s="853"/>
      <c r="I1192" s="855"/>
      <c r="J1192" s="855"/>
      <c r="K1192" s="856"/>
      <c r="L1192" s="855"/>
      <c r="M1192" s="855"/>
      <c r="N1192" s="855"/>
      <c r="O1192" s="856"/>
      <c r="P1192" s="855"/>
      <c r="Q1192" s="855"/>
      <c r="R1192" s="855"/>
      <c r="S1192" s="856"/>
      <c r="T1192" s="855"/>
      <c r="U1192" s="855"/>
      <c r="V1192" s="855"/>
      <c r="W1192" s="856"/>
      <c r="X1192" s="855"/>
      <c r="Y1192" s="855"/>
      <c r="Z1192" s="855"/>
      <c r="AA1192" s="856"/>
      <c r="AB1192" s="855"/>
      <c r="AC1192" s="855"/>
      <c r="AD1192" s="855"/>
      <c r="AE1192" s="856"/>
    </row>
    <row r="1193" spans="5:31" ht="15.75" customHeight="1" x14ac:dyDescent="0.2">
      <c r="E1193" s="853"/>
      <c r="F1193" s="853"/>
      <c r="G1193" s="854"/>
      <c r="H1193" s="853"/>
      <c r="I1193" s="855"/>
      <c r="J1193" s="855"/>
      <c r="K1193" s="856"/>
      <c r="L1193" s="855"/>
      <c r="M1193" s="855"/>
      <c r="N1193" s="855"/>
      <c r="O1193" s="856"/>
      <c r="P1193" s="855"/>
      <c r="Q1193" s="855"/>
      <c r="R1193" s="855"/>
      <c r="S1193" s="856"/>
      <c r="T1193" s="855"/>
      <c r="U1193" s="855"/>
      <c r="V1193" s="855"/>
      <c r="W1193" s="856"/>
      <c r="X1193" s="855"/>
      <c r="Y1193" s="855"/>
      <c r="Z1193" s="855"/>
      <c r="AA1193" s="856"/>
      <c r="AB1193" s="855"/>
      <c r="AC1193" s="855"/>
      <c r="AD1193" s="855"/>
      <c r="AE1193" s="856"/>
    </row>
    <row r="1194" spans="5:31" ht="15.75" customHeight="1" x14ac:dyDescent="0.2">
      <c r="E1194" s="853"/>
      <c r="F1194" s="853"/>
      <c r="G1194" s="854"/>
      <c r="H1194" s="853"/>
      <c r="I1194" s="855"/>
      <c r="J1194" s="855"/>
      <c r="K1194" s="856"/>
      <c r="L1194" s="855"/>
      <c r="M1194" s="855"/>
      <c r="N1194" s="855"/>
      <c r="O1194" s="856"/>
      <c r="P1194" s="855"/>
      <c r="Q1194" s="855"/>
      <c r="R1194" s="855"/>
      <c r="S1194" s="856"/>
      <c r="T1194" s="855"/>
      <c r="U1194" s="855"/>
      <c r="V1194" s="855"/>
      <c r="W1194" s="856"/>
      <c r="X1194" s="855"/>
      <c r="Y1194" s="855"/>
      <c r="Z1194" s="855"/>
      <c r="AA1194" s="856"/>
      <c r="AB1194" s="855"/>
      <c r="AC1194" s="855"/>
      <c r="AD1194" s="855"/>
      <c r="AE1194" s="856"/>
    </row>
    <row r="1195" spans="5:31" ht="15.75" customHeight="1" x14ac:dyDescent="0.2">
      <c r="E1195" s="853"/>
      <c r="F1195" s="853"/>
      <c r="G1195" s="854"/>
      <c r="H1195" s="853"/>
      <c r="I1195" s="855"/>
      <c r="J1195" s="855"/>
      <c r="K1195" s="856"/>
      <c r="L1195" s="855"/>
      <c r="M1195" s="855"/>
      <c r="N1195" s="855"/>
      <c r="O1195" s="856"/>
      <c r="P1195" s="855"/>
      <c r="Q1195" s="855"/>
      <c r="R1195" s="855"/>
      <c r="S1195" s="856"/>
      <c r="T1195" s="855"/>
      <c r="U1195" s="855"/>
      <c r="V1195" s="855"/>
      <c r="W1195" s="856"/>
      <c r="X1195" s="855"/>
      <c r="Y1195" s="855"/>
      <c r="Z1195" s="855"/>
      <c r="AA1195" s="856"/>
      <c r="AB1195" s="855"/>
      <c r="AC1195" s="855"/>
      <c r="AD1195" s="855"/>
      <c r="AE1195" s="856"/>
    </row>
    <row r="1196" spans="5:31" ht="15.75" customHeight="1" x14ac:dyDescent="0.2">
      <c r="E1196" s="853"/>
      <c r="F1196" s="853"/>
      <c r="G1196" s="854"/>
      <c r="H1196" s="853"/>
      <c r="I1196" s="855"/>
      <c r="J1196" s="855"/>
      <c r="K1196" s="856"/>
      <c r="L1196" s="855"/>
      <c r="M1196" s="855"/>
      <c r="N1196" s="855"/>
      <c r="O1196" s="856"/>
      <c r="P1196" s="855"/>
      <c r="Q1196" s="855"/>
      <c r="R1196" s="855"/>
      <c r="S1196" s="856"/>
      <c r="T1196" s="855"/>
      <c r="U1196" s="855"/>
      <c r="V1196" s="855"/>
      <c r="W1196" s="856"/>
      <c r="X1196" s="855"/>
      <c r="Y1196" s="855"/>
      <c r="Z1196" s="855"/>
      <c r="AA1196" s="856"/>
      <c r="AB1196" s="855"/>
      <c r="AC1196" s="855"/>
      <c r="AD1196" s="855"/>
      <c r="AE1196" s="856"/>
    </row>
    <row r="1197" spans="5:31" ht="15.75" customHeight="1" x14ac:dyDescent="0.2">
      <c r="E1197" s="853"/>
      <c r="F1197" s="853"/>
      <c r="G1197" s="854"/>
      <c r="H1197" s="853"/>
      <c r="I1197" s="855"/>
      <c r="J1197" s="855"/>
      <c r="K1197" s="856"/>
      <c r="L1197" s="855"/>
      <c r="M1197" s="855"/>
      <c r="N1197" s="855"/>
      <c r="O1197" s="856"/>
      <c r="P1197" s="855"/>
      <c r="Q1197" s="855"/>
      <c r="R1197" s="855"/>
      <c r="S1197" s="856"/>
      <c r="T1197" s="855"/>
      <c r="U1197" s="855"/>
      <c r="V1197" s="855"/>
      <c r="W1197" s="856"/>
      <c r="X1197" s="855"/>
      <c r="Y1197" s="855"/>
      <c r="Z1197" s="855"/>
      <c r="AA1197" s="856"/>
      <c r="AB1197" s="855"/>
      <c r="AC1197" s="855"/>
      <c r="AD1197" s="855"/>
      <c r="AE1197" s="856"/>
    </row>
    <row r="1198" spans="5:31" ht="15.75" customHeight="1" x14ac:dyDescent="0.2">
      <c r="E1198" s="853"/>
      <c r="F1198" s="853"/>
      <c r="G1198" s="854"/>
      <c r="H1198" s="853"/>
      <c r="I1198" s="855"/>
      <c r="J1198" s="855"/>
      <c r="K1198" s="856"/>
      <c r="L1198" s="855"/>
      <c r="M1198" s="855"/>
      <c r="N1198" s="855"/>
      <c r="O1198" s="856"/>
      <c r="P1198" s="855"/>
      <c r="Q1198" s="855"/>
      <c r="R1198" s="855"/>
      <c r="S1198" s="856"/>
      <c r="T1198" s="855"/>
      <c r="U1198" s="855"/>
      <c r="V1198" s="855"/>
      <c r="W1198" s="856"/>
      <c r="X1198" s="855"/>
      <c r="Y1198" s="855"/>
      <c r="Z1198" s="855"/>
      <c r="AA1198" s="856"/>
      <c r="AB1198" s="855"/>
      <c r="AC1198" s="855"/>
      <c r="AD1198" s="855"/>
      <c r="AE1198" s="856"/>
    </row>
    <row r="1199" spans="5:31" ht="15.75" customHeight="1" x14ac:dyDescent="0.2">
      <c r="E1199" s="853"/>
      <c r="F1199" s="853"/>
      <c r="G1199" s="854"/>
      <c r="H1199" s="853"/>
      <c r="I1199" s="855"/>
      <c r="J1199" s="855"/>
      <c r="K1199" s="856"/>
      <c r="L1199" s="855"/>
      <c r="M1199" s="855"/>
      <c r="N1199" s="855"/>
      <c r="O1199" s="856"/>
      <c r="P1199" s="855"/>
      <c r="Q1199" s="855"/>
      <c r="R1199" s="855"/>
      <c r="S1199" s="856"/>
      <c r="T1199" s="855"/>
      <c r="U1199" s="855"/>
      <c r="V1199" s="855"/>
      <c r="W1199" s="856"/>
      <c r="X1199" s="855"/>
      <c r="Y1199" s="855"/>
      <c r="Z1199" s="855"/>
      <c r="AA1199" s="856"/>
      <c r="AB1199" s="855"/>
      <c r="AC1199" s="855"/>
      <c r="AD1199" s="855"/>
      <c r="AE1199" s="856"/>
    </row>
    <row r="1200" spans="5:31" ht="15.75" customHeight="1" x14ac:dyDescent="0.2">
      <c r="E1200" s="853"/>
      <c r="F1200" s="853"/>
      <c r="G1200" s="854"/>
      <c r="H1200" s="853"/>
      <c r="I1200" s="855"/>
      <c r="J1200" s="855"/>
      <c r="K1200" s="856"/>
      <c r="L1200" s="855"/>
      <c r="M1200" s="855"/>
      <c r="N1200" s="855"/>
      <c r="O1200" s="856"/>
      <c r="P1200" s="855"/>
      <c r="Q1200" s="855"/>
      <c r="R1200" s="855"/>
      <c r="S1200" s="856"/>
      <c r="T1200" s="855"/>
      <c r="U1200" s="855"/>
      <c r="V1200" s="855"/>
      <c r="W1200" s="856"/>
      <c r="X1200" s="855"/>
      <c r="Y1200" s="855"/>
      <c r="Z1200" s="855"/>
      <c r="AA1200" s="856"/>
      <c r="AB1200" s="855"/>
      <c r="AC1200" s="855"/>
      <c r="AD1200" s="855"/>
      <c r="AE1200" s="856"/>
    </row>
    <row r="1201" spans="5:31" ht="15.75" customHeight="1" x14ac:dyDescent="0.2">
      <c r="E1201" s="853"/>
      <c r="F1201" s="853"/>
      <c r="G1201" s="854"/>
      <c r="H1201" s="853"/>
      <c r="I1201" s="855"/>
      <c r="J1201" s="855"/>
      <c r="K1201" s="856"/>
      <c r="L1201" s="855"/>
      <c r="M1201" s="855"/>
      <c r="N1201" s="855"/>
      <c r="O1201" s="856"/>
      <c r="P1201" s="855"/>
      <c r="Q1201" s="855"/>
      <c r="R1201" s="855"/>
      <c r="S1201" s="856"/>
      <c r="T1201" s="855"/>
      <c r="U1201" s="855"/>
      <c r="V1201" s="855"/>
      <c r="W1201" s="856"/>
      <c r="X1201" s="855"/>
      <c r="Y1201" s="855"/>
      <c r="Z1201" s="855"/>
      <c r="AA1201" s="856"/>
      <c r="AB1201" s="855"/>
      <c r="AC1201" s="855"/>
      <c r="AD1201" s="855"/>
      <c r="AE1201" s="856"/>
    </row>
    <row r="1202" spans="5:31" ht="15.75" customHeight="1" x14ac:dyDescent="0.2">
      <c r="E1202" s="853"/>
      <c r="F1202" s="853"/>
      <c r="G1202" s="854"/>
      <c r="H1202" s="853"/>
      <c r="I1202" s="855"/>
      <c r="J1202" s="855"/>
      <c r="K1202" s="856"/>
      <c r="L1202" s="855"/>
      <c r="M1202" s="855"/>
      <c r="N1202" s="855"/>
      <c r="O1202" s="856"/>
      <c r="P1202" s="855"/>
      <c r="Q1202" s="855"/>
      <c r="R1202" s="855"/>
      <c r="S1202" s="856"/>
      <c r="T1202" s="855"/>
      <c r="U1202" s="855"/>
      <c r="V1202" s="855"/>
      <c r="W1202" s="856"/>
      <c r="X1202" s="855"/>
      <c r="Y1202" s="855"/>
      <c r="Z1202" s="855"/>
      <c r="AA1202" s="856"/>
      <c r="AB1202" s="855"/>
      <c r="AC1202" s="855"/>
      <c r="AD1202" s="855"/>
      <c r="AE1202" s="856"/>
    </row>
    <row r="1203" spans="5:31" ht="15.75" customHeight="1" x14ac:dyDescent="0.2">
      <c r="E1203" s="853"/>
      <c r="F1203" s="853"/>
      <c r="G1203" s="854"/>
      <c r="H1203" s="853"/>
      <c r="I1203" s="855"/>
      <c r="J1203" s="855"/>
      <c r="K1203" s="856"/>
      <c r="L1203" s="855"/>
      <c r="M1203" s="855"/>
      <c r="N1203" s="855"/>
      <c r="O1203" s="856"/>
      <c r="P1203" s="855"/>
      <c r="Q1203" s="855"/>
      <c r="R1203" s="855"/>
      <c r="S1203" s="856"/>
      <c r="T1203" s="855"/>
      <c r="U1203" s="855"/>
      <c r="V1203" s="855"/>
      <c r="W1203" s="856"/>
      <c r="X1203" s="855"/>
      <c r="Y1203" s="855"/>
      <c r="Z1203" s="855"/>
      <c r="AA1203" s="856"/>
      <c r="AB1203" s="855"/>
      <c r="AC1203" s="855"/>
      <c r="AD1203" s="855"/>
      <c r="AE1203" s="856"/>
    </row>
    <row r="1204" spans="5:31" ht="15.75" customHeight="1" x14ac:dyDescent="0.2">
      <c r="E1204" s="853"/>
      <c r="F1204" s="853"/>
      <c r="G1204" s="854"/>
      <c r="H1204" s="853"/>
      <c r="I1204" s="855"/>
      <c r="J1204" s="855"/>
      <c r="K1204" s="856"/>
      <c r="L1204" s="855"/>
      <c r="M1204" s="855"/>
      <c r="N1204" s="855"/>
      <c r="O1204" s="856"/>
      <c r="P1204" s="855"/>
      <c r="Q1204" s="855"/>
      <c r="R1204" s="855"/>
      <c r="S1204" s="856"/>
      <c r="T1204" s="855"/>
      <c r="U1204" s="855"/>
      <c r="V1204" s="855"/>
      <c r="W1204" s="856"/>
      <c r="X1204" s="855"/>
      <c r="Y1204" s="855"/>
      <c r="Z1204" s="855"/>
      <c r="AA1204" s="856"/>
      <c r="AB1204" s="855"/>
      <c r="AC1204" s="855"/>
      <c r="AD1204" s="855"/>
      <c r="AE1204" s="856"/>
    </row>
    <row r="1205" spans="5:31" ht="15.75" customHeight="1" x14ac:dyDescent="0.2">
      <c r="E1205" s="853"/>
      <c r="F1205" s="853"/>
      <c r="G1205" s="854"/>
      <c r="H1205" s="853"/>
      <c r="I1205" s="855"/>
      <c r="J1205" s="855"/>
      <c r="K1205" s="856"/>
      <c r="L1205" s="855"/>
      <c r="M1205" s="855"/>
      <c r="N1205" s="855"/>
      <c r="O1205" s="856"/>
      <c r="P1205" s="855"/>
      <c r="Q1205" s="855"/>
      <c r="R1205" s="855"/>
      <c r="S1205" s="856"/>
      <c r="T1205" s="855"/>
      <c r="U1205" s="855"/>
      <c r="V1205" s="855"/>
      <c r="W1205" s="856"/>
      <c r="X1205" s="855"/>
      <c r="Y1205" s="855"/>
      <c r="Z1205" s="855"/>
      <c r="AA1205" s="856"/>
      <c r="AB1205" s="855"/>
      <c r="AC1205" s="855"/>
      <c r="AD1205" s="855"/>
      <c r="AE1205" s="856"/>
    </row>
    <row r="1206" spans="5:31" ht="15.75" customHeight="1" x14ac:dyDescent="0.2">
      <c r="E1206" s="853"/>
      <c r="F1206" s="853"/>
      <c r="G1206" s="854"/>
      <c r="H1206" s="853"/>
      <c r="I1206" s="855"/>
      <c r="J1206" s="855"/>
      <c r="K1206" s="856"/>
      <c r="L1206" s="855"/>
      <c r="M1206" s="855"/>
      <c r="N1206" s="855"/>
      <c r="O1206" s="856"/>
      <c r="P1206" s="855"/>
      <c r="Q1206" s="855"/>
      <c r="R1206" s="855"/>
      <c r="S1206" s="856"/>
      <c r="T1206" s="855"/>
      <c r="U1206" s="855"/>
      <c r="V1206" s="855"/>
      <c r="W1206" s="856"/>
      <c r="X1206" s="855"/>
      <c r="Y1206" s="855"/>
      <c r="Z1206" s="855"/>
      <c r="AA1206" s="856"/>
      <c r="AB1206" s="855"/>
      <c r="AC1206" s="855"/>
      <c r="AD1206" s="855"/>
      <c r="AE1206" s="856"/>
    </row>
    <row r="1207" spans="5:31" ht="15.75" customHeight="1" x14ac:dyDescent="0.2">
      <c r="E1207" s="853"/>
      <c r="F1207" s="853"/>
      <c r="G1207" s="854"/>
      <c r="H1207" s="853"/>
      <c r="I1207" s="855"/>
      <c r="J1207" s="855"/>
      <c r="K1207" s="856"/>
      <c r="L1207" s="855"/>
      <c r="M1207" s="855"/>
      <c r="N1207" s="855"/>
      <c r="O1207" s="856"/>
      <c r="P1207" s="855"/>
      <c r="Q1207" s="855"/>
      <c r="R1207" s="855"/>
      <c r="S1207" s="856"/>
      <c r="T1207" s="855"/>
      <c r="U1207" s="855"/>
      <c r="V1207" s="855"/>
      <c r="W1207" s="856"/>
      <c r="X1207" s="855"/>
      <c r="Y1207" s="855"/>
      <c r="Z1207" s="855"/>
      <c r="AA1207" s="856"/>
      <c r="AB1207" s="855"/>
      <c r="AC1207" s="855"/>
      <c r="AD1207" s="855"/>
      <c r="AE1207" s="856"/>
    </row>
    <row r="1208" spans="5:31" ht="15.75" customHeight="1" x14ac:dyDescent="0.2">
      <c r="E1208" s="853"/>
      <c r="F1208" s="853"/>
      <c r="G1208" s="854"/>
      <c r="H1208" s="853"/>
      <c r="I1208" s="855"/>
      <c r="J1208" s="855"/>
      <c r="K1208" s="856"/>
      <c r="L1208" s="855"/>
      <c r="M1208" s="855"/>
      <c r="N1208" s="855"/>
      <c r="O1208" s="856"/>
      <c r="P1208" s="855"/>
      <c r="Q1208" s="855"/>
      <c r="R1208" s="855"/>
      <c r="S1208" s="856"/>
      <c r="T1208" s="855"/>
      <c r="U1208" s="855"/>
      <c r="V1208" s="855"/>
      <c r="W1208" s="856"/>
      <c r="X1208" s="855"/>
      <c r="Y1208" s="855"/>
      <c r="Z1208" s="855"/>
      <c r="AA1208" s="856"/>
      <c r="AB1208" s="855"/>
      <c r="AC1208" s="855"/>
      <c r="AD1208" s="855"/>
      <c r="AE1208" s="856"/>
    </row>
    <row r="1209" spans="5:31" ht="15.75" customHeight="1" x14ac:dyDescent="0.2">
      <c r="E1209" s="853"/>
      <c r="F1209" s="853"/>
      <c r="G1209" s="854"/>
      <c r="H1209" s="853"/>
      <c r="I1209" s="855"/>
      <c r="J1209" s="855"/>
      <c r="K1209" s="856"/>
      <c r="L1209" s="855"/>
      <c r="M1209" s="855"/>
      <c r="N1209" s="855"/>
      <c r="O1209" s="856"/>
      <c r="P1209" s="855"/>
      <c r="Q1209" s="855"/>
      <c r="R1209" s="855"/>
      <c r="S1209" s="856"/>
      <c r="T1209" s="855"/>
      <c r="U1209" s="855"/>
      <c r="V1209" s="855"/>
      <c r="W1209" s="856"/>
      <c r="X1209" s="855"/>
      <c r="Y1209" s="855"/>
      <c r="Z1209" s="855"/>
      <c r="AA1209" s="856"/>
      <c r="AB1209" s="855"/>
      <c r="AC1209" s="855"/>
      <c r="AD1209" s="855"/>
      <c r="AE1209" s="856"/>
    </row>
    <row r="1210" spans="5:31" ht="15.75" customHeight="1" x14ac:dyDescent="0.2">
      <c r="E1210" s="853"/>
      <c r="F1210" s="853"/>
      <c r="G1210" s="854"/>
      <c r="H1210" s="853"/>
      <c r="I1210" s="855"/>
      <c r="J1210" s="855"/>
      <c r="K1210" s="856"/>
      <c r="L1210" s="855"/>
      <c r="M1210" s="855"/>
      <c r="N1210" s="855"/>
      <c r="O1210" s="856"/>
      <c r="P1210" s="855"/>
      <c r="Q1210" s="855"/>
      <c r="R1210" s="855"/>
      <c r="S1210" s="856"/>
      <c r="T1210" s="855"/>
      <c r="U1210" s="855"/>
      <c r="V1210" s="855"/>
      <c r="W1210" s="856"/>
      <c r="X1210" s="855"/>
      <c r="Y1210" s="855"/>
      <c r="Z1210" s="855"/>
      <c r="AA1210" s="856"/>
      <c r="AB1210" s="855"/>
      <c r="AC1210" s="855"/>
      <c r="AD1210" s="855"/>
      <c r="AE1210" s="856"/>
    </row>
    <row r="1211" spans="5:31" ht="15.75" customHeight="1" x14ac:dyDescent="0.2">
      <c r="E1211" s="853"/>
      <c r="F1211" s="853"/>
      <c r="G1211" s="854"/>
      <c r="H1211" s="853"/>
      <c r="I1211" s="855"/>
      <c r="J1211" s="855"/>
      <c r="K1211" s="856"/>
      <c r="L1211" s="855"/>
      <c r="M1211" s="855"/>
      <c r="N1211" s="855"/>
      <c r="O1211" s="856"/>
      <c r="P1211" s="855"/>
      <c r="Q1211" s="855"/>
      <c r="R1211" s="855"/>
      <c r="S1211" s="856"/>
      <c r="T1211" s="855"/>
      <c r="U1211" s="855"/>
      <c r="V1211" s="855"/>
      <c r="W1211" s="856"/>
      <c r="X1211" s="855"/>
      <c r="Y1211" s="855"/>
      <c r="Z1211" s="855"/>
      <c r="AA1211" s="856"/>
      <c r="AB1211" s="855"/>
      <c r="AC1211" s="855"/>
      <c r="AD1211" s="855"/>
      <c r="AE1211" s="856"/>
    </row>
    <row r="1212" spans="5:31" ht="15.75" customHeight="1" x14ac:dyDescent="0.2">
      <c r="E1212" s="853"/>
      <c r="F1212" s="853"/>
      <c r="G1212" s="854"/>
      <c r="H1212" s="853"/>
      <c r="I1212" s="855"/>
      <c r="J1212" s="855"/>
      <c r="K1212" s="856"/>
      <c r="L1212" s="855"/>
      <c r="M1212" s="855"/>
      <c r="N1212" s="855"/>
      <c r="O1212" s="856"/>
      <c r="P1212" s="855"/>
      <c r="Q1212" s="855"/>
      <c r="R1212" s="855"/>
      <c r="S1212" s="856"/>
      <c r="T1212" s="855"/>
      <c r="U1212" s="855"/>
      <c r="V1212" s="855"/>
      <c r="W1212" s="856"/>
      <c r="X1212" s="855"/>
      <c r="Y1212" s="855"/>
      <c r="Z1212" s="855"/>
      <c r="AA1212" s="856"/>
      <c r="AB1212" s="855"/>
      <c r="AC1212" s="855"/>
      <c r="AD1212" s="855"/>
      <c r="AE1212" s="856"/>
    </row>
    <row r="1213" spans="5:31" ht="15.75" customHeight="1" x14ac:dyDescent="0.2">
      <c r="E1213" s="853"/>
      <c r="F1213" s="853"/>
      <c r="G1213" s="854"/>
      <c r="H1213" s="853"/>
      <c r="I1213" s="855"/>
      <c r="J1213" s="855"/>
      <c r="K1213" s="856"/>
      <c r="L1213" s="855"/>
      <c r="M1213" s="855"/>
      <c r="N1213" s="855"/>
      <c r="O1213" s="856"/>
      <c r="P1213" s="855"/>
      <c r="Q1213" s="855"/>
      <c r="R1213" s="855"/>
      <c r="S1213" s="856"/>
      <c r="T1213" s="855"/>
      <c r="U1213" s="855"/>
      <c r="V1213" s="855"/>
      <c r="W1213" s="856"/>
      <c r="X1213" s="855"/>
      <c r="Y1213" s="855"/>
      <c r="Z1213" s="855"/>
      <c r="AA1213" s="856"/>
      <c r="AB1213" s="855"/>
      <c r="AC1213" s="855"/>
      <c r="AD1213" s="855"/>
      <c r="AE1213" s="856"/>
    </row>
    <row r="1214" spans="5:31" ht="15.75" customHeight="1" x14ac:dyDescent="0.2">
      <c r="E1214" s="853"/>
      <c r="F1214" s="853"/>
      <c r="G1214" s="854"/>
      <c r="H1214" s="853"/>
      <c r="I1214" s="855"/>
      <c r="J1214" s="855"/>
      <c r="K1214" s="856"/>
      <c r="L1214" s="855"/>
      <c r="M1214" s="855"/>
      <c r="N1214" s="855"/>
      <c r="O1214" s="856"/>
      <c r="P1214" s="855"/>
      <c r="Q1214" s="855"/>
      <c r="R1214" s="855"/>
      <c r="S1214" s="856"/>
      <c r="T1214" s="855"/>
      <c r="U1214" s="855"/>
      <c r="V1214" s="855"/>
      <c r="W1214" s="856"/>
      <c r="X1214" s="855"/>
      <c r="Y1214" s="855"/>
      <c r="Z1214" s="855"/>
      <c r="AA1214" s="856"/>
      <c r="AB1214" s="855"/>
      <c r="AC1214" s="855"/>
      <c r="AD1214" s="855"/>
      <c r="AE1214" s="856"/>
    </row>
    <row r="1215" spans="5:31" ht="15.75" customHeight="1" x14ac:dyDescent="0.2">
      <c r="E1215" s="853"/>
      <c r="F1215" s="853"/>
      <c r="G1215" s="854"/>
      <c r="H1215" s="853"/>
      <c r="I1215" s="855"/>
      <c r="J1215" s="855"/>
      <c r="K1215" s="856"/>
      <c r="L1215" s="855"/>
      <c r="M1215" s="855"/>
      <c r="N1215" s="855"/>
      <c r="O1215" s="856"/>
      <c r="P1215" s="855"/>
      <c r="Q1215" s="855"/>
      <c r="R1215" s="855"/>
      <c r="S1215" s="856"/>
      <c r="T1215" s="855"/>
      <c r="U1215" s="855"/>
      <c r="V1215" s="855"/>
      <c r="W1215" s="856"/>
      <c r="X1215" s="855"/>
      <c r="Y1215" s="855"/>
      <c r="Z1215" s="855"/>
      <c r="AA1215" s="856"/>
      <c r="AB1215" s="855"/>
      <c r="AC1215" s="855"/>
      <c r="AD1215" s="855"/>
      <c r="AE1215" s="856"/>
    </row>
    <row r="1216" spans="5:31" ht="15.75" customHeight="1" x14ac:dyDescent="0.2">
      <c r="E1216" s="853"/>
      <c r="F1216" s="853"/>
      <c r="G1216" s="854"/>
      <c r="H1216" s="853"/>
      <c r="I1216" s="855"/>
      <c r="J1216" s="855"/>
      <c r="K1216" s="856"/>
      <c r="L1216" s="855"/>
      <c r="M1216" s="855"/>
      <c r="N1216" s="855"/>
      <c r="O1216" s="856"/>
      <c r="P1216" s="855"/>
      <c r="Q1216" s="855"/>
      <c r="R1216" s="855"/>
      <c r="S1216" s="856"/>
      <c r="T1216" s="855"/>
      <c r="U1216" s="855"/>
      <c r="V1216" s="855"/>
      <c r="W1216" s="856"/>
      <c r="X1216" s="855"/>
      <c r="Y1216" s="855"/>
      <c r="Z1216" s="855"/>
      <c r="AA1216" s="856"/>
      <c r="AB1216" s="855"/>
      <c r="AC1216" s="855"/>
      <c r="AD1216" s="855"/>
      <c r="AE1216" s="856"/>
    </row>
    <row r="1217" spans="5:31" ht="15.75" customHeight="1" x14ac:dyDescent="0.2">
      <c r="E1217" s="853"/>
      <c r="F1217" s="853"/>
      <c r="G1217" s="854"/>
      <c r="H1217" s="853"/>
      <c r="I1217" s="855"/>
      <c r="J1217" s="855"/>
      <c r="K1217" s="856"/>
      <c r="L1217" s="855"/>
      <c r="M1217" s="855"/>
      <c r="N1217" s="855"/>
      <c r="O1217" s="856"/>
      <c r="P1217" s="855"/>
      <c r="Q1217" s="855"/>
      <c r="R1217" s="855"/>
      <c r="S1217" s="856"/>
      <c r="T1217" s="855"/>
      <c r="U1217" s="855"/>
      <c r="V1217" s="855"/>
      <c r="W1217" s="856"/>
      <c r="X1217" s="855"/>
      <c r="Y1217" s="855"/>
      <c r="Z1217" s="855"/>
      <c r="AA1217" s="856"/>
      <c r="AB1217" s="855"/>
      <c r="AC1217" s="855"/>
      <c r="AD1217" s="855"/>
      <c r="AE1217" s="856"/>
    </row>
    <row r="1218" spans="5:31" ht="15.75" customHeight="1" x14ac:dyDescent="0.2">
      <c r="E1218" s="853"/>
      <c r="F1218" s="853"/>
      <c r="G1218" s="854"/>
      <c r="H1218" s="853"/>
      <c r="I1218" s="855"/>
      <c r="J1218" s="855"/>
      <c r="K1218" s="856"/>
      <c r="L1218" s="855"/>
      <c r="M1218" s="855"/>
      <c r="N1218" s="855"/>
      <c r="O1218" s="856"/>
      <c r="P1218" s="855"/>
      <c r="Q1218" s="855"/>
      <c r="R1218" s="855"/>
      <c r="S1218" s="856"/>
      <c r="T1218" s="855"/>
      <c r="U1218" s="855"/>
      <c r="V1218" s="855"/>
      <c r="W1218" s="856"/>
      <c r="X1218" s="855"/>
      <c r="Y1218" s="855"/>
      <c r="Z1218" s="855"/>
      <c r="AA1218" s="856"/>
      <c r="AB1218" s="855"/>
      <c r="AC1218" s="855"/>
      <c r="AD1218" s="855"/>
      <c r="AE1218" s="856"/>
    </row>
    <row r="1219" spans="5:31" ht="15.75" customHeight="1" x14ac:dyDescent="0.2">
      <c r="E1219" s="853"/>
      <c r="F1219" s="853"/>
      <c r="G1219" s="854"/>
      <c r="H1219" s="853"/>
      <c r="I1219" s="855"/>
      <c r="J1219" s="855"/>
      <c r="K1219" s="856"/>
      <c r="L1219" s="855"/>
      <c r="M1219" s="855"/>
      <c r="N1219" s="855"/>
      <c r="O1219" s="856"/>
      <c r="P1219" s="855"/>
      <c r="Q1219" s="855"/>
      <c r="R1219" s="855"/>
      <c r="S1219" s="856"/>
      <c r="T1219" s="855"/>
      <c r="U1219" s="855"/>
      <c r="V1219" s="855"/>
      <c r="W1219" s="856"/>
      <c r="X1219" s="855"/>
      <c r="Y1219" s="855"/>
      <c r="Z1219" s="855"/>
      <c r="AA1219" s="856"/>
      <c r="AB1219" s="855"/>
      <c r="AC1219" s="855"/>
      <c r="AD1219" s="855"/>
      <c r="AE1219" s="856"/>
    </row>
    <row r="1220" spans="5:31" ht="15.75" customHeight="1" x14ac:dyDescent="0.2">
      <c r="E1220" s="853"/>
      <c r="F1220" s="853"/>
      <c r="G1220" s="854"/>
      <c r="H1220" s="853"/>
      <c r="I1220" s="855"/>
      <c r="J1220" s="855"/>
      <c r="K1220" s="856"/>
      <c r="L1220" s="855"/>
      <c r="M1220" s="855"/>
      <c r="N1220" s="855"/>
      <c r="O1220" s="856"/>
      <c r="P1220" s="855"/>
      <c r="Q1220" s="855"/>
      <c r="R1220" s="855"/>
      <c r="S1220" s="856"/>
      <c r="T1220" s="855"/>
      <c r="U1220" s="855"/>
      <c r="V1220" s="855"/>
      <c r="W1220" s="856"/>
      <c r="X1220" s="855"/>
      <c r="Y1220" s="855"/>
      <c r="Z1220" s="855"/>
      <c r="AA1220" s="856"/>
      <c r="AB1220" s="855"/>
      <c r="AC1220" s="855"/>
      <c r="AD1220" s="855"/>
      <c r="AE1220" s="856"/>
    </row>
    <row r="1221" spans="5:31" ht="15.75" customHeight="1" x14ac:dyDescent="0.2">
      <c r="E1221" s="853"/>
      <c r="F1221" s="853"/>
      <c r="G1221" s="854"/>
      <c r="H1221" s="853"/>
      <c r="I1221" s="855"/>
      <c r="J1221" s="855"/>
      <c r="K1221" s="856"/>
      <c r="L1221" s="855"/>
      <c r="M1221" s="855"/>
      <c r="N1221" s="855"/>
      <c r="O1221" s="856"/>
      <c r="P1221" s="855"/>
      <c r="Q1221" s="855"/>
      <c r="R1221" s="855"/>
      <c r="S1221" s="856"/>
      <c r="T1221" s="855"/>
      <c r="U1221" s="855"/>
      <c r="V1221" s="855"/>
      <c r="W1221" s="856"/>
      <c r="X1221" s="855"/>
      <c r="Y1221" s="855"/>
      <c r="Z1221" s="855"/>
      <c r="AA1221" s="856"/>
      <c r="AB1221" s="855"/>
      <c r="AC1221" s="855"/>
      <c r="AD1221" s="855"/>
      <c r="AE1221" s="856"/>
    </row>
    <row r="1222" spans="5:31" ht="15.75" customHeight="1" x14ac:dyDescent="0.2">
      <c r="E1222" s="853"/>
      <c r="F1222" s="853"/>
      <c r="G1222" s="854"/>
      <c r="H1222" s="853"/>
      <c r="I1222" s="855"/>
      <c r="J1222" s="855"/>
      <c r="K1222" s="856"/>
      <c r="L1222" s="855"/>
      <c r="M1222" s="855"/>
      <c r="N1222" s="855"/>
      <c r="O1222" s="856"/>
      <c r="P1222" s="855"/>
      <c r="Q1222" s="855"/>
      <c r="R1222" s="855"/>
      <c r="S1222" s="856"/>
      <c r="T1222" s="855"/>
      <c r="U1222" s="855"/>
      <c r="V1222" s="855"/>
      <c r="W1222" s="856"/>
      <c r="X1222" s="855"/>
      <c r="Y1222" s="855"/>
      <c r="Z1222" s="855"/>
      <c r="AA1222" s="856"/>
      <c r="AB1222" s="855"/>
      <c r="AC1222" s="855"/>
      <c r="AD1222" s="855"/>
      <c r="AE1222" s="856"/>
    </row>
    <row r="1223" spans="5:31" ht="15.75" customHeight="1" x14ac:dyDescent="0.2">
      <c r="E1223" s="853"/>
      <c r="F1223" s="853"/>
      <c r="G1223" s="854"/>
      <c r="H1223" s="853"/>
      <c r="I1223" s="855"/>
      <c r="J1223" s="855"/>
      <c r="K1223" s="856"/>
      <c r="L1223" s="855"/>
      <c r="M1223" s="855"/>
      <c r="N1223" s="855"/>
      <c r="O1223" s="856"/>
      <c r="P1223" s="855"/>
      <c r="Q1223" s="855"/>
      <c r="R1223" s="855"/>
      <c r="S1223" s="856"/>
      <c r="T1223" s="855"/>
      <c r="U1223" s="855"/>
      <c r="V1223" s="855"/>
      <c r="W1223" s="856"/>
      <c r="X1223" s="855"/>
      <c r="Y1223" s="855"/>
      <c r="Z1223" s="855"/>
      <c r="AA1223" s="856"/>
      <c r="AB1223" s="855"/>
      <c r="AC1223" s="855"/>
      <c r="AD1223" s="855"/>
      <c r="AE1223" s="856"/>
    </row>
    <row r="1224" spans="5:31" ht="15.75" customHeight="1" x14ac:dyDescent="0.2">
      <c r="E1224" s="853"/>
      <c r="F1224" s="853"/>
      <c r="G1224" s="854"/>
      <c r="H1224" s="853"/>
      <c r="I1224" s="855"/>
      <c r="J1224" s="855"/>
      <c r="K1224" s="856"/>
      <c r="L1224" s="855"/>
      <c r="M1224" s="855"/>
      <c r="N1224" s="855"/>
      <c r="O1224" s="856"/>
      <c r="P1224" s="855"/>
      <c r="Q1224" s="855"/>
      <c r="R1224" s="855"/>
      <c r="S1224" s="856"/>
      <c r="T1224" s="855"/>
      <c r="U1224" s="855"/>
      <c r="V1224" s="855"/>
      <c r="W1224" s="856"/>
      <c r="X1224" s="855"/>
      <c r="Y1224" s="855"/>
      <c r="Z1224" s="855"/>
      <c r="AA1224" s="856"/>
      <c r="AB1224" s="855"/>
      <c r="AC1224" s="855"/>
      <c r="AD1224" s="855"/>
      <c r="AE1224" s="856"/>
    </row>
    <row r="1225" spans="5:31" ht="15.75" customHeight="1" x14ac:dyDescent="0.2">
      <c r="E1225" s="853"/>
      <c r="F1225" s="853"/>
      <c r="G1225" s="854"/>
      <c r="H1225" s="853"/>
      <c r="I1225" s="855"/>
      <c r="J1225" s="855"/>
      <c r="K1225" s="856"/>
      <c r="L1225" s="855"/>
      <c r="M1225" s="855"/>
      <c r="N1225" s="855"/>
      <c r="O1225" s="856"/>
      <c r="P1225" s="855"/>
      <c r="Q1225" s="855"/>
      <c r="R1225" s="855"/>
      <c r="S1225" s="856"/>
      <c r="T1225" s="855"/>
      <c r="U1225" s="855"/>
      <c r="V1225" s="855"/>
      <c r="W1225" s="856"/>
      <c r="X1225" s="855"/>
      <c r="Y1225" s="855"/>
      <c r="Z1225" s="855"/>
      <c r="AA1225" s="856"/>
      <c r="AB1225" s="855"/>
      <c r="AC1225" s="855"/>
      <c r="AD1225" s="855"/>
      <c r="AE1225" s="856"/>
    </row>
    <row r="1226" spans="5:31" ht="15.75" customHeight="1" x14ac:dyDescent="0.2">
      <c r="E1226" s="853"/>
      <c r="F1226" s="853"/>
      <c r="G1226" s="854"/>
      <c r="H1226" s="853"/>
      <c r="I1226" s="855"/>
      <c r="J1226" s="855"/>
      <c r="K1226" s="856"/>
      <c r="L1226" s="855"/>
      <c r="M1226" s="855"/>
      <c r="N1226" s="855"/>
      <c r="O1226" s="856"/>
      <c r="P1226" s="855"/>
      <c r="Q1226" s="855"/>
      <c r="R1226" s="855"/>
      <c r="S1226" s="856"/>
      <c r="T1226" s="855"/>
      <c r="U1226" s="855"/>
      <c r="V1226" s="855"/>
      <c r="W1226" s="856"/>
      <c r="X1226" s="855"/>
      <c r="Y1226" s="855"/>
      <c r="Z1226" s="855"/>
      <c r="AA1226" s="856"/>
      <c r="AB1226" s="855"/>
      <c r="AC1226" s="855"/>
      <c r="AD1226" s="855"/>
      <c r="AE1226" s="856"/>
    </row>
    <row r="1227" spans="5:31" ht="15.75" customHeight="1" x14ac:dyDescent="0.2">
      <c r="E1227" s="853"/>
      <c r="F1227" s="853"/>
      <c r="G1227" s="854"/>
      <c r="H1227" s="853"/>
      <c r="I1227" s="855"/>
      <c r="J1227" s="855"/>
      <c r="K1227" s="856"/>
      <c r="L1227" s="855"/>
      <c r="M1227" s="855"/>
      <c r="N1227" s="855"/>
      <c r="O1227" s="856"/>
      <c r="P1227" s="855"/>
      <c r="Q1227" s="855"/>
      <c r="R1227" s="855"/>
      <c r="S1227" s="856"/>
      <c r="T1227" s="855"/>
      <c r="U1227" s="855"/>
      <c r="V1227" s="855"/>
      <c r="W1227" s="856"/>
      <c r="X1227" s="855"/>
      <c r="Y1227" s="855"/>
      <c r="Z1227" s="855"/>
      <c r="AA1227" s="856"/>
      <c r="AB1227" s="855"/>
      <c r="AC1227" s="855"/>
      <c r="AD1227" s="855"/>
      <c r="AE1227" s="856"/>
    </row>
    <row r="1228" spans="5:31" ht="15.75" customHeight="1" x14ac:dyDescent="0.2">
      <c r="E1228" s="853"/>
      <c r="F1228" s="853"/>
      <c r="G1228" s="854"/>
      <c r="H1228" s="853"/>
      <c r="I1228" s="855"/>
      <c r="J1228" s="855"/>
      <c r="K1228" s="856"/>
      <c r="L1228" s="855"/>
      <c r="M1228" s="855"/>
      <c r="N1228" s="855"/>
      <c r="O1228" s="856"/>
      <c r="P1228" s="855"/>
      <c r="Q1228" s="855"/>
      <c r="R1228" s="855"/>
      <c r="S1228" s="856"/>
      <c r="T1228" s="855"/>
      <c r="U1228" s="855"/>
      <c r="V1228" s="855"/>
      <c r="W1228" s="856"/>
      <c r="X1228" s="855"/>
      <c r="Y1228" s="855"/>
      <c r="Z1228" s="855"/>
      <c r="AA1228" s="856"/>
      <c r="AB1228" s="855"/>
      <c r="AC1228" s="855"/>
      <c r="AD1228" s="855"/>
      <c r="AE1228" s="856"/>
    </row>
    <row r="1229" spans="5:31" ht="15.75" customHeight="1" x14ac:dyDescent="0.2">
      <c r="E1229" s="853"/>
      <c r="F1229" s="853"/>
      <c r="G1229" s="854"/>
      <c r="H1229" s="853"/>
      <c r="I1229" s="855"/>
      <c r="J1229" s="855"/>
      <c r="K1229" s="856"/>
      <c r="L1229" s="855"/>
      <c r="M1229" s="855"/>
      <c r="N1229" s="855"/>
      <c r="O1229" s="856"/>
      <c r="P1229" s="855"/>
      <c r="Q1229" s="855"/>
      <c r="R1229" s="855"/>
      <c r="S1229" s="856"/>
      <c r="T1229" s="855"/>
      <c r="U1229" s="855"/>
      <c r="V1229" s="855"/>
      <c r="W1229" s="856"/>
      <c r="X1229" s="855"/>
      <c r="Y1229" s="855"/>
      <c r="Z1229" s="855"/>
      <c r="AA1229" s="856"/>
      <c r="AB1229" s="855"/>
      <c r="AC1229" s="855"/>
      <c r="AD1229" s="855"/>
      <c r="AE1229" s="856"/>
    </row>
    <row r="1230" spans="5:31" ht="15.75" customHeight="1" x14ac:dyDescent="0.2">
      <c r="E1230" s="853"/>
      <c r="F1230" s="853"/>
      <c r="G1230" s="854"/>
      <c r="H1230" s="853"/>
      <c r="I1230" s="855"/>
      <c r="J1230" s="855"/>
      <c r="K1230" s="856"/>
      <c r="L1230" s="855"/>
      <c r="M1230" s="855"/>
      <c r="N1230" s="855"/>
      <c r="O1230" s="856"/>
      <c r="P1230" s="855"/>
      <c r="Q1230" s="855"/>
      <c r="R1230" s="855"/>
      <c r="S1230" s="856"/>
      <c r="T1230" s="855"/>
      <c r="U1230" s="855"/>
      <c r="V1230" s="855"/>
      <c r="W1230" s="856"/>
      <c r="X1230" s="855"/>
      <c r="Y1230" s="855"/>
      <c r="Z1230" s="855"/>
      <c r="AA1230" s="856"/>
      <c r="AB1230" s="855"/>
      <c r="AC1230" s="855"/>
      <c r="AD1230" s="855"/>
      <c r="AE1230" s="856"/>
    </row>
    <row r="1231" spans="5:31" ht="15.75" customHeight="1" x14ac:dyDescent="0.2">
      <c r="E1231" s="853"/>
      <c r="F1231" s="853"/>
      <c r="G1231" s="854"/>
      <c r="H1231" s="853"/>
      <c r="I1231" s="855"/>
      <c r="J1231" s="855"/>
      <c r="K1231" s="856"/>
      <c r="L1231" s="855"/>
      <c r="M1231" s="855"/>
      <c r="N1231" s="855"/>
      <c r="O1231" s="856"/>
      <c r="P1231" s="855"/>
      <c r="Q1231" s="855"/>
      <c r="R1231" s="855"/>
      <c r="S1231" s="856"/>
      <c r="T1231" s="855"/>
      <c r="U1231" s="855"/>
      <c r="V1231" s="855"/>
      <c r="W1231" s="856"/>
      <c r="X1231" s="855"/>
      <c r="Y1231" s="855"/>
      <c r="Z1231" s="855"/>
      <c r="AA1231" s="856"/>
      <c r="AB1231" s="855"/>
      <c r="AC1231" s="855"/>
      <c r="AD1231" s="855"/>
      <c r="AE1231" s="856"/>
    </row>
    <row r="1232" spans="5:31" ht="15.75" customHeight="1" x14ac:dyDescent="0.2">
      <c r="E1232" s="853"/>
      <c r="F1232" s="853"/>
      <c r="G1232" s="854"/>
      <c r="H1232" s="853"/>
      <c r="I1232" s="855"/>
      <c r="J1232" s="855"/>
      <c r="K1232" s="856"/>
      <c r="L1232" s="855"/>
      <c r="M1232" s="855"/>
      <c r="N1232" s="855"/>
      <c r="O1232" s="856"/>
      <c r="P1232" s="855"/>
      <c r="Q1232" s="855"/>
      <c r="R1232" s="855"/>
      <c r="S1232" s="856"/>
      <c r="T1232" s="855"/>
      <c r="U1232" s="855"/>
      <c r="V1232" s="855"/>
      <c r="W1232" s="856"/>
      <c r="X1232" s="855"/>
      <c r="Y1232" s="855"/>
      <c r="Z1232" s="855"/>
      <c r="AA1232" s="856"/>
      <c r="AB1232" s="855"/>
      <c r="AC1232" s="855"/>
      <c r="AD1232" s="855"/>
      <c r="AE1232" s="856"/>
    </row>
    <row r="1233" spans="5:31" ht="15.75" customHeight="1" x14ac:dyDescent="0.2">
      <c r="E1233" s="853"/>
      <c r="F1233" s="853"/>
      <c r="G1233" s="854"/>
      <c r="H1233" s="853"/>
      <c r="I1233" s="855"/>
      <c r="J1233" s="855"/>
      <c r="K1233" s="856"/>
      <c r="L1233" s="855"/>
      <c r="M1233" s="855"/>
      <c r="N1233" s="855"/>
      <c r="O1233" s="856"/>
      <c r="P1233" s="855"/>
      <c r="Q1233" s="855"/>
      <c r="R1233" s="855"/>
      <c r="S1233" s="856"/>
      <c r="T1233" s="855"/>
      <c r="U1233" s="855"/>
      <c r="V1233" s="855"/>
      <c r="W1233" s="856"/>
      <c r="X1233" s="855"/>
      <c r="Y1233" s="855"/>
      <c r="Z1233" s="855"/>
      <c r="AA1233" s="856"/>
      <c r="AB1233" s="855"/>
      <c r="AC1233" s="855"/>
      <c r="AD1233" s="855"/>
      <c r="AE1233" s="856"/>
    </row>
    <row r="1234" spans="5:31" ht="15.75" customHeight="1" x14ac:dyDescent="0.2">
      <c r="E1234" s="853"/>
      <c r="F1234" s="853"/>
      <c r="G1234" s="854"/>
      <c r="H1234" s="853"/>
      <c r="I1234" s="855"/>
      <c r="J1234" s="855"/>
      <c r="K1234" s="856"/>
      <c r="L1234" s="855"/>
      <c r="M1234" s="855"/>
      <c r="N1234" s="855"/>
      <c r="O1234" s="856"/>
      <c r="P1234" s="855"/>
      <c r="Q1234" s="855"/>
      <c r="R1234" s="855"/>
      <c r="S1234" s="856"/>
      <c r="T1234" s="855"/>
      <c r="U1234" s="855"/>
      <c r="V1234" s="855"/>
      <c r="W1234" s="856"/>
      <c r="X1234" s="855"/>
      <c r="Y1234" s="855"/>
      <c r="Z1234" s="855"/>
      <c r="AA1234" s="856"/>
      <c r="AB1234" s="855"/>
      <c r="AC1234" s="855"/>
      <c r="AD1234" s="855"/>
      <c r="AE1234" s="856"/>
    </row>
    <row r="1235" spans="5:31" ht="15.75" customHeight="1" x14ac:dyDescent="0.2">
      <c r="E1235" s="853"/>
      <c r="F1235" s="853"/>
      <c r="G1235" s="854"/>
      <c r="H1235" s="853"/>
      <c r="I1235" s="855"/>
      <c r="J1235" s="855"/>
      <c r="K1235" s="856"/>
      <c r="L1235" s="855"/>
      <c r="M1235" s="855"/>
      <c r="N1235" s="855"/>
      <c r="O1235" s="856"/>
      <c r="P1235" s="855"/>
      <c r="Q1235" s="855"/>
      <c r="R1235" s="855"/>
      <c r="S1235" s="856"/>
      <c r="T1235" s="855"/>
      <c r="U1235" s="855"/>
      <c r="V1235" s="855"/>
      <c r="W1235" s="856"/>
      <c r="X1235" s="855"/>
      <c r="Y1235" s="855"/>
      <c r="Z1235" s="855"/>
      <c r="AA1235" s="856"/>
      <c r="AB1235" s="855"/>
      <c r="AC1235" s="855"/>
      <c r="AD1235" s="855"/>
      <c r="AE1235" s="856"/>
    </row>
    <row r="1236" spans="5:31" ht="15.75" customHeight="1" x14ac:dyDescent="0.2">
      <c r="E1236" s="853"/>
      <c r="F1236" s="853"/>
      <c r="G1236" s="854"/>
      <c r="H1236" s="853"/>
      <c r="I1236" s="855"/>
      <c r="J1236" s="855"/>
      <c r="K1236" s="856"/>
      <c r="L1236" s="855"/>
      <c r="M1236" s="855"/>
      <c r="N1236" s="855"/>
      <c r="O1236" s="856"/>
      <c r="P1236" s="855"/>
      <c r="Q1236" s="855"/>
      <c r="R1236" s="855"/>
      <c r="S1236" s="856"/>
      <c r="T1236" s="855"/>
      <c r="U1236" s="855"/>
      <c r="V1236" s="855"/>
      <c r="W1236" s="856"/>
      <c r="X1236" s="855"/>
      <c r="Y1236" s="855"/>
      <c r="Z1236" s="855"/>
      <c r="AA1236" s="856"/>
      <c r="AB1236" s="855"/>
      <c r="AC1236" s="855"/>
      <c r="AD1236" s="855"/>
      <c r="AE1236" s="856"/>
    </row>
    <row r="1237" spans="5:31" ht="15.75" customHeight="1" x14ac:dyDescent="0.2">
      <c r="E1237" s="853"/>
      <c r="F1237" s="853"/>
      <c r="G1237" s="854"/>
      <c r="H1237" s="853"/>
      <c r="I1237" s="855"/>
      <c r="J1237" s="855"/>
      <c r="K1237" s="856"/>
      <c r="L1237" s="855"/>
      <c r="M1237" s="855"/>
      <c r="N1237" s="855"/>
      <c r="O1237" s="856"/>
      <c r="P1237" s="855"/>
      <c r="Q1237" s="855"/>
      <c r="R1237" s="855"/>
      <c r="S1237" s="856"/>
      <c r="T1237" s="855"/>
      <c r="U1237" s="855"/>
      <c r="V1237" s="855"/>
      <c r="W1237" s="856"/>
      <c r="X1237" s="855"/>
      <c r="Y1237" s="855"/>
      <c r="Z1237" s="855"/>
      <c r="AA1237" s="856"/>
      <c r="AB1237" s="855"/>
      <c r="AC1237" s="855"/>
      <c r="AD1237" s="855"/>
      <c r="AE1237" s="856"/>
    </row>
    <row r="1238" spans="5:31" ht="15.75" customHeight="1" x14ac:dyDescent="0.2">
      <c r="E1238" s="853"/>
      <c r="F1238" s="853"/>
      <c r="G1238" s="854"/>
      <c r="H1238" s="853"/>
      <c r="I1238" s="855"/>
      <c r="J1238" s="855"/>
      <c r="K1238" s="856"/>
      <c r="L1238" s="855"/>
      <c r="M1238" s="855"/>
      <c r="N1238" s="855"/>
      <c r="O1238" s="856"/>
      <c r="P1238" s="855"/>
      <c r="Q1238" s="855"/>
      <c r="R1238" s="855"/>
      <c r="S1238" s="856"/>
      <c r="T1238" s="855"/>
      <c r="U1238" s="855"/>
      <c r="V1238" s="855"/>
      <c r="W1238" s="856"/>
      <c r="X1238" s="855"/>
      <c r="Y1238" s="855"/>
      <c r="Z1238" s="855"/>
      <c r="AA1238" s="856"/>
      <c r="AB1238" s="855"/>
      <c r="AC1238" s="855"/>
      <c r="AD1238" s="855"/>
      <c r="AE1238" s="856"/>
    </row>
    <row r="1239" spans="5:31" ht="15.75" customHeight="1" x14ac:dyDescent="0.2">
      <c r="E1239" s="853"/>
      <c r="F1239" s="853"/>
      <c r="G1239" s="854"/>
      <c r="H1239" s="853"/>
      <c r="I1239" s="855"/>
      <c r="J1239" s="855"/>
      <c r="K1239" s="856"/>
      <c r="L1239" s="855"/>
      <c r="M1239" s="855"/>
      <c r="N1239" s="855"/>
      <c r="O1239" s="856"/>
      <c r="P1239" s="855"/>
      <c r="Q1239" s="855"/>
      <c r="R1239" s="855"/>
      <c r="S1239" s="856"/>
      <c r="T1239" s="855"/>
      <c r="U1239" s="855"/>
      <c r="V1239" s="855"/>
      <c r="W1239" s="856"/>
      <c r="X1239" s="855"/>
      <c r="Y1239" s="855"/>
      <c r="Z1239" s="855"/>
      <c r="AA1239" s="856"/>
      <c r="AB1239" s="855"/>
      <c r="AC1239" s="855"/>
      <c r="AD1239" s="855"/>
      <c r="AE1239" s="856"/>
    </row>
    <row r="1240" spans="5:31" ht="15.75" customHeight="1" x14ac:dyDescent="0.2">
      <c r="E1240" s="853"/>
      <c r="F1240" s="853"/>
      <c r="G1240" s="854"/>
      <c r="H1240" s="853"/>
      <c r="I1240" s="855"/>
      <c r="J1240" s="855"/>
      <c r="K1240" s="856"/>
      <c r="L1240" s="855"/>
      <c r="M1240" s="855"/>
      <c r="N1240" s="855"/>
      <c r="O1240" s="856"/>
      <c r="P1240" s="855"/>
      <c r="Q1240" s="855"/>
      <c r="R1240" s="855"/>
      <c r="S1240" s="856"/>
      <c r="T1240" s="855"/>
      <c r="U1240" s="855"/>
      <c r="V1240" s="855"/>
      <c r="W1240" s="856"/>
      <c r="X1240" s="855"/>
      <c r="Y1240" s="855"/>
      <c r="Z1240" s="855"/>
      <c r="AA1240" s="856"/>
      <c r="AB1240" s="855"/>
      <c r="AC1240" s="855"/>
      <c r="AD1240" s="855"/>
      <c r="AE1240" s="856"/>
    </row>
    <row r="1241" spans="5:31" ht="15.75" customHeight="1" x14ac:dyDescent="0.2">
      <c r="E1241" s="853"/>
      <c r="F1241" s="853"/>
      <c r="G1241" s="854"/>
      <c r="H1241" s="853"/>
      <c r="I1241" s="855"/>
      <c r="J1241" s="855"/>
      <c r="K1241" s="856"/>
      <c r="L1241" s="855"/>
      <c r="M1241" s="855"/>
      <c r="N1241" s="855"/>
      <c r="O1241" s="856"/>
      <c r="P1241" s="855"/>
      <c r="Q1241" s="855"/>
      <c r="R1241" s="855"/>
      <c r="S1241" s="856"/>
      <c r="T1241" s="855"/>
      <c r="U1241" s="855"/>
      <c r="V1241" s="855"/>
      <c r="W1241" s="856"/>
      <c r="X1241" s="855"/>
      <c r="Y1241" s="855"/>
      <c r="Z1241" s="855"/>
      <c r="AA1241" s="856"/>
      <c r="AB1241" s="855"/>
      <c r="AC1241" s="855"/>
      <c r="AD1241" s="855"/>
      <c r="AE1241" s="856"/>
    </row>
    <row r="1242" spans="5:31" ht="15.75" customHeight="1" x14ac:dyDescent="0.2">
      <c r="E1242" s="853"/>
      <c r="F1242" s="853"/>
      <c r="G1242" s="854"/>
      <c r="H1242" s="853"/>
      <c r="I1242" s="855"/>
      <c r="J1242" s="855"/>
      <c r="K1242" s="856"/>
      <c r="L1242" s="855"/>
      <c r="M1242" s="855"/>
      <c r="N1242" s="855"/>
      <c r="O1242" s="856"/>
      <c r="P1242" s="855"/>
      <c r="Q1242" s="855"/>
      <c r="R1242" s="855"/>
      <c r="S1242" s="856"/>
      <c r="T1242" s="855"/>
      <c r="U1242" s="855"/>
      <c r="V1242" s="855"/>
      <c r="W1242" s="856"/>
      <c r="X1242" s="855"/>
      <c r="Y1242" s="855"/>
      <c r="Z1242" s="855"/>
      <c r="AA1242" s="856"/>
      <c r="AB1242" s="855"/>
      <c r="AC1242" s="855"/>
      <c r="AD1242" s="855"/>
      <c r="AE1242" s="856"/>
    </row>
    <row r="1243" spans="5:31" ht="15.75" customHeight="1" x14ac:dyDescent="0.2">
      <c r="E1243" s="853"/>
      <c r="F1243" s="853"/>
      <c r="G1243" s="854"/>
      <c r="H1243" s="853"/>
      <c r="I1243" s="855"/>
      <c r="J1243" s="855"/>
      <c r="K1243" s="856"/>
      <c r="L1243" s="855"/>
      <c r="M1243" s="855"/>
      <c r="N1243" s="855"/>
      <c r="O1243" s="856"/>
      <c r="P1243" s="855"/>
      <c r="Q1243" s="855"/>
      <c r="R1243" s="855"/>
      <c r="S1243" s="856"/>
      <c r="T1243" s="855"/>
      <c r="U1243" s="855"/>
      <c r="V1243" s="855"/>
      <c r="W1243" s="856"/>
      <c r="X1243" s="855"/>
      <c r="Y1243" s="855"/>
      <c r="Z1243" s="855"/>
      <c r="AA1243" s="856"/>
      <c r="AB1243" s="855"/>
      <c r="AC1243" s="855"/>
      <c r="AD1243" s="855"/>
      <c r="AE1243" s="856"/>
    </row>
    <row r="1244" spans="5:31" ht="15.75" customHeight="1" x14ac:dyDescent="0.2">
      <c r="E1244" s="853"/>
      <c r="F1244" s="853"/>
      <c r="G1244" s="854"/>
      <c r="H1244" s="853"/>
      <c r="I1244" s="855"/>
      <c r="J1244" s="855"/>
      <c r="K1244" s="856"/>
      <c r="L1244" s="855"/>
      <c r="M1244" s="855"/>
      <c r="N1244" s="855"/>
      <c r="O1244" s="856"/>
      <c r="P1244" s="855"/>
      <c r="Q1244" s="855"/>
      <c r="R1244" s="855"/>
      <c r="S1244" s="856"/>
      <c r="T1244" s="855"/>
      <c r="U1244" s="855"/>
      <c r="V1244" s="855"/>
      <c r="W1244" s="856"/>
      <c r="X1244" s="855"/>
      <c r="Y1244" s="855"/>
      <c r="Z1244" s="855"/>
      <c r="AA1244" s="856"/>
      <c r="AB1244" s="855"/>
      <c r="AC1244" s="855"/>
      <c r="AD1244" s="855"/>
      <c r="AE1244" s="856"/>
    </row>
    <row r="1245" spans="5:31" ht="15.75" customHeight="1" x14ac:dyDescent="0.2">
      <c r="E1245" s="853"/>
      <c r="F1245" s="853"/>
      <c r="G1245" s="854"/>
      <c r="H1245" s="853"/>
      <c r="I1245" s="855"/>
      <c r="J1245" s="855"/>
      <c r="K1245" s="856"/>
      <c r="L1245" s="855"/>
      <c r="M1245" s="855"/>
      <c r="N1245" s="855"/>
      <c r="O1245" s="856"/>
      <c r="P1245" s="855"/>
      <c r="Q1245" s="855"/>
      <c r="R1245" s="855"/>
      <c r="S1245" s="856"/>
      <c r="T1245" s="855"/>
      <c r="U1245" s="855"/>
      <c r="V1245" s="855"/>
      <c r="W1245" s="856"/>
      <c r="X1245" s="855"/>
      <c r="Y1245" s="855"/>
      <c r="Z1245" s="855"/>
      <c r="AA1245" s="856"/>
      <c r="AB1245" s="855"/>
      <c r="AC1245" s="855"/>
      <c r="AD1245" s="855"/>
      <c r="AE1245" s="856"/>
    </row>
    <row r="1246" spans="5:31" ht="15.75" customHeight="1" x14ac:dyDescent="0.2">
      <c r="E1246" s="853"/>
      <c r="F1246" s="853"/>
      <c r="G1246" s="854"/>
      <c r="H1246" s="853"/>
      <c r="I1246" s="855"/>
      <c r="J1246" s="855"/>
      <c r="K1246" s="856"/>
      <c r="L1246" s="855"/>
      <c r="M1246" s="855"/>
      <c r="N1246" s="855"/>
      <c r="O1246" s="856"/>
      <c r="P1246" s="855"/>
      <c r="Q1246" s="855"/>
      <c r="R1246" s="855"/>
      <c r="S1246" s="856"/>
      <c r="T1246" s="855"/>
      <c r="U1246" s="855"/>
      <c r="V1246" s="855"/>
      <c r="W1246" s="856"/>
      <c r="X1246" s="855"/>
      <c r="Y1246" s="855"/>
      <c r="Z1246" s="855"/>
      <c r="AA1246" s="856"/>
      <c r="AB1246" s="855"/>
      <c r="AC1246" s="855"/>
      <c r="AD1246" s="855"/>
      <c r="AE1246" s="856"/>
    </row>
    <row r="1247" spans="5:31" ht="15.75" customHeight="1" x14ac:dyDescent="0.2">
      <c r="E1247" s="853"/>
      <c r="F1247" s="853"/>
      <c r="G1247" s="854"/>
      <c r="H1247" s="853"/>
      <c r="I1247" s="855"/>
      <c r="J1247" s="855"/>
      <c r="K1247" s="856"/>
      <c r="L1247" s="855"/>
      <c r="M1247" s="855"/>
      <c r="N1247" s="855"/>
      <c r="O1247" s="856"/>
      <c r="P1247" s="855"/>
      <c r="Q1247" s="855"/>
      <c r="R1247" s="855"/>
      <c r="S1247" s="856"/>
      <c r="T1247" s="855"/>
      <c r="U1247" s="855"/>
      <c r="V1247" s="855"/>
      <c r="W1247" s="856"/>
      <c r="X1247" s="855"/>
      <c r="Y1247" s="855"/>
      <c r="Z1247" s="855"/>
      <c r="AA1247" s="856"/>
      <c r="AB1247" s="855"/>
      <c r="AC1247" s="855"/>
      <c r="AD1247" s="855"/>
      <c r="AE1247" s="856"/>
    </row>
    <row r="1248" spans="5:31" ht="15.75" customHeight="1" x14ac:dyDescent="0.2">
      <c r="E1248" s="853"/>
      <c r="F1248" s="853"/>
      <c r="G1248" s="854"/>
      <c r="H1248" s="853"/>
      <c r="I1248" s="855"/>
      <c r="J1248" s="855"/>
      <c r="K1248" s="856"/>
      <c r="L1248" s="855"/>
      <c r="M1248" s="855"/>
      <c r="N1248" s="855"/>
      <c r="O1248" s="856"/>
      <c r="P1248" s="855"/>
      <c r="Q1248" s="855"/>
      <c r="R1248" s="855"/>
      <c r="S1248" s="856"/>
      <c r="T1248" s="855"/>
      <c r="U1248" s="855"/>
      <c r="V1248" s="855"/>
      <c r="W1248" s="856"/>
      <c r="X1248" s="855"/>
      <c r="Y1248" s="855"/>
      <c r="Z1248" s="855"/>
      <c r="AA1248" s="856"/>
      <c r="AB1248" s="855"/>
      <c r="AC1248" s="855"/>
      <c r="AD1248" s="855"/>
      <c r="AE1248" s="856"/>
    </row>
    <row r="1249" spans="5:31" ht="15.75" customHeight="1" x14ac:dyDescent="0.2">
      <c r="E1249" s="853"/>
      <c r="F1249" s="853"/>
      <c r="G1249" s="854"/>
      <c r="H1249" s="853"/>
      <c r="I1249" s="855"/>
      <c r="J1249" s="855"/>
      <c r="K1249" s="856"/>
      <c r="L1249" s="855"/>
      <c r="M1249" s="855"/>
      <c r="N1249" s="855"/>
      <c r="O1249" s="856"/>
      <c r="P1249" s="855"/>
      <c r="Q1249" s="855"/>
      <c r="R1249" s="855"/>
      <c r="S1249" s="856"/>
      <c r="T1249" s="855"/>
      <c r="U1249" s="855"/>
      <c r="V1249" s="855"/>
      <c r="W1249" s="856"/>
      <c r="X1249" s="855"/>
      <c r="Y1249" s="855"/>
      <c r="Z1249" s="855"/>
      <c r="AA1249" s="856"/>
      <c r="AB1249" s="855"/>
      <c r="AC1249" s="855"/>
      <c r="AD1249" s="855"/>
      <c r="AE1249" s="856"/>
    </row>
    <row r="1250" spans="5:31" ht="15.75" customHeight="1" x14ac:dyDescent="0.2">
      <c r="E1250" s="853"/>
      <c r="F1250" s="853"/>
      <c r="G1250" s="854"/>
      <c r="H1250" s="853"/>
      <c r="I1250" s="855"/>
      <c r="J1250" s="855"/>
      <c r="K1250" s="856"/>
      <c r="L1250" s="855"/>
      <c r="M1250" s="855"/>
      <c r="N1250" s="855"/>
      <c r="O1250" s="856"/>
      <c r="P1250" s="855"/>
      <c r="Q1250" s="855"/>
      <c r="R1250" s="855"/>
      <c r="S1250" s="856"/>
      <c r="T1250" s="855"/>
      <c r="U1250" s="855"/>
      <c r="V1250" s="855"/>
      <c r="W1250" s="856"/>
      <c r="X1250" s="855"/>
      <c r="Y1250" s="855"/>
      <c r="Z1250" s="855"/>
      <c r="AA1250" s="856"/>
      <c r="AB1250" s="855"/>
      <c r="AC1250" s="855"/>
      <c r="AD1250" s="855"/>
      <c r="AE1250" s="856"/>
    </row>
    <row r="1251" spans="5:31" ht="15.75" customHeight="1" x14ac:dyDescent="0.2">
      <c r="E1251" s="853"/>
      <c r="F1251" s="853"/>
      <c r="G1251" s="854"/>
      <c r="H1251" s="853"/>
      <c r="I1251" s="855"/>
      <c r="J1251" s="855"/>
      <c r="K1251" s="856"/>
      <c r="L1251" s="855"/>
      <c r="M1251" s="855"/>
      <c r="N1251" s="855"/>
      <c r="O1251" s="856"/>
      <c r="P1251" s="855"/>
      <c r="Q1251" s="855"/>
      <c r="R1251" s="855"/>
      <c r="S1251" s="856"/>
      <c r="T1251" s="855"/>
      <c r="U1251" s="855"/>
      <c r="V1251" s="855"/>
      <c r="W1251" s="856"/>
      <c r="X1251" s="855"/>
      <c r="Y1251" s="855"/>
      <c r="Z1251" s="855"/>
      <c r="AA1251" s="856"/>
      <c r="AB1251" s="855"/>
      <c r="AC1251" s="855"/>
      <c r="AD1251" s="855"/>
      <c r="AE1251" s="856"/>
    </row>
    <row r="1252" spans="5:31" ht="15.75" customHeight="1" x14ac:dyDescent="0.2">
      <c r="E1252" s="853"/>
      <c r="F1252" s="853"/>
      <c r="G1252" s="854"/>
      <c r="H1252" s="853"/>
      <c r="I1252" s="855"/>
      <c r="J1252" s="855"/>
      <c r="K1252" s="856"/>
      <c r="L1252" s="855"/>
      <c r="M1252" s="855"/>
      <c r="N1252" s="855"/>
      <c r="O1252" s="856"/>
      <c r="P1252" s="855"/>
      <c r="Q1252" s="855"/>
      <c r="R1252" s="855"/>
      <c r="S1252" s="856"/>
      <c r="T1252" s="855"/>
      <c r="U1252" s="855"/>
      <c r="V1252" s="855"/>
      <c r="W1252" s="856"/>
      <c r="X1252" s="855"/>
      <c r="Y1252" s="855"/>
      <c r="Z1252" s="855"/>
      <c r="AA1252" s="856"/>
      <c r="AB1252" s="855"/>
      <c r="AC1252" s="855"/>
      <c r="AD1252" s="855"/>
      <c r="AE1252" s="856"/>
    </row>
    <row r="1253" spans="5:31" ht="15.75" customHeight="1" x14ac:dyDescent="0.2">
      <c r="E1253" s="853"/>
      <c r="F1253" s="853"/>
      <c r="G1253" s="854"/>
      <c r="H1253" s="853"/>
      <c r="I1253" s="855"/>
      <c r="J1253" s="855"/>
      <c r="K1253" s="856"/>
      <c r="L1253" s="855"/>
      <c r="M1253" s="855"/>
      <c r="N1253" s="855"/>
      <c r="O1253" s="856"/>
      <c r="P1253" s="855"/>
      <c r="Q1253" s="855"/>
      <c r="R1253" s="855"/>
      <c r="S1253" s="856"/>
      <c r="T1253" s="855"/>
      <c r="U1253" s="855"/>
      <c r="V1253" s="855"/>
      <c r="W1253" s="856"/>
      <c r="X1253" s="855"/>
      <c r="Y1253" s="855"/>
      <c r="Z1253" s="855"/>
      <c r="AA1253" s="856"/>
      <c r="AB1253" s="855"/>
      <c r="AC1253" s="855"/>
      <c r="AD1253" s="855"/>
      <c r="AE1253" s="856"/>
    </row>
    <row r="1254" spans="5:31" ht="15.75" customHeight="1" x14ac:dyDescent="0.2">
      <c r="E1254" s="853"/>
      <c r="F1254" s="853"/>
      <c r="G1254" s="854"/>
      <c r="H1254" s="853"/>
      <c r="I1254" s="855"/>
      <c r="J1254" s="855"/>
      <c r="K1254" s="856"/>
      <c r="L1254" s="855"/>
      <c r="M1254" s="855"/>
      <c r="N1254" s="855"/>
      <c r="O1254" s="856"/>
      <c r="P1254" s="855"/>
      <c r="Q1254" s="855"/>
      <c r="R1254" s="855"/>
      <c r="S1254" s="856"/>
      <c r="T1254" s="855"/>
      <c r="U1254" s="855"/>
      <c r="V1254" s="855"/>
      <c r="W1254" s="856"/>
      <c r="X1254" s="855"/>
      <c r="Y1254" s="855"/>
      <c r="Z1254" s="855"/>
      <c r="AA1254" s="856"/>
      <c r="AB1254" s="855"/>
      <c r="AC1254" s="855"/>
      <c r="AD1254" s="855"/>
      <c r="AE1254" s="856"/>
    </row>
    <row r="1255" spans="5:31" ht="15.75" customHeight="1" x14ac:dyDescent="0.2">
      <c r="E1255" s="853"/>
      <c r="F1255" s="853"/>
      <c r="G1255" s="854"/>
      <c r="H1255" s="853"/>
      <c r="I1255" s="855"/>
      <c r="J1255" s="855"/>
      <c r="K1255" s="856"/>
      <c r="L1255" s="855"/>
      <c r="M1255" s="855"/>
      <c r="N1255" s="855"/>
      <c r="O1255" s="856"/>
      <c r="P1255" s="855"/>
      <c r="Q1255" s="855"/>
      <c r="R1255" s="855"/>
      <c r="S1255" s="856"/>
      <c r="T1255" s="855"/>
      <c r="U1255" s="855"/>
      <c r="V1255" s="855"/>
      <c r="W1255" s="856"/>
      <c r="X1255" s="855"/>
      <c r="Y1255" s="855"/>
      <c r="Z1255" s="855"/>
      <c r="AA1255" s="856"/>
      <c r="AB1255" s="855"/>
      <c r="AC1255" s="855"/>
      <c r="AD1255" s="855"/>
      <c r="AE1255" s="856"/>
    </row>
    <row r="1256" spans="5:31" ht="15.75" customHeight="1" x14ac:dyDescent="0.2">
      <c r="E1256" s="853"/>
      <c r="F1256" s="853"/>
      <c r="G1256" s="854"/>
      <c r="H1256" s="853"/>
      <c r="I1256" s="855"/>
      <c r="J1256" s="855"/>
      <c r="K1256" s="856"/>
      <c r="L1256" s="855"/>
      <c r="M1256" s="855"/>
      <c r="N1256" s="855"/>
      <c r="O1256" s="856"/>
      <c r="P1256" s="855"/>
      <c r="Q1256" s="855"/>
      <c r="R1256" s="855"/>
      <c r="S1256" s="856"/>
      <c r="T1256" s="855"/>
      <c r="U1256" s="855"/>
      <c r="V1256" s="855"/>
      <c r="W1256" s="856"/>
      <c r="X1256" s="855"/>
      <c r="Y1256" s="855"/>
      <c r="Z1256" s="855"/>
      <c r="AA1256" s="856"/>
      <c r="AB1256" s="855"/>
      <c r="AC1256" s="855"/>
      <c r="AD1256" s="855"/>
      <c r="AE1256" s="856"/>
    </row>
    <row r="1257" spans="5:31" ht="15.75" customHeight="1" x14ac:dyDescent="0.2">
      <c r="E1257" s="853"/>
      <c r="F1257" s="853"/>
      <c r="G1257" s="854"/>
      <c r="H1257" s="853"/>
      <c r="I1257" s="855"/>
      <c r="J1257" s="855"/>
      <c r="K1257" s="856"/>
      <c r="L1257" s="855"/>
      <c r="M1257" s="855"/>
      <c r="N1257" s="855"/>
      <c r="O1257" s="856"/>
      <c r="P1257" s="855"/>
      <c r="Q1257" s="855"/>
      <c r="R1257" s="855"/>
      <c r="S1257" s="856"/>
      <c r="T1257" s="855"/>
      <c r="U1257" s="855"/>
      <c r="V1257" s="855"/>
      <c r="W1257" s="856"/>
      <c r="X1257" s="855"/>
      <c r="Y1257" s="855"/>
      <c r="Z1257" s="855"/>
      <c r="AA1257" s="856"/>
      <c r="AB1257" s="855"/>
      <c r="AC1257" s="855"/>
      <c r="AD1257" s="855"/>
      <c r="AE1257" s="856"/>
    </row>
    <row r="1258" spans="5:31" ht="15.75" customHeight="1" x14ac:dyDescent="0.2">
      <c r="E1258" s="853"/>
      <c r="F1258" s="853"/>
      <c r="G1258" s="854"/>
      <c r="H1258" s="853"/>
      <c r="I1258" s="855"/>
      <c r="J1258" s="855"/>
      <c r="K1258" s="856"/>
      <c r="L1258" s="855"/>
      <c r="M1258" s="855"/>
      <c r="N1258" s="855"/>
      <c r="O1258" s="856"/>
      <c r="P1258" s="855"/>
      <c r="Q1258" s="855"/>
      <c r="R1258" s="855"/>
      <c r="S1258" s="856"/>
      <c r="T1258" s="855"/>
      <c r="U1258" s="855"/>
      <c r="V1258" s="855"/>
      <c r="W1258" s="856"/>
      <c r="X1258" s="855"/>
      <c r="Y1258" s="855"/>
      <c r="Z1258" s="855"/>
      <c r="AA1258" s="856"/>
      <c r="AB1258" s="855"/>
      <c r="AC1258" s="855"/>
      <c r="AD1258" s="855"/>
      <c r="AE1258" s="856"/>
    </row>
    <row r="1259" spans="5:31" ht="15.75" customHeight="1" x14ac:dyDescent="0.2">
      <c r="E1259" s="853"/>
      <c r="F1259" s="853"/>
      <c r="G1259" s="854"/>
      <c r="H1259" s="853"/>
      <c r="I1259" s="855"/>
      <c r="J1259" s="855"/>
      <c r="K1259" s="856"/>
      <c r="L1259" s="855"/>
      <c r="M1259" s="855"/>
      <c r="N1259" s="855"/>
      <c r="O1259" s="856"/>
      <c r="P1259" s="855"/>
      <c r="Q1259" s="855"/>
      <c r="R1259" s="855"/>
      <c r="S1259" s="856"/>
      <c r="T1259" s="855"/>
      <c r="U1259" s="855"/>
      <c r="V1259" s="855"/>
      <c r="W1259" s="856"/>
      <c r="X1259" s="855"/>
      <c r="Y1259" s="855"/>
      <c r="Z1259" s="855"/>
      <c r="AA1259" s="856"/>
      <c r="AB1259" s="855"/>
      <c r="AC1259" s="855"/>
      <c r="AD1259" s="855"/>
      <c r="AE1259" s="856"/>
    </row>
    <row r="1260" spans="5:31" ht="15.75" customHeight="1" x14ac:dyDescent="0.2">
      <c r="E1260" s="853"/>
      <c r="F1260" s="853"/>
      <c r="G1260" s="854"/>
      <c r="H1260" s="853"/>
      <c r="I1260" s="855"/>
      <c r="J1260" s="855"/>
      <c r="K1260" s="856"/>
      <c r="L1260" s="855"/>
      <c r="M1260" s="855"/>
      <c r="N1260" s="855"/>
      <c r="O1260" s="856"/>
      <c r="P1260" s="855"/>
      <c r="Q1260" s="855"/>
      <c r="R1260" s="855"/>
      <c r="S1260" s="856"/>
      <c r="T1260" s="855"/>
      <c r="U1260" s="855"/>
      <c r="V1260" s="855"/>
      <c r="W1260" s="856"/>
      <c r="X1260" s="855"/>
      <c r="Y1260" s="855"/>
      <c r="Z1260" s="855"/>
      <c r="AA1260" s="856"/>
      <c r="AB1260" s="855"/>
      <c r="AC1260" s="855"/>
      <c r="AD1260" s="855"/>
      <c r="AE1260" s="856"/>
    </row>
    <row r="1261" spans="5:31" ht="15.75" customHeight="1" x14ac:dyDescent="0.2">
      <c r="E1261" s="853"/>
      <c r="F1261" s="853"/>
      <c r="G1261" s="854"/>
      <c r="H1261" s="853"/>
      <c r="I1261" s="855"/>
      <c r="J1261" s="855"/>
      <c r="K1261" s="856"/>
      <c r="L1261" s="855"/>
      <c r="M1261" s="855"/>
      <c r="N1261" s="855"/>
      <c r="O1261" s="856"/>
      <c r="P1261" s="855"/>
      <c r="Q1261" s="855"/>
      <c r="R1261" s="855"/>
      <c r="S1261" s="856"/>
      <c r="T1261" s="855"/>
      <c r="U1261" s="855"/>
      <c r="V1261" s="855"/>
      <c r="W1261" s="856"/>
      <c r="X1261" s="855"/>
      <c r="Y1261" s="855"/>
      <c r="Z1261" s="855"/>
      <c r="AA1261" s="856"/>
      <c r="AB1261" s="855"/>
      <c r="AC1261" s="855"/>
      <c r="AD1261" s="855"/>
      <c r="AE1261" s="856"/>
    </row>
    <row r="1262" spans="5:31" ht="15.75" customHeight="1" x14ac:dyDescent="0.2">
      <c r="E1262" s="853"/>
      <c r="F1262" s="853"/>
      <c r="G1262" s="854"/>
      <c r="H1262" s="853"/>
      <c r="I1262" s="855"/>
      <c r="J1262" s="855"/>
      <c r="K1262" s="856"/>
      <c r="L1262" s="855"/>
      <c r="M1262" s="855"/>
      <c r="N1262" s="855"/>
      <c r="O1262" s="856"/>
      <c r="P1262" s="855"/>
      <c r="Q1262" s="855"/>
      <c r="R1262" s="855"/>
      <c r="S1262" s="856"/>
      <c r="T1262" s="855"/>
      <c r="U1262" s="855"/>
      <c r="V1262" s="855"/>
      <c r="W1262" s="856"/>
      <c r="X1262" s="855"/>
      <c r="Y1262" s="855"/>
      <c r="Z1262" s="855"/>
      <c r="AA1262" s="856"/>
      <c r="AB1262" s="855"/>
      <c r="AC1262" s="855"/>
      <c r="AD1262" s="855"/>
      <c r="AE1262" s="856"/>
    </row>
    <row r="1263" spans="5:31" ht="15.75" customHeight="1" x14ac:dyDescent="0.2">
      <c r="E1263" s="853"/>
      <c r="F1263" s="853"/>
      <c r="G1263" s="854"/>
      <c r="H1263" s="853"/>
      <c r="I1263" s="855"/>
      <c r="J1263" s="855"/>
      <c r="K1263" s="856"/>
      <c r="L1263" s="855"/>
      <c r="M1263" s="855"/>
      <c r="N1263" s="855"/>
      <c r="O1263" s="856"/>
      <c r="P1263" s="855"/>
      <c r="Q1263" s="855"/>
      <c r="R1263" s="855"/>
      <c r="S1263" s="856"/>
      <c r="T1263" s="855"/>
      <c r="U1263" s="855"/>
      <c r="V1263" s="855"/>
      <c r="W1263" s="856"/>
      <c r="X1263" s="855"/>
      <c r="Y1263" s="855"/>
      <c r="Z1263" s="855"/>
      <c r="AA1263" s="856"/>
      <c r="AB1263" s="855"/>
      <c r="AC1263" s="855"/>
      <c r="AD1263" s="855"/>
      <c r="AE1263" s="856"/>
    </row>
    <row r="1264" spans="5:31" ht="15.75" customHeight="1" x14ac:dyDescent="0.2">
      <c r="E1264" s="853"/>
      <c r="F1264" s="853"/>
      <c r="G1264" s="854"/>
      <c r="H1264" s="853"/>
      <c r="I1264" s="855"/>
      <c r="J1264" s="855"/>
      <c r="K1264" s="856"/>
      <c r="L1264" s="855"/>
      <c r="M1264" s="855"/>
      <c r="N1264" s="855"/>
      <c r="O1264" s="856"/>
      <c r="P1264" s="855"/>
      <c r="Q1264" s="855"/>
      <c r="R1264" s="855"/>
      <c r="S1264" s="856"/>
      <c r="T1264" s="855"/>
      <c r="U1264" s="855"/>
      <c r="V1264" s="855"/>
      <c r="W1264" s="856"/>
      <c r="X1264" s="855"/>
      <c r="Y1264" s="855"/>
      <c r="Z1264" s="855"/>
      <c r="AA1264" s="856"/>
      <c r="AB1264" s="855"/>
      <c r="AC1264" s="855"/>
      <c r="AD1264" s="855"/>
      <c r="AE1264" s="856"/>
    </row>
    <row r="1265" spans="5:31" ht="15.75" customHeight="1" x14ac:dyDescent="0.2">
      <c r="E1265" s="853"/>
      <c r="F1265" s="853"/>
      <c r="G1265" s="854"/>
      <c r="H1265" s="853"/>
      <c r="I1265" s="855"/>
      <c r="J1265" s="855"/>
      <c r="K1265" s="856"/>
      <c r="L1265" s="855"/>
      <c r="M1265" s="855"/>
      <c r="N1265" s="855"/>
      <c r="O1265" s="856"/>
      <c r="P1265" s="855"/>
      <c r="Q1265" s="855"/>
      <c r="R1265" s="855"/>
      <c r="S1265" s="856"/>
      <c r="T1265" s="855"/>
      <c r="U1265" s="855"/>
      <c r="V1265" s="855"/>
      <c r="W1265" s="856"/>
      <c r="X1265" s="855"/>
      <c r="Y1265" s="855"/>
      <c r="Z1265" s="855"/>
      <c r="AA1265" s="856"/>
      <c r="AB1265" s="855"/>
      <c r="AC1265" s="855"/>
      <c r="AD1265" s="855"/>
      <c r="AE1265" s="856"/>
    </row>
    <row r="1266" spans="5:31" ht="15.75" customHeight="1" x14ac:dyDescent="0.2">
      <c r="E1266" s="853"/>
      <c r="F1266" s="853"/>
      <c r="G1266" s="854"/>
      <c r="H1266" s="853"/>
      <c r="I1266" s="855"/>
      <c r="J1266" s="855"/>
      <c r="K1266" s="856"/>
      <c r="L1266" s="855"/>
      <c r="M1266" s="855"/>
      <c r="N1266" s="855"/>
      <c r="O1266" s="856"/>
      <c r="P1266" s="855"/>
      <c r="Q1266" s="855"/>
      <c r="R1266" s="855"/>
      <c r="S1266" s="856"/>
      <c r="T1266" s="855"/>
      <c r="U1266" s="855"/>
      <c r="V1266" s="855"/>
      <c r="W1266" s="856"/>
      <c r="X1266" s="855"/>
      <c r="Y1266" s="855"/>
      <c r="Z1266" s="855"/>
      <c r="AA1266" s="856"/>
      <c r="AB1266" s="855"/>
      <c r="AC1266" s="855"/>
      <c r="AD1266" s="855"/>
      <c r="AE1266" s="856"/>
    </row>
    <row r="1267" spans="5:31" ht="15.75" customHeight="1" x14ac:dyDescent="0.2">
      <c r="E1267" s="853"/>
      <c r="F1267" s="853"/>
      <c r="G1267" s="854"/>
      <c r="H1267" s="853"/>
      <c r="I1267" s="855"/>
      <c r="J1267" s="855"/>
      <c r="K1267" s="856"/>
      <c r="L1267" s="855"/>
      <c r="M1267" s="855"/>
      <c r="N1267" s="855"/>
      <c r="O1267" s="856"/>
      <c r="P1267" s="855"/>
      <c r="Q1267" s="855"/>
      <c r="R1267" s="855"/>
      <c r="S1267" s="856"/>
      <c r="T1267" s="855"/>
      <c r="U1267" s="855"/>
      <c r="V1267" s="855"/>
      <c r="W1267" s="856"/>
      <c r="X1267" s="855"/>
      <c r="Y1267" s="855"/>
      <c r="Z1267" s="855"/>
      <c r="AA1267" s="856"/>
      <c r="AB1267" s="855"/>
      <c r="AC1267" s="855"/>
      <c r="AD1267" s="855"/>
      <c r="AE1267" s="856"/>
    </row>
    <row r="1268" spans="5:31" ht="15.75" customHeight="1" x14ac:dyDescent="0.2">
      <c r="E1268" s="853"/>
      <c r="F1268" s="853"/>
      <c r="G1268" s="854"/>
      <c r="H1268" s="853"/>
      <c r="I1268" s="855"/>
      <c r="J1268" s="855"/>
      <c r="K1268" s="856"/>
      <c r="L1268" s="855"/>
      <c r="M1268" s="855"/>
      <c r="N1268" s="855"/>
      <c r="O1268" s="856"/>
      <c r="P1268" s="855"/>
      <c r="Q1268" s="855"/>
      <c r="R1268" s="855"/>
      <c r="S1268" s="856"/>
      <c r="T1268" s="855"/>
      <c r="U1268" s="855"/>
      <c r="V1268" s="855"/>
      <c r="W1268" s="856"/>
      <c r="X1268" s="855"/>
      <c r="Y1268" s="855"/>
      <c r="Z1268" s="855"/>
      <c r="AA1268" s="856"/>
      <c r="AB1268" s="855"/>
      <c r="AC1268" s="855"/>
      <c r="AD1268" s="855"/>
      <c r="AE1268" s="856"/>
    </row>
    <row r="1269" spans="5:31" ht="15.75" customHeight="1" x14ac:dyDescent="0.2">
      <c r="E1269" s="853"/>
      <c r="F1269" s="853"/>
      <c r="G1269" s="854"/>
      <c r="H1269" s="853"/>
      <c r="I1269" s="855"/>
      <c r="J1269" s="855"/>
      <c r="K1269" s="856"/>
      <c r="L1269" s="855"/>
      <c r="M1269" s="855"/>
      <c r="N1269" s="855"/>
      <c r="O1269" s="856"/>
      <c r="P1269" s="855"/>
      <c r="Q1269" s="855"/>
      <c r="R1269" s="855"/>
      <c r="S1269" s="856"/>
      <c r="T1269" s="855"/>
      <c r="U1269" s="855"/>
      <c r="V1269" s="855"/>
      <c r="W1269" s="856"/>
      <c r="X1269" s="855"/>
      <c r="Y1269" s="855"/>
      <c r="Z1269" s="855"/>
      <c r="AA1269" s="856"/>
      <c r="AB1269" s="855"/>
      <c r="AC1269" s="855"/>
      <c r="AD1269" s="855"/>
      <c r="AE1269" s="856"/>
    </row>
    <row r="1270" spans="5:31" ht="15.75" customHeight="1" x14ac:dyDescent="0.2">
      <c r="E1270" s="853"/>
      <c r="F1270" s="853"/>
      <c r="G1270" s="854"/>
      <c r="H1270" s="853"/>
      <c r="I1270" s="855"/>
      <c r="J1270" s="855"/>
      <c r="K1270" s="856"/>
      <c r="L1270" s="855"/>
      <c r="M1270" s="855"/>
      <c r="N1270" s="855"/>
      <c r="O1270" s="856"/>
      <c r="P1270" s="855"/>
      <c r="Q1270" s="855"/>
      <c r="R1270" s="855"/>
      <c r="S1270" s="856"/>
      <c r="T1270" s="855"/>
      <c r="U1270" s="855"/>
      <c r="V1270" s="855"/>
      <c r="W1270" s="856"/>
      <c r="X1270" s="855"/>
      <c r="Y1270" s="855"/>
      <c r="Z1270" s="855"/>
      <c r="AA1270" s="856"/>
      <c r="AB1270" s="855"/>
      <c r="AC1270" s="855"/>
      <c r="AD1270" s="855"/>
      <c r="AE1270" s="856"/>
    </row>
    <row r="1271" spans="5:31" ht="15.75" customHeight="1" x14ac:dyDescent="0.2">
      <c r="E1271" s="853"/>
      <c r="F1271" s="853"/>
      <c r="G1271" s="854"/>
      <c r="H1271" s="853"/>
      <c r="I1271" s="855"/>
      <c r="J1271" s="855"/>
      <c r="K1271" s="856"/>
      <c r="L1271" s="855"/>
      <c r="M1271" s="855"/>
      <c r="N1271" s="855"/>
      <c r="O1271" s="856"/>
      <c r="P1271" s="855"/>
      <c r="Q1271" s="855"/>
      <c r="R1271" s="855"/>
      <c r="S1271" s="856"/>
      <c r="T1271" s="855"/>
      <c r="U1271" s="855"/>
      <c r="V1271" s="855"/>
      <c r="W1271" s="856"/>
      <c r="X1271" s="855"/>
      <c r="Y1271" s="855"/>
      <c r="Z1271" s="855"/>
      <c r="AA1271" s="856"/>
      <c r="AB1271" s="855"/>
      <c r="AC1271" s="855"/>
      <c r="AD1271" s="855"/>
      <c r="AE1271" s="856"/>
    </row>
    <row r="1272" spans="5:31" ht="15.75" customHeight="1" x14ac:dyDescent="0.2">
      <c r="E1272" s="853"/>
      <c r="F1272" s="853"/>
      <c r="G1272" s="854"/>
      <c r="H1272" s="853"/>
      <c r="I1272" s="855"/>
      <c r="J1272" s="855"/>
      <c r="K1272" s="856"/>
      <c r="L1272" s="855"/>
      <c r="M1272" s="855"/>
      <c r="N1272" s="855"/>
      <c r="O1272" s="856"/>
      <c r="P1272" s="855"/>
      <c r="Q1272" s="855"/>
      <c r="R1272" s="855"/>
      <c r="S1272" s="856"/>
      <c r="T1272" s="855"/>
      <c r="U1272" s="855"/>
      <c r="V1272" s="855"/>
      <c r="W1272" s="856"/>
      <c r="X1272" s="855"/>
      <c r="Y1272" s="855"/>
      <c r="Z1272" s="855"/>
      <c r="AA1272" s="856"/>
      <c r="AB1272" s="855"/>
      <c r="AC1272" s="855"/>
      <c r="AD1272" s="855"/>
      <c r="AE1272" s="856"/>
    </row>
    <row r="1273" spans="5:31" ht="15.75" customHeight="1" x14ac:dyDescent="0.2">
      <c r="E1273" s="853"/>
      <c r="F1273" s="853"/>
      <c r="G1273" s="854"/>
      <c r="H1273" s="853"/>
      <c r="I1273" s="855"/>
      <c r="J1273" s="855"/>
      <c r="K1273" s="856"/>
      <c r="L1273" s="855"/>
      <c r="M1273" s="855"/>
      <c r="N1273" s="855"/>
      <c r="O1273" s="856"/>
      <c r="P1273" s="855"/>
      <c r="Q1273" s="855"/>
      <c r="R1273" s="855"/>
      <c r="S1273" s="856"/>
      <c r="T1273" s="855"/>
      <c r="U1273" s="855"/>
      <c r="V1273" s="855"/>
      <c r="W1273" s="856"/>
      <c r="X1273" s="855"/>
      <c r="Y1273" s="855"/>
      <c r="Z1273" s="855"/>
      <c r="AA1273" s="856"/>
      <c r="AB1273" s="855"/>
      <c r="AC1273" s="855"/>
      <c r="AD1273" s="855"/>
      <c r="AE1273" s="856"/>
    </row>
    <row r="1274" spans="5:31" ht="15.75" customHeight="1" x14ac:dyDescent="0.2">
      <c r="E1274" s="853"/>
      <c r="F1274" s="853"/>
      <c r="G1274" s="854"/>
      <c r="H1274" s="853"/>
      <c r="I1274" s="855"/>
      <c r="J1274" s="855"/>
      <c r="K1274" s="856"/>
      <c r="L1274" s="855"/>
      <c r="M1274" s="855"/>
      <c r="N1274" s="855"/>
      <c r="O1274" s="856"/>
      <c r="P1274" s="855"/>
      <c r="Q1274" s="855"/>
      <c r="R1274" s="855"/>
      <c r="S1274" s="856"/>
      <c r="T1274" s="855"/>
      <c r="U1274" s="855"/>
      <c r="V1274" s="855"/>
      <c r="W1274" s="856"/>
      <c r="X1274" s="855"/>
      <c r="Y1274" s="855"/>
      <c r="Z1274" s="855"/>
      <c r="AA1274" s="856"/>
      <c r="AB1274" s="855"/>
      <c r="AC1274" s="855"/>
      <c r="AD1274" s="855"/>
      <c r="AE1274" s="856"/>
    </row>
    <row r="1275" spans="5:31" ht="15.75" customHeight="1" x14ac:dyDescent="0.2">
      <c r="E1275" s="853"/>
      <c r="F1275" s="853"/>
      <c r="G1275" s="854"/>
      <c r="H1275" s="853"/>
      <c r="I1275" s="855"/>
      <c r="J1275" s="855"/>
      <c r="K1275" s="856"/>
      <c r="L1275" s="855"/>
      <c r="M1275" s="855"/>
      <c r="N1275" s="855"/>
      <c r="O1275" s="856"/>
      <c r="P1275" s="855"/>
      <c r="Q1275" s="855"/>
      <c r="R1275" s="855"/>
      <c r="S1275" s="856"/>
      <c r="T1275" s="855"/>
      <c r="U1275" s="855"/>
      <c r="V1275" s="855"/>
      <c r="W1275" s="856"/>
      <c r="X1275" s="855"/>
      <c r="Y1275" s="855"/>
      <c r="Z1275" s="855"/>
      <c r="AA1275" s="856"/>
      <c r="AB1275" s="855"/>
      <c r="AC1275" s="855"/>
      <c r="AD1275" s="855"/>
      <c r="AE1275" s="856"/>
    </row>
    <row r="1276" spans="5:31" ht="15.75" customHeight="1" x14ac:dyDescent="0.2">
      <c r="E1276" s="853"/>
      <c r="F1276" s="853"/>
      <c r="G1276" s="854"/>
      <c r="H1276" s="853"/>
      <c r="I1276" s="855"/>
      <c r="J1276" s="855"/>
      <c r="K1276" s="856"/>
      <c r="L1276" s="855"/>
      <c r="M1276" s="855"/>
      <c r="N1276" s="855"/>
      <c r="O1276" s="856"/>
      <c r="P1276" s="855"/>
      <c r="Q1276" s="855"/>
      <c r="R1276" s="855"/>
      <c r="S1276" s="856"/>
      <c r="T1276" s="855"/>
      <c r="U1276" s="855"/>
      <c r="V1276" s="855"/>
      <c r="W1276" s="856"/>
      <c r="X1276" s="855"/>
      <c r="Y1276" s="855"/>
      <c r="Z1276" s="855"/>
      <c r="AA1276" s="856"/>
      <c r="AB1276" s="855"/>
      <c r="AC1276" s="855"/>
      <c r="AD1276" s="855"/>
      <c r="AE1276" s="856"/>
    </row>
    <row r="1277" spans="5:31" ht="15.75" customHeight="1" x14ac:dyDescent="0.2">
      <c r="E1277" s="853"/>
      <c r="F1277" s="853"/>
      <c r="G1277" s="854"/>
      <c r="H1277" s="853"/>
      <c r="I1277" s="855"/>
      <c r="J1277" s="855"/>
      <c r="K1277" s="856"/>
      <c r="L1277" s="855"/>
      <c r="M1277" s="855"/>
      <c r="N1277" s="855"/>
      <c r="O1277" s="856"/>
      <c r="P1277" s="855"/>
      <c r="Q1277" s="855"/>
      <c r="R1277" s="855"/>
      <c r="S1277" s="856"/>
      <c r="T1277" s="855"/>
      <c r="U1277" s="855"/>
      <c r="V1277" s="855"/>
      <c r="W1277" s="856"/>
      <c r="X1277" s="855"/>
      <c r="Y1277" s="855"/>
      <c r="Z1277" s="855"/>
      <c r="AA1277" s="856"/>
      <c r="AB1277" s="855"/>
      <c r="AC1277" s="855"/>
      <c r="AD1277" s="855"/>
      <c r="AE1277" s="856"/>
    </row>
    <row r="1278" spans="5:31" ht="15.75" customHeight="1" x14ac:dyDescent="0.2">
      <c r="E1278" s="853"/>
      <c r="F1278" s="853"/>
      <c r="G1278" s="854"/>
      <c r="H1278" s="853"/>
      <c r="I1278" s="855"/>
      <c r="J1278" s="855"/>
      <c r="K1278" s="856"/>
      <c r="L1278" s="855"/>
      <c r="M1278" s="855"/>
      <c r="N1278" s="855"/>
      <c r="O1278" s="856"/>
      <c r="P1278" s="855"/>
      <c r="Q1278" s="855"/>
      <c r="R1278" s="855"/>
      <c r="S1278" s="856"/>
      <c r="T1278" s="855"/>
      <c r="U1278" s="855"/>
      <c r="V1278" s="855"/>
      <c r="W1278" s="856"/>
      <c r="X1278" s="855"/>
      <c r="Y1278" s="855"/>
      <c r="Z1278" s="855"/>
      <c r="AA1278" s="856"/>
      <c r="AB1278" s="855"/>
      <c r="AC1278" s="855"/>
      <c r="AD1278" s="855"/>
      <c r="AE1278" s="856"/>
    </row>
    <row r="1279" spans="5:31" ht="15.75" customHeight="1" x14ac:dyDescent="0.2">
      <c r="E1279" s="853"/>
      <c r="F1279" s="853"/>
      <c r="G1279" s="854"/>
      <c r="H1279" s="853"/>
      <c r="I1279" s="855"/>
      <c r="J1279" s="855"/>
      <c r="K1279" s="856"/>
      <c r="L1279" s="855"/>
      <c r="M1279" s="855"/>
      <c r="N1279" s="855"/>
      <c r="O1279" s="856"/>
      <c r="P1279" s="855"/>
      <c r="Q1279" s="855"/>
      <c r="R1279" s="855"/>
      <c r="S1279" s="856"/>
      <c r="T1279" s="855"/>
      <c r="U1279" s="855"/>
      <c r="V1279" s="855"/>
      <c r="W1279" s="856"/>
      <c r="X1279" s="855"/>
      <c r="Y1279" s="855"/>
      <c r="Z1279" s="855"/>
      <c r="AA1279" s="856"/>
      <c r="AB1279" s="855"/>
      <c r="AC1279" s="855"/>
      <c r="AD1279" s="855"/>
      <c r="AE1279" s="856"/>
    </row>
    <row r="1280" spans="5:31" ht="15.75" customHeight="1" x14ac:dyDescent="0.2">
      <c r="E1280" s="853"/>
      <c r="F1280" s="853"/>
      <c r="G1280" s="854"/>
      <c r="H1280" s="853"/>
      <c r="I1280" s="855"/>
      <c r="J1280" s="855"/>
      <c r="K1280" s="856"/>
      <c r="L1280" s="855"/>
      <c r="M1280" s="855"/>
      <c r="N1280" s="855"/>
      <c r="O1280" s="856"/>
      <c r="P1280" s="855"/>
      <c r="Q1280" s="855"/>
      <c r="R1280" s="855"/>
      <c r="S1280" s="856"/>
      <c r="T1280" s="855"/>
      <c r="U1280" s="855"/>
      <c r="V1280" s="855"/>
      <c r="W1280" s="856"/>
      <c r="X1280" s="855"/>
      <c r="Y1280" s="855"/>
      <c r="Z1280" s="855"/>
      <c r="AA1280" s="856"/>
      <c r="AB1280" s="855"/>
      <c r="AC1280" s="855"/>
      <c r="AD1280" s="855"/>
      <c r="AE1280" s="856"/>
    </row>
    <row r="1281" spans="5:31" ht="15.75" customHeight="1" x14ac:dyDescent="0.2">
      <c r="E1281" s="853"/>
      <c r="F1281" s="853"/>
      <c r="G1281" s="854"/>
      <c r="H1281" s="853"/>
      <c r="I1281" s="855"/>
      <c r="J1281" s="855"/>
      <c r="K1281" s="856"/>
      <c r="L1281" s="855"/>
      <c r="M1281" s="855"/>
      <c r="N1281" s="855"/>
      <c r="O1281" s="856"/>
      <c r="P1281" s="855"/>
      <c r="Q1281" s="855"/>
      <c r="R1281" s="855"/>
      <c r="S1281" s="856"/>
      <c r="T1281" s="855"/>
      <c r="U1281" s="855"/>
      <c r="V1281" s="855"/>
      <c r="W1281" s="856"/>
      <c r="X1281" s="855"/>
      <c r="Y1281" s="855"/>
      <c r="Z1281" s="855"/>
      <c r="AA1281" s="856"/>
      <c r="AB1281" s="855"/>
      <c r="AC1281" s="855"/>
      <c r="AD1281" s="855"/>
      <c r="AE1281" s="856"/>
    </row>
    <row r="1282" spans="5:31" ht="15.75" customHeight="1" x14ac:dyDescent="0.2">
      <c r="E1282" s="853"/>
      <c r="F1282" s="853"/>
      <c r="G1282" s="854"/>
      <c r="H1282" s="853"/>
      <c r="I1282" s="855"/>
      <c r="J1282" s="855"/>
      <c r="K1282" s="856"/>
      <c r="L1282" s="855"/>
      <c r="M1282" s="855"/>
      <c r="N1282" s="855"/>
      <c r="O1282" s="856"/>
      <c r="P1282" s="855"/>
      <c r="Q1282" s="855"/>
      <c r="R1282" s="855"/>
      <c r="S1282" s="856"/>
      <c r="T1282" s="855"/>
      <c r="U1282" s="855"/>
      <c r="V1282" s="855"/>
      <c r="W1282" s="856"/>
      <c r="X1282" s="855"/>
      <c r="Y1282" s="855"/>
      <c r="Z1282" s="855"/>
      <c r="AA1282" s="856"/>
      <c r="AB1282" s="855"/>
      <c r="AC1282" s="855"/>
      <c r="AD1282" s="855"/>
      <c r="AE1282" s="856"/>
    </row>
    <row r="1283" spans="5:31" ht="15.75" customHeight="1" x14ac:dyDescent="0.2">
      <c r="E1283" s="853"/>
      <c r="F1283" s="853"/>
      <c r="G1283" s="854"/>
      <c r="H1283" s="853"/>
      <c r="I1283" s="855"/>
      <c r="J1283" s="855"/>
      <c r="K1283" s="856"/>
      <c r="L1283" s="855"/>
      <c r="M1283" s="855"/>
      <c r="N1283" s="855"/>
      <c r="O1283" s="856"/>
      <c r="P1283" s="855"/>
      <c r="Q1283" s="855"/>
      <c r="R1283" s="855"/>
      <c r="S1283" s="856"/>
      <c r="T1283" s="855"/>
      <c r="U1283" s="855"/>
      <c r="V1283" s="855"/>
      <c r="W1283" s="856"/>
      <c r="X1283" s="855"/>
      <c r="Y1283" s="855"/>
      <c r="Z1283" s="855"/>
      <c r="AA1283" s="856"/>
      <c r="AB1283" s="855"/>
      <c r="AC1283" s="855"/>
      <c r="AD1283" s="855"/>
      <c r="AE1283" s="856"/>
    </row>
    <row r="1284" spans="5:31" ht="15.75" customHeight="1" x14ac:dyDescent="0.2">
      <c r="E1284" s="853"/>
      <c r="F1284" s="853"/>
      <c r="G1284" s="854"/>
      <c r="H1284" s="853"/>
      <c r="I1284" s="855"/>
      <c r="J1284" s="855"/>
      <c r="K1284" s="856"/>
      <c r="L1284" s="855"/>
      <c r="M1284" s="855"/>
      <c r="N1284" s="855"/>
      <c r="O1284" s="856"/>
      <c r="P1284" s="855"/>
      <c r="Q1284" s="855"/>
      <c r="R1284" s="855"/>
      <c r="S1284" s="856"/>
      <c r="T1284" s="855"/>
      <c r="U1284" s="855"/>
      <c r="V1284" s="855"/>
      <c r="W1284" s="856"/>
      <c r="X1284" s="855"/>
      <c r="Y1284" s="855"/>
      <c r="Z1284" s="855"/>
      <c r="AA1284" s="856"/>
      <c r="AB1284" s="855"/>
      <c r="AC1284" s="855"/>
      <c r="AD1284" s="855"/>
      <c r="AE1284" s="856"/>
    </row>
    <row r="1285" spans="5:31" ht="15.75" customHeight="1" x14ac:dyDescent="0.2">
      <c r="E1285" s="853"/>
      <c r="F1285" s="853"/>
      <c r="G1285" s="854"/>
      <c r="H1285" s="853"/>
      <c r="I1285" s="855"/>
      <c r="J1285" s="855"/>
      <c r="K1285" s="856"/>
      <c r="L1285" s="855"/>
      <c r="M1285" s="855"/>
      <c r="N1285" s="855"/>
      <c r="O1285" s="856"/>
      <c r="P1285" s="855"/>
      <c r="Q1285" s="855"/>
      <c r="R1285" s="855"/>
      <c r="S1285" s="856"/>
      <c r="T1285" s="855"/>
      <c r="U1285" s="855"/>
      <c r="V1285" s="855"/>
      <c r="W1285" s="856"/>
      <c r="X1285" s="855"/>
      <c r="Y1285" s="855"/>
      <c r="Z1285" s="855"/>
      <c r="AA1285" s="856"/>
      <c r="AB1285" s="855"/>
      <c r="AC1285" s="855"/>
      <c r="AD1285" s="855"/>
      <c r="AE1285" s="856"/>
    </row>
    <row r="1286" spans="5:31" ht="15.75" customHeight="1" x14ac:dyDescent="0.2">
      <c r="E1286" s="853"/>
      <c r="F1286" s="853"/>
      <c r="G1286" s="854"/>
      <c r="H1286" s="853"/>
      <c r="I1286" s="855"/>
      <c r="J1286" s="855"/>
      <c r="K1286" s="856"/>
      <c r="L1286" s="855"/>
      <c r="M1286" s="855"/>
      <c r="N1286" s="855"/>
      <c r="O1286" s="856"/>
      <c r="P1286" s="855"/>
      <c r="Q1286" s="855"/>
      <c r="R1286" s="855"/>
      <c r="S1286" s="856"/>
      <c r="T1286" s="855"/>
      <c r="U1286" s="855"/>
      <c r="V1286" s="855"/>
      <c r="W1286" s="856"/>
      <c r="X1286" s="855"/>
      <c r="Y1286" s="855"/>
      <c r="Z1286" s="855"/>
      <c r="AA1286" s="856"/>
      <c r="AB1286" s="855"/>
      <c r="AC1286" s="855"/>
      <c r="AD1286" s="855"/>
      <c r="AE1286" s="856"/>
    </row>
    <row r="1287" spans="5:31" ht="15.75" customHeight="1" x14ac:dyDescent="0.2">
      <c r="E1287" s="853"/>
      <c r="F1287" s="853"/>
      <c r="G1287" s="854"/>
      <c r="H1287" s="853"/>
      <c r="I1287" s="855"/>
      <c r="J1287" s="855"/>
      <c r="K1287" s="856"/>
      <c r="L1287" s="855"/>
      <c r="M1287" s="855"/>
      <c r="N1287" s="855"/>
      <c r="O1287" s="856"/>
      <c r="P1287" s="855"/>
      <c r="Q1287" s="855"/>
      <c r="R1287" s="855"/>
      <c r="S1287" s="856"/>
      <c r="T1287" s="855"/>
      <c r="U1287" s="855"/>
      <c r="V1287" s="855"/>
      <c r="W1287" s="856"/>
      <c r="X1287" s="855"/>
      <c r="Y1287" s="855"/>
      <c r="Z1287" s="855"/>
      <c r="AA1287" s="856"/>
      <c r="AB1287" s="855"/>
      <c r="AC1287" s="855"/>
      <c r="AD1287" s="855"/>
      <c r="AE1287" s="856"/>
    </row>
    <row r="1288" spans="5:31" ht="15.75" customHeight="1" x14ac:dyDescent="0.2">
      <c r="E1288" s="853"/>
      <c r="F1288" s="853"/>
      <c r="G1288" s="854"/>
      <c r="H1288" s="853"/>
      <c r="I1288" s="855"/>
      <c r="J1288" s="855"/>
      <c r="K1288" s="856"/>
      <c r="L1288" s="855"/>
      <c r="M1288" s="855"/>
      <c r="N1288" s="855"/>
      <c r="O1288" s="856"/>
      <c r="P1288" s="855"/>
      <c r="Q1288" s="855"/>
      <c r="R1288" s="855"/>
      <c r="S1288" s="856"/>
      <c r="T1288" s="855"/>
      <c r="U1288" s="855"/>
      <c r="V1288" s="855"/>
      <c r="W1288" s="856"/>
      <c r="X1288" s="855"/>
      <c r="Y1288" s="855"/>
      <c r="Z1288" s="855"/>
      <c r="AA1288" s="856"/>
      <c r="AB1288" s="855"/>
      <c r="AC1288" s="855"/>
      <c r="AD1288" s="855"/>
      <c r="AE1288" s="856"/>
    </row>
    <row r="1289" spans="5:31" ht="15.75" customHeight="1" x14ac:dyDescent="0.2">
      <c r="E1289" s="853"/>
      <c r="F1289" s="853"/>
      <c r="G1289" s="854"/>
      <c r="H1289" s="853"/>
      <c r="I1289" s="855"/>
      <c r="J1289" s="855"/>
      <c r="K1289" s="856"/>
      <c r="L1289" s="855"/>
      <c r="M1289" s="855"/>
      <c r="N1289" s="855"/>
      <c r="O1289" s="856"/>
      <c r="P1289" s="855"/>
      <c r="Q1289" s="855"/>
      <c r="R1289" s="855"/>
      <c r="S1289" s="856"/>
      <c r="T1289" s="855"/>
      <c r="U1289" s="855"/>
      <c r="V1289" s="855"/>
      <c r="W1289" s="856"/>
      <c r="X1289" s="855"/>
      <c r="Y1289" s="855"/>
      <c r="Z1289" s="855"/>
      <c r="AA1289" s="856"/>
      <c r="AB1289" s="855"/>
      <c r="AC1289" s="855"/>
      <c r="AD1289" s="855"/>
      <c r="AE1289" s="856"/>
    </row>
    <row r="1290" spans="5:31" ht="15.75" customHeight="1" x14ac:dyDescent="0.2">
      <c r="E1290" s="853"/>
      <c r="F1290" s="853"/>
      <c r="G1290" s="854"/>
      <c r="H1290" s="853"/>
      <c r="I1290" s="855"/>
      <c r="J1290" s="855"/>
      <c r="K1290" s="856"/>
      <c r="L1290" s="855"/>
      <c r="M1290" s="855"/>
      <c r="N1290" s="855"/>
      <c r="O1290" s="856"/>
      <c r="P1290" s="855"/>
      <c r="Q1290" s="855"/>
      <c r="R1290" s="855"/>
      <c r="S1290" s="856"/>
      <c r="T1290" s="855"/>
      <c r="U1290" s="855"/>
      <c r="V1290" s="855"/>
      <c r="W1290" s="856"/>
      <c r="X1290" s="855"/>
      <c r="Y1290" s="855"/>
      <c r="Z1290" s="855"/>
      <c r="AA1290" s="856"/>
      <c r="AB1290" s="855"/>
      <c r="AC1290" s="855"/>
      <c r="AD1290" s="855"/>
      <c r="AE1290" s="856"/>
    </row>
    <row r="1291" spans="5:31" ht="15.75" customHeight="1" x14ac:dyDescent="0.2">
      <c r="E1291" s="853"/>
      <c r="F1291" s="853"/>
      <c r="G1291" s="854"/>
      <c r="H1291" s="853"/>
      <c r="I1291" s="855"/>
      <c r="J1291" s="855"/>
      <c r="K1291" s="856"/>
      <c r="L1291" s="855"/>
      <c r="M1291" s="855"/>
      <c r="N1291" s="855"/>
      <c r="O1291" s="856"/>
      <c r="P1291" s="855"/>
      <c r="Q1291" s="855"/>
      <c r="R1291" s="855"/>
      <c r="S1291" s="856"/>
      <c r="T1291" s="855"/>
      <c r="U1291" s="855"/>
      <c r="V1291" s="855"/>
      <c r="W1291" s="856"/>
      <c r="X1291" s="855"/>
      <c r="Y1291" s="855"/>
      <c r="Z1291" s="855"/>
      <c r="AA1291" s="856"/>
      <c r="AB1291" s="855"/>
      <c r="AC1291" s="855"/>
      <c r="AD1291" s="855"/>
      <c r="AE1291" s="856"/>
    </row>
    <row r="1292" spans="5:31" ht="15.75" customHeight="1" x14ac:dyDescent="0.2">
      <c r="E1292" s="853"/>
      <c r="F1292" s="853"/>
      <c r="G1292" s="854"/>
      <c r="H1292" s="853"/>
      <c r="I1292" s="855"/>
      <c r="J1292" s="855"/>
      <c r="K1292" s="856"/>
      <c r="L1292" s="855"/>
      <c r="M1292" s="855"/>
      <c r="N1292" s="855"/>
      <c r="O1292" s="856"/>
      <c r="P1292" s="855"/>
      <c r="Q1292" s="855"/>
      <c r="R1292" s="855"/>
      <c r="S1292" s="856"/>
      <c r="T1292" s="855"/>
      <c r="U1292" s="855"/>
      <c r="V1292" s="855"/>
      <c r="W1292" s="856"/>
      <c r="X1292" s="855"/>
      <c r="Y1292" s="855"/>
      <c r="Z1292" s="855"/>
      <c r="AA1292" s="856"/>
      <c r="AB1292" s="855"/>
      <c r="AC1292" s="855"/>
      <c r="AD1292" s="855"/>
      <c r="AE1292" s="856"/>
    </row>
    <row r="1293" spans="5:31" ht="15.75" customHeight="1" x14ac:dyDescent="0.2">
      <c r="E1293" s="853"/>
      <c r="F1293" s="853"/>
      <c r="G1293" s="854"/>
      <c r="H1293" s="853"/>
      <c r="I1293" s="855"/>
      <c r="J1293" s="855"/>
      <c r="K1293" s="856"/>
      <c r="L1293" s="855"/>
      <c r="M1293" s="855"/>
      <c r="N1293" s="855"/>
      <c r="O1293" s="856"/>
      <c r="P1293" s="855"/>
      <c r="Q1293" s="855"/>
      <c r="R1293" s="855"/>
      <c r="S1293" s="856"/>
      <c r="T1293" s="855"/>
      <c r="U1293" s="855"/>
      <c r="V1293" s="855"/>
      <c r="W1293" s="856"/>
      <c r="X1293" s="855"/>
      <c r="Y1293" s="855"/>
      <c r="Z1293" s="855"/>
      <c r="AA1293" s="856"/>
      <c r="AB1293" s="855"/>
      <c r="AC1293" s="855"/>
      <c r="AD1293" s="855"/>
      <c r="AE1293" s="856"/>
    </row>
    <row r="1294" spans="5:31" ht="15.75" customHeight="1" x14ac:dyDescent="0.2">
      <c r="E1294" s="853"/>
      <c r="F1294" s="853"/>
      <c r="G1294" s="854"/>
      <c r="H1294" s="853"/>
      <c r="I1294" s="855"/>
      <c r="J1294" s="855"/>
      <c r="K1294" s="856"/>
      <c r="L1294" s="855"/>
      <c r="M1294" s="855"/>
      <c r="N1294" s="855"/>
      <c r="O1294" s="856"/>
      <c r="P1294" s="855"/>
      <c r="Q1294" s="855"/>
      <c r="R1294" s="855"/>
      <c r="S1294" s="856"/>
      <c r="T1294" s="855"/>
      <c r="U1294" s="855"/>
      <c r="V1294" s="855"/>
      <c r="W1294" s="856"/>
      <c r="X1294" s="855"/>
      <c r="Y1294" s="855"/>
      <c r="Z1294" s="855"/>
      <c r="AA1294" s="856"/>
      <c r="AB1294" s="855"/>
      <c r="AC1294" s="855"/>
      <c r="AD1294" s="855"/>
      <c r="AE1294" s="856"/>
    </row>
    <row r="1295" spans="5:31" ht="15.75" customHeight="1" x14ac:dyDescent="0.2">
      <c r="E1295" s="853"/>
      <c r="F1295" s="853"/>
      <c r="G1295" s="854"/>
      <c r="H1295" s="853"/>
      <c r="I1295" s="855"/>
      <c r="J1295" s="855"/>
      <c r="K1295" s="856"/>
      <c r="L1295" s="855"/>
      <c r="M1295" s="855"/>
      <c r="N1295" s="855"/>
      <c r="O1295" s="856"/>
      <c r="P1295" s="855"/>
      <c r="Q1295" s="855"/>
      <c r="R1295" s="855"/>
      <c r="S1295" s="856"/>
      <c r="T1295" s="855"/>
      <c r="U1295" s="855"/>
      <c r="V1295" s="855"/>
      <c r="W1295" s="856"/>
      <c r="X1295" s="855"/>
      <c r="Y1295" s="855"/>
      <c r="Z1295" s="855"/>
      <c r="AA1295" s="856"/>
      <c r="AB1295" s="855"/>
      <c r="AC1295" s="855"/>
      <c r="AD1295" s="855"/>
      <c r="AE1295" s="856"/>
    </row>
    <row r="1296" spans="5:31" ht="15.75" customHeight="1" x14ac:dyDescent="0.2">
      <c r="E1296" s="853"/>
      <c r="F1296" s="853"/>
      <c r="G1296" s="854"/>
      <c r="H1296" s="853"/>
      <c r="I1296" s="855"/>
      <c r="J1296" s="855"/>
      <c r="K1296" s="856"/>
      <c r="L1296" s="855"/>
      <c r="M1296" s="855"/>
      <c r="N1296" s="855"/>
      <c r="O1296" s="856"/>
      <c r="P1296" s="855"/>
      <c r="Q1296" s="855"/>
      <c r="R1296" s="855"/>
      <c r="S1296" s="856"/>
      <c r="T1296" s="855"/>
      <c r="U1296" s="855"/>
      <c r="V1296" s="855"/>
      <c r="W1296" s="856"/>
      <c r="X1296" s="855"/>
      <c r="Y1296" s="855"/>
      <c r="Z1296" s="855"/>
      <c r="AA1296" s="856"/>
      <c r="AB1296" s="855"/>
      <c r="AC1296" s="855"/>
      <c r="AD1296" s="855"/>
      <c r="AE1296" s="856"/>
    </row>
    <row r="1297" spans="5:31" ht="15.75" customHeight="1" x14ac:dyDescent="0.2">
      <c r="E1297" s="853"/>
      <c r="F1297" s="853"/>
      <c r="G1297" s="854"/>
      <c r="H1297" s="853"/>
      <c r="I1297" s="855"/>
      <c r="J1297" s="855"/>
      <c r="K1297" s="856"/>
      <c r="L1297" s="855"/>
      <c r="M1297" s="855"/>
      <c r="N1297" s="855"/>
      <c r="O1297" s="856"/>
      <c r="P1297" s="855"/>
      <c r="Q1297" s="855"/>
      <c r="R1297" s="855"/>
      <c r="S1297" s="856"/>
      <c r="T1297" s="855"/>
      <c r="U1297" s="855"/>
      <c r="V1297" s="855"/>
      <c r="W1297" s="856"/>
      <c r="X1297" s="855"/>
      <c r="Y1297" s="855"/>
      <c r="Z1297" s="855"/>
      <c r="AA1297" s="856"/>
      <c r="AB1297" s="855"/>
      <c r="AC1297" s="855"/>
      <c r="AD1297" s="855"/>
      <c r="AE1297" s="856"/>
    </row>
    <row r="1298" spans="5:31" ht="15.75" customHeight="1" x14ac:dyDescent="0.2">
      <c r="E1298" s="853"/>
      <c r="F1298" s="853"/>
      <c r="G1298" s="854"/>
      <c r="H1298" s="853"/>
      <c r="I1298" s="855"/>
      <c r="J1298" s="855"/>
      <c r="K1298" s="856"/>
      <c r="L1298" s="855"/>
      <c r="M1298" s="855"/>
      <c r="N1298" s="855"/>
      <c r="O1298" s="856"/>
      <c r="P1298" s="855"/>
      <c r="Q1298" s="855"/>
      <c r="R1298" s="855"/>
      <c r="S1298" s="856"/>
      <c r="T1298" s="855"/>
      <c r="U1298" s="855"/>
      <c r="V1298" s="855"/>
      <c r="W1298" s="856"/>
      <c r="X1298" s="855"/>
      <c r="Y1298" s="855"/>
      <c r="Z1298" s="855"/>
      <c r="AA1298" s="856"/>
      <c r="AB1298" s="855"/>
      <c r="AC1298" s="855"/>
      <c r="AD1298" s="855"/>
      <c r="AE1298" s="856"/>
    </row>
    <row r="1299" spans="5:31" ht="15.75" customHeight="1" x14ac:dyDescent="0.2">
      <c r="E1299" s="853"/>
      <c r="F1299" s="853"/>
      <c r="G1299" s="854"/>
      <c r="H1299" s="853"/>
      <c r="I1299" s="855"/>
      <c r="J1299" s="855"/>
      <c r="K1299" s="856"/>
      <c r="L1299" s="855"/>
      <c r="M1299" s="855"/>
      <c r="N1299" s="855"/>
      <c r="O1299" s="856"/>
      <c r="P1299" s="855"/>
      <c r="Q1299" s="855"/>
      <c r="R1299" s="855"/>
      <c r="S1299" s="856"/>
      <c r="T1299" s="855"/>
      <c r="U1299" s="855"/>
      <c r="V1299" s="855"/>
      <c r="W1299" s="856"/>
      <c r="X1299" s="855"/>
      <c r="Y1299" s="855"/>
      <c r="Z1299" s="855"/>
      <c r="AA1299" s="856"/>
      <c r="AB1299" s="855"/>
      <c r="AC1299" s="855"/>
      <c r="AD1299" s="855"/>
      <c r="AE1299" s="856"/>
    </row>
    <row r="1300" spans="5:31" ht="15.75" customHeight="1" x14ac:dyDescent="0.2">
      <c r="E1300" s="853"/>
      <c r="F1300" s="853"/>
      <c r="G1300" s="854"/>
      <c r="H1300" s="853"/>
      <c r="I1300" s="855"/>
      <c r="J1300" s="855"/>
      <c r="K1300" s="856"/>
      <c r="L1300" s="855"/>
      <c r="M1300" s="855"/>
      <c r="N1300" s="855"/>
      <c r="O1300" s="856"/>
      <c r="P1300" s="855"/>
      <c r="Q1300" s="855"/>
      <c r="R1300" s="855"/>
      <c r="S1300" s="856"/>
      <c r="T1300" s="855"/>
      <c r="U1300" s="855"/>
      <c r="V1300" s="855"/>
      <c r="W1300" s="856"/>
      <c r="X1300" s="855"/>
      <c r="Y1300" s="855"/>
      <c r="Z1300" s="855"/>
      <c r="AA1300" s="856"/>
      <c r="AB1300" s="855"/>
      <c r="AC1300" s="855"/>
      <c r="AD1300" s="855"/>
      <c r="AE1300" s="856"/>
    </row>
    <row r="1301" spans="5:31" ht="15.75" customHeight="1" x14ac:dyDescent="0.2">
      <c r="E1301" s="853"/>
      <c r="F1301" s="853"/>
      <c r="G1301" s="854"/>
      <c r="H1301" s="853"/>
      <c r="I1301" s="855"/>
      <c r="J1301" s="855"/>
      <c r="K1301" s="856"/>
      <c r="L1301" s="855"/>
      <c r="M1301" s="855"/>
      <c r="N1301" s="855"/>
      <c r="O1301" s="856"/>
      <c r="P1301" s="855"/>
      <c r="Q1301" s="855"/>
      <c r="R1301" s="855"/>
      <c r="S1301" s="856"/>
      <c r="T1301" s="855"/>
      <c r="U1301" s="855"/>
      <c r="V1301" s="855"/>
      <c r="W1301" s="856"/>
      <c r="X1301" s="855"/>
      <c r="Y1301" s="855"/>
      <c r="Z1301" s="855"/>
      <c r="AA1301" s="856"/>
      <c r="AB1301" s="855"/>
      <c r="AC1301" s="855"/>
      <c r="AD1301" s="855"/>
      <c r="AE1301" s="856"/>
    </row>
    <row r="1302" spans="5:31" ht="15.75" customHeight="1" x14ac:dyDescent="0.2">
      <c r="E1302" s="853"/>
      <c r="F1302" s="853"/>
      <c r="G1302" s="854"/>
      <c r="H1302" s="853"/>
      <c r="I1302" s="855"/>
      <c r="J1302" s="855"/>
      <c r="K1302" s="856"/>
      <c r="L1302" s="855"/>
      <c r="M1302" s="855"/>
      <c r="N1302" s="855"/>
      <c r="O1302" s="856"/>
      <c r="P1302" s="855"/>
      <c r="Q1302" s="855"/>
      <c r="R1302" s="855"/>
      <c r="S1302" s="856"/>
      <c r="T1302" s="855"/>
      <c r="U1302" s="855"/>
      <c r="V1302" s="855"/>
      <c r="W1302" s="856"/>
      <c r="X1302" s="855"/>
      <c r="Y1302" s="855"/>
      <c r="Z1302" s="855"/>
      <c r="AA1302" s="856"/>
      <c r="AB1302" s="855"/>
      <c r="AC1302" s="855"/>
      <c r="AD1302" s="855"/>
      <c r="AE1302" s="856"/>
    </row>
    <row r="1303" spans="5:31" ht="15.75" customHeight="1" x14ac:dyDescent="0.2">
      <c r="E1303" s="853"/>
      <c r="F1303" s="853"/>
      <c r="G1303" s="854"/>
      <c r="H1303" s="853"/>
      <c r="I1303" s="855"/>
      <c r="J1303" s="855"/>
      <c r="K1303" s="856"/>
      <c r="L1303" s="855"/>
      <c r="M1303" s="855"/>
      <c r="N1303" s="855"/>
      <c r="O1303" s="856"/>
      <c r="P1303" s="855"/>
      <c r="Q1303" s="855"/>
      <c r="R1303" s="855"/>
      <c r="S1303" s="856"/>
      <c r="T1303" s="855"/>
      <c r="U1303" s="855"/>
      <c r="V1303" s="855"/>
      <c r="W1303" s="856"/>
      <c r="X1303" s="855"/>
      <c r="Y1303" s="855"/>
      <c r="Z1303" s="855"/>
      <c r="AA1303" s="856"/>
      <c r="AB1303" s="855"/>
      <c r="AC1303" s="855"/>
      <c r="AD1303" s="855"/>
      <c r="AE1303" s="856"/>
    </row>
    <row r="1304" spans="5:31" ht="15.75" customHeight="1" x14ac:dyDescent="0.2">
      <c r="E1304" s="853"/>
      <c r="F1304" s="853"/>
      <c r="G1304" s="854"/>
      <c r="H1304" s="853"/>
      <c r="I1304" s="855"/>
      <c r="J1304" s="855"/>
      <c r="K1304" s="856"/>
      <c r="L1304" s="855"/>
      <c r="M1304" s="855"/>
      <c r="N1304" s="855"/>
      <c r="O1304" s="856"/>
      <c r="P1304" s="855"/>
      <c r="Q1304" s="855"/>
      <c r="R1304" s="855"/>
      <c r="S1304" s="856"/>
      <c r="T1304" s="855"/>
      <c r="U1304" s="855"/>
      <c r="V1304" s="855"/>
      <c r="W1304" s="856"/>
      <c r="X1304" s="855"/>
      <c r="Y1304" s="855"/>
      <c r="Z1304" s="855"/>
      <c r="AA1304" s="856"/>
      <c r="AB1304" s="855"/>
      <c r="AC1304" s="855"/>
      <c r="AD1304" s="855"/>
      <c r="AE1304" s="856"/>
    </row>
    <row r="1305" spans="5:31" ht="15.75" customHeight="1" x14ac:dyDescent="0.2">
      <c r="E1305" s="853"/>
      <c r="F1305" s="853"/>
      <c r="G1305" s="854"/>
      <c r="H1305" s="853"/>
      <c r="I1305" s="855"/>
      <c r="J1305" s="855"/>
      <c r="K1305" s="856"/>
      <c r="L1305" s="855"/>
      <c r="M1305" s="855"/>
      <c r="N1305" s="855"/>
      <c r="O1305" s="856"/>
      <c r="P1305" s="855"/>
      <c r="Q1305" s="855"/>
      <c r="R1305" s="855"/>
      <c r="S1305" s="856"/>
      <c r="T1305" s="855"/>
      <c r="U1305" s="855"/>
      <c r="V1305" s="855"/>
      <c r="W1305" s="856"/>
      <c r="X1305" s="855"/>
      <c r="Y1305" s="855"/>
      <c r="Z1305" s="855"/>
      <c r="AA1305" s="856"/>
      <c r="AB1305" s="855"/>
      <c r="AC1305" s="855"/>
      <c r="AD1305" s="855"/>
      <c r="AE1305" s="856"/>
    </row>
    <row r="1306" spans="5:31" ht="15.75" customHeight="1" x14ac:dyDescent="0.2">
      <c r="E1306" s="853"/>
      <c r="F1306" s="853"/>
      <c r="G1306" s="854"/>
      <c r="H1306" s="853"/>
      <c r="I1306" s="855"/>
      <c r="J1306" s="855"/>
      <c r="K1306" s="856"/>
      <c r="L1306" s="855"/>
      <c r="M1306" s="855"/>
      <c r="N1306" s="855"/>
      <c r="O1306" s="856"/>
      <c r="P1306" s="855"/>
      <c r="Q1306" s="855"/>
      <c r="R1306" s="855"/>
      <c r="S1306" s="856"/>
      <c r="T1306" s="855"/>
      <c r="U1306" s="855"/>
      <c r="V1306" s="855"/>
      <c r="W1306" s="856"/>
      <c r="X1306" s="855"/>
      <c r="Y1306" s="855"/>
      <c r="Z1306" s="855"/>
      <c r="AA1306" s="856"/>
      <c r="AB1306" s="855"/>
      <c r="AC1306" s="855"/>
      <c r="AD1306" s="855"/>
      <c r="AE1306" s="856"/>
    </row>
    <row r="1307" spans="5:31" ht="15.75" customHeight="1" x14ac:dyDescent="0.2">
      <c r="E1307" s="853"/>
      <c r="F1307" s="853"/>
      <c r="G1307" s="854"/>
      <c r="H1307" s="853"/>
      <c r="I1307" s="855"/>
      <c r="J1307" s="855"/>
      <c r="K1307" s="856"/>
      <c r="L1307" s="855"/>
      <c r="M1307" s="855"/>
      <c r="N1307" s="855"/>
      <c r="O1307" s="856"/>
      <c r="P1307" s="855"/>
      <c r="Q1307" s="855"/>
      <c r="R1307" s="855"/>
      <c r="S1307" s="856"/>
      <c r="T1307" s="855"/>
      <c r="U1307" s="855"/>
      <c r="V1307" s="855"/>
      <c r="W1307" s="856"/>
      <c r="X1307" s="855"/>
      <c r="Y1307" s="855"/>
      <c r="Z1307" s="855"/>
      <c r="AA1307" s="856"/>
      <c r="AB1307" s="855"/>
      <c r="AC1307" s="855"/>
      <c r="AD1307" s="855"/>
      <c r="AE1307" s="856"/>
    </row>
    <row r="1308" spans="5:31" ht="15.75" customHeight="1" x14ac:dyDescent="0.2">
      <c r="E1308" s="853"/>
      <c r="F1308" s="853"/>
      <c r="G1308" s="854"/>
      <c r="H1308" s="853"/>
      <c r="I1308" s="855"/>
      <c r="J1308" s="855"/>
      <c r="K1308" s="856"/>
      <c r="L1308" s="855"/>
      <c r="M1308" s="855"/>
      <c r="N1308" s="855"/>
      <c r="O1308" s="856"/>
      <c r="P1308" s="855"/>
      <c r="Q1308" s="855"/>
      <c r="R1308" s="855"/>
      <c r="S1308" s="856"/>
      <c r="T1308" s="855"/>
      <c r="U1308" s="855"/>
      <c r="V1308" s="855"/>
      <c r="W1308" s="856"/>
      <c r="X1308" s="855"/>
      <c r="Y1308" s="855"/>
      <c r="Z1308" s="855"/>
      <c r="AA1308" s="856"/>
      <c r="AB1308" s="855"/>
      <c r="AC1308" s="855"/>
      <c r="AD1308" s="855"/>
      <c r="AE1308" s="856"/>
    </row>
    <row r="1309" spans="5:31" ht="15.75" customHeight="1" x14ac:dyDescent="0.2">
      <c r="E1309" s="853"/>
      <c r="F1309" s="853"/>
      <c r="G1309" s="854"/>
      <c r="H1309" s="853"/>
      <c r="I1309" s="855"/>
      <c r="J1309" s="855"/>
      <c r="K1309" s="856"/>
      <c r="L1309" s="855"/>
      <c r="M1309" s="855"/>
      <c r="N1309" s="855"/>
      <c r="O1309" s="856"/>
      <c r="P1309" s="855"/>
      <c r="Q1309" s="855"/>
      <c r="R1309" s="855"/>
      <c r="S1309" s="856"/>
      <c r="T1309" s="855"/>
      <c r="U1309" s="855"/>
      <c r="V1309" s="855"/>
      <c r="W1309" s="856"/>
      <c r="X1309" s="855"/>
      <c r="Y1309" s="855"/>
      <c r="Z1309" s="855"/>
      <c r="AA1309" s="856"/>
      <c r="AB1309" s="855"/>
      <c r="AC1309" s="855"/>
      <c r="AD1309" s="855"/>
      <c r="AE1309" s="856"/>
    </row>
    <row r="1310" spans="5:31" ht="15.75" customHeight="1" x14ac:dyDescent="0.2">
      <c r="E1310" s="853"/>
      <c r="F1310" s="853"/>
      <c r="G1310" s="854"/>
      <c r="H1310" s="853"/>
      <c r="I1310" s="855"/>
      <c r="J1310" s="855"/>
      <c r="K1310" s="856"/>
      <c r="L1310" s="855"/>
      <c r="M1310" s="855"/>
      <c r="N1310" s="855"/>
      <c r="O1310" s="856"/>
      <c r="P1310" s="855"/>
      <c r="Q1310" s="855"/>
      <c r="R1310" s="855"/>
      <c r="S1310" s="856"/>
      <c r="T1310" s="855"/>
      <c r="U1310" s="855"/>
      <c r="V1310" s="855"/>
      <c r="W1310" s="856"/>
      <c r="X1310" s="855"/>
      <c r="Y1310" s="855"/>
      <c r="Z1310" s="855"/>
      <c r="AA1310" s="856"/>
      <c r="AB1310" s="855"/>
      <c r="AC1310" s="855"/>
      <c r="AD1310" s="855"/>
      <c r="AE1310" s="856"/>
    </row>
    <row r="1311" spans="5:31" ht="15.75" customHeight="1" x14ac:dyDescent="0.2">
      <c r="E1311" s="853"/>
      <c r="F1311" s="853"/>
      <c r="G1311" s="854"/>
      <c r="H1311" s="853"/>
      <c r="I1311" s="855"/>
      <c r="J1311" s="855"/>
      <c r="K1311" s="856"/>
      <c r="L1311" s="855"/>
      <c r="M1311" s="855"/>
      <c r="N1311" s="855"/>
      <c r="O1311" s="856"/>
      <c r="P1311" s="855"/>
      <c r="Q1311" s="855"/>
      <c r="R1311" s="855"/>
      <c r="S1311" s="856"/>
      <c r="T1311" s="855"/>
      <c r="U1311" s="855"/>
      <c r="V1311" s="855"/>
      <c r="W1311" s="856"/>
      <c r="X1311" s="855"/>
      <c r="Y1311" s="855"/>
      <c r="Z1311" s="855"/>
      <c r="AA1311" s="856"/>
      <c r="AB1311" s="855"/>
      <c r="AC1311" s="855"/>
      <c r="AD1311" s="855"/>
      <c r="AE1311" s="856"/>
    </row>
    <row r="1312" spans="5:31" ht="15.75" customHeight="1" x14ac:dyDescent="0.2">
      <c r="E1312" s="853"/>
      <c r="F1312" s="853"/>
      <c r="G1312" s="854"/>
      <c r="H1312" s="853"/>
      <c r="I1312" s="855"/>
      <c r="J1312" s="855"/>
      <c r="K1312" s="856"/>
      <c r="L1312" s="855"/>
      <c r="M1312" s="855"/>
      <c r="N1312" s="855"/>
      <c r="O1312" s="856"/>
      <c r="P1312" s="855"/>
      <c r="Q1312" s="855"/>
      <c r="R1312" s="855"/>
      <c r="S1312" s="856"/>
      <c r="T1312" s="855"/>
      <c r="U1312" s="855"/>
      <c r="V1312" s="855"/>
      <c r="W1312" s="856"/>
      <c r="X1312" s="855"/>
      <c r="Y1312" s="855"/>
      <c r="Z1312" s="855"/>
      <c r="AA1312" s="856"/>
      <c r="AB1312" s="855"/>
      <c r="AC1312" s="855"/>
      <c r="AD1312" s="855"/>
      <c r="AE1312" s="856"/>
    </row>
    <row r="1313" spans="5:31" ht="15.75" customHeight="1" x14ac:dyDescent="0.2">
      <c r="E1313" s="853"/>
      <c r="F1313" s="853"/>
      <c r="G1313" s="854"/>
      <c r="H1313" s="853"/>
      <c r="I1313" s="855"/>
      <c r="J1313" s="855"/>
      <c r="K1313" s="856"/>
      <c r="L1313" s="855"/>
      <c r="M1313" s="855"/>
      <c r="N1313" s="855"/>
      <c r="O1313" s="856"/>
      <c r="P1313" s="855"/>
      <c r="Q1313" s="855"/>
      <c r="R1313" s="855"/>
      <c r="S1313" s="856"/>
      <c r="T1313" s="855"/>
      <c r="U1313" s="855"/>
      <c r="V1313" s="855"/>
      <c r="W1313" s="856"/>
      <c r="X1313" s="855"/>
      <c r="Y1313" s="855"/>
      <c r="Z1313" s="855"/>
      <c r="AA1313" s="856"/>
      <c r="AB1313" s="855"/>
      <c r="AC1313" s="855"/>
      <c r="AD1313" s="855"/>
      <c r="AE1313" s="856"/>
    </row>
    <row r="1314" spans="5:31" ht="15.75" customHeight="1" x14ac:dyDescent="0.2">
      <c r="E1314" s="853"/>
      <c r="F1314" s="853"/>
      <c r="G1314" s="854"/>
      <c r="H1314" s="853"/>
      <c r="I1314" s="855"/>
      <c r="J1314" s="855"/>
      <c r="K1314" s="856"/>
      <c r="L1314" s="855"/>
      <c r="M1314" s="855"/>
      <c r="N1314" s="855"/>
      <c r="O1314" s="856"/>
      <c r="P1314" s="855"/>
      <c r="Q1314" s="855"/>
      <c r="R1314" s="855"/>
      <c r="S1314" s="856"/>
      <c r="T1314" s="855"/>
      <c r="U1314" s="855"/>
      <c r="V1314" s="855"/>
      <c r="W1314" s="856"/>
      <c r="X1314" s="855"/>
      <c r="Y1314" s="855"/>
      <c r="Z1314" s="855"/>
      <c r="AA1314" s="856"/>
      <c r="AB1314" s="855"/>
      <c r="AC1314" s="855"/>
      <c r="AD1314" s="855"/>
      <c r="AE1314" s="856"/>
    </row>
    <row r="1315" spans="5:31" ht="15.75" customHeight="1" x14ac:dyDescent="0.2">
      <c r="E1315" s="853"/>
      <c r="F1315" s="853"/>
      <c r="G1315" s="854"/>
      <c r="H1315" s="853"/>
      <c r="I1315" s="855"/>
      <c r="J1315" s="855"/>
      <c r="K1315" s="856"/>
      <c r="L1315" s="855"/>
      <c r="M1315" s="855"/>
      <c r="N1315" s="855"/>
      <c r="O1315" s="856"/>
      <c r="P1315" s="855"/>
      <c r="Q1315" s="855"/>
      <c r="R1315" s="855"/>
      <c r="S1315" s="856"/>
      <c r="T1315" s="855"/>
      <c r="U1315" s="855"/>
      <c r="V1315" s="855"/>
      <c r="W1315" s="856"/>
      <c r="X1315" s="855"/>
      <c r="Y1315" s="855"/>
      <c r="Z1315" s="855"/>
      <c r="AA1315" s="856"/>
      <c r="AB1315" s="855"/>
      <c r="AC1315" s="855"/>
      <c r="AD1315" s="855"/>
      <c r="AE1315" s="856"/>
    </row>
    <row r="1316" spans="5:31" ht="15.75" customHeight="1" x14ac:dyDescent="0.2">
      <c r="E1316" s="853"/>
      <c r="F1316" s="853"/>
      <c r="G1316" s="854"/>
      <c r="H1316" s="853"/>
      <c r="I1316" s="855"/>
      <c r="J1316" s="855"/>
      <c r="K1316" s="856"/>
      <c r="L1316" s="855"/>
      <c r="M1316" s="855"/>
      <c r="N1316" s="855"/>
      <c r="O1316" s="856"/>
      <c r="P1316" s="855"/>
      <c r="Q1316" s="855"/>
      <c r="R1316" s="855"/>
      <c r="S1316" s="856"/>
      <c r="T1316" s="855"/>
      <c r="U1316" s="855"/>
      <c r="V1316" s="855"/>
      <c r="W1316" s="856"/>
      <c r="X1316" s="855"/>
      <c r="Y1316" s="855"/>
      <c r="Z1316" s="855"/>
      <c r="AA1316" s="856"/>
      <c r="AB1316" s="855"/>
      <c r="AC1316" s="855"/>
      <c r="AD1316" s="855"/>
      <c r="AE1316" s="856"/>
    </row>
    <row r="1317" spans="5:31" ht="15.75" customHeight="1" x14ac:dyDescent="0.2">
      <c r="E1317" s="853"/>
      <c r="F1317" s="853"/>
      <c r="G1317" s="854"/>
      <c r="H1317" s="853"/>
      <c r="I1317" s="855"/>
      <c r="J1317" s="855"/>
      <c r="K1317" s="856"/>
      <c r="L1317" s="855"/>
      <c r="M1317" s="855"/>
      <c r="N1317" s="855"/>
      <c r="O1317" s="856"/>
      <c r="P1317" s="855"/>
      <c r="Q1317" s="855"/>
      <c r="R1317" s="855"/>
      <c r="S1317" s="856"/>
      <c r="T1317" s="855"/>
      <c r="U1317" s="855"/>
      <c r="V1317" s="855"/>
      <c r="W1317" s="856"/>
      <c r="X1317" s="855"/>
      <c r="Y1317" s="855"/>
      <c r="Z1317" s="855"/>
      <c r="AA1317" s="856"/>
      <c r="AB1317" s="855"/>
      <c r="AC1317" s="855"/>
      <c r="AD1317" s="855"/>
      <c r="AE1317" s="856"/>
    </row>
    <row r="1318" spans="5:31" ht="15.75" customHeight="1" x14ac:dyDescent="0.2">
      <c r="E1318" s="853"/>
      <c r="F1318" s="853"/>
      <c r="G1318" s="854"/>
      <c r="H1318" s="853"/>
      <c r="I1318" s="855"/>
      <c r="J1318" s="855"/>
      <c r="K1318" s="856"/>
      <c r="L1318" s="855"/>
      <c r="M1318" s="855"/>
      <c r="N1318" s="855"/>
      <c r="O1318" s="856"/>
      <c r="P1318" s="855"/>
      <c r="Q1318" s="855"/>
      <c r="R1318" s="855"/>
      <c r="S1318" s="856"/>
      <c r="T1318" s="855"/>
      <c r="U1318" s="855"/>
      <c r="V1318" s="855"/>
      <c r="W1318" s="856"/>
      <c r="X1318" s="855"/>
      <c r="Y1318" s="855"/>
      <c r="Z1318" s="855"/>
      <c r="AA1318" s="856"/>
      <c r="AB1318" s="855"/>
      <c r="AC1318" s="855"/>
      <c r="AD1318" s="855"/>
      <c r="AE1318" s="856"/>
    </row>
    <row r="1319" spans="5:31" ht="15.75" customHeight="1" x14ac:dyDescent="0.2">
      <c r="E1319" s="853"/>
      <c r="F1319" s="853"/>
      <c r="G1319" s="854"/>
      <c r="H1319" s="853"/>
      <c r="I1319" s="855"/>
      <c r="J1319" s="855"/>
      <c r="K1319" s="856"/>
      <c r="L1319" s="855"/>
      <c r="M1319" s="855"/>
      <c r="N1319" s="855"/>
      <c r="O1319" s="856"/>
      <c r="P1319" s="855"/>
      <c r="Q1319" s="855"/>
      <c r="R1319" s="855"/>
      <c r="S1319" s="856"/>
      <c r="T1319" s="855"/>
      <c r="U1319" s="855"/>
      <c r="V1319" s="855"/>
      <c r="W1319" s="856"/>
      <c r="X1319" s="855"/>
      <c r="Y1319" s="855"/>
      <c r="Z1319" s="855"/>
      <c r="AA1319" s="856"/>
      <c r="AB1319" s="855"/>
      <c r="AC1319" s="855"/>
      <c r="AD1319" s="855"/>
      <c r="AE1319" s="856"/>
    </row>
    <row r="1320" spans="5:31" ht="15.75" customHeight="1" x14ac:dyDescent="0.2">
      <c r="E1320" s="853"/>
      <c r="F1320" s="853"/>
      <c r="G1320" s="854"/>
      <c r="H1320" s="853"/>
      <c r="I1320" s="855"/>
      <c r="J1320" s="855"/>
      <c r="K1320" s="856"/>
      <c r="L1320" s="855"/>
      <c r="M1320" s="855"/>
      <c r="N1320" s="855"/>
      <c r="O1320" s="856"/>
      <c r="P1320" s="855"/>
      <c r="Q1320" s="855"/>
      <c r="R1320" s="855"/>
      <c r="S1320" s="856"/>
      <c r="T1320" s="855"/>
      <c r="U1320" s="855"/>
      <c r="V1320" s="855"/>
      <c r="W1320" s="856"/>
      <c r="X1320" s="855"/>
      <c r="Y1320" s="855"/>
      <c r="Z1320" s="855"/>
      <c r="AA1320" s="856"/>
      <c r="AB1320" s="855"/>
      <c r="AC1320" s="855"/>
      <c r="AD1320" s="855"/>
      <c r="AE1320" s="856"/>
    </row>
    <row r="1321" spans="5:31" ht="15.75" customHeight="1" x14ac:dyDescent="0.2">
      <c r="E1321" s="853"/>
      <c r="F1321" s="853"/>
      <c r="G1321" s="854"/>
      <c r="H1321" s="853"/>
      <c r="I1321" s="855"/>
      <c r="J1321" s="855"/>
      <c r="K1321" s="856"/>
      <c r="L1321" s="855"/>
      <c r="M1321" s="855"/>
      <c r="N1321" s="855"/>
      <c r="O1321" s="856"/>
      <c r="P1321" s="855"/>
      <c r="Q1321" s="855"/>
      <c r="R1321" s="855"/>
      <c r="S1321" s="856"/>
      <c r="T1321" s="855"/>
      <c r="U1321" s="855"/>
      <c r="V1321" s="855"/>
      <c r="W1321" s="856"/>
      <c r="X1321" s="855"/>
      <c r="Y1321" s="855"/>
      <c r="Z1321" s="855"/>
      <c r="AA1321" s="856"/>
      <c r="AB1321" s="855"/>
      <c r="AC1321" s="855"/>
      <c r="AD1321" s="855"/>
      <c r="AE1321" s="856"/>
    </row>
    <row r="1322" spans="5:31" ht="15.75" customHeight="1" x14ac:dyDescent="0.2">
      <c r="E1322" s="853"/>
      <c r="F1322" s="853"/>
      <c r="G1322" s="854"/>
      <c r="H1322" s="853"/>
      <c r="I1322" s="855"/>
      <c r="J1322" s="855"/>
      <c r="K1322" s="856"/>
      <c r="L1322" s="855"/>
      <c r="M1322" s="855"/>
      <c r="N1322" s="855"/>
      <c r="O1322" s="856"/>
      <c r="P1322" s="855"/>
      <c r="Q1322" s="855"/>
      <c r="R1322" s="855"/>
      <c r="S1322" s="856"/>
      <c r="T1322" s="855"/>
      <c r="U1322" s="855"/>
      <c r="V1322" s="855"/>
      <c r="W1322" s="856"/>
      <c r="X1322" s="855"/>
      <c r="Y1322" s="855"/>
      <c r="Z1322" s="855"/>
      <c r="AA1322" s="856"/>
      <c r="AB1322" s="855"/>
      <c r="AC1322" s="855"/>
      <c r="AD1322" s="855"/>
      <c r="AE1322" s="856"/>
    </row>
    <row r="1323" spans="5:31" ht="15.75" customHeight="1" x14ac:dyDescent="0.2">
      <c r="E1323" s="853"/>
      <c r="F1323" s="853"/>
      <c r="G1323" s="854"/>
      <c r="H1323" s="853"/>
      <c r="I1323" s="855"/>
      <c r="J1323" s="855"/>
      <c r="K1323" s="856"/>
      <c r="L1323" s="855"/>
      <c r="M1323" s="855"/>
      <c r="N1323" s="855"/>
      <c r="O1323" s="856"/>
      <c r="P1323" s="855"/>
      <c r="Q1323" s="855"/>
      <c r="R1323" s="855"/>
      <c r="S1323" s="856"/>
      <c r="T1323" s="855"/>
      <c r="U1323" s="855"/>
      <c r="V1323" s="855"/>
      <c r="W1323" s="856"/>
      <c r="X1323" s="855"/>
      <c r="Y1323" s="855"/>
      <c r="Z1323" s="855"/>
      <c r="AA1323" s="856"/>
      <c r="AB1323" s="855"/>
      <c r="AC1323" s="855"/>
      <c r="AD1323" s="855"/>
      <c r="AE1323" s="856"/>
    </row>
    <row r="1324" spans="5:31" ht="15.75" customHeight="1" x14ac:dyDescent="0.2">
      <c r="E1324" s="853"/>
      <c r="F1324" s="853"/>
      <c r="G1324" s="854"/>
      <c r="H1324" s="853"/>
      <c r="I1324" s="855"/>
      <c r="J1324" s="855"/>
      <c r="K1324" s="856"/>
      <c r="L1324" s="855"/>
      <c r="M1324" s="855"/>
      <c r="N1324" s="855"/>
      <c r="O1324" s="856"/>
      <c r="P1324" s="855"/>
      <c r="Q1324" s="855"/>
      <c r="R1324" s="855"/>
      <c r="S1324" s="856"/>
      <c r="T1324" s="855"/>
      <c r="U1324" s="855"/>
      <c r="V1324" s="855"/>
      <c r="W1324" s="856"/>
      <c r="X1324" s="855"/>
      <c r="Y1324" s="855"/>
      <c r="Z1324" s="855"/>
      <c r="AA1324" s="856"/>
      <c r="AB1324" s="855"/>
      <c r="AC1324" s="855"/>
      <c r="AD1324" s="855"/>
      <c r="AE1324" s="856"/>
    </row>
    <row r="1325" spans="5:31" ht="15.75" customHeight="1" x14ac:dyDescent="0.2">
      <c r="E1325" s="853"/>
      <c r="F1325" s="853"/>
      <c r="G1325" s="854"/>
      <c r="H1325" s="853"/>
      <c r="I1325" s="855"/>
      <c r="J1325" s="855"/>
      <c r="K1325" s="856"/>
      <c r="L1325" s="855"/>
      <c r="M1325" s="855"/>
      <c r="N1325" s="855"/>
      <c r="O1325" s="856"/>
      <c r="P1325" s="855"/>
      <c r="Q1325" s="855"/>
      <c r="R1325" s="855"/>
      <c r="S1325" s="856"/>
      <c r="T1325" s="855"/>
      <c r="U1325" s="855"/>
      <c r="V1325" s="855"/>
      <c r="W1325" s="856"/>
      <c r="X1325" s="855"/>
      <c r="Y1325" s="855"/>
      <c r="Z1325" s="855"/>
      <c r="AA1325" s="856"/>
      <c r="AB1325" s="855"/>
      <c r="AC1325" s="855"/>
      <c r="AD1325" s="855"/>
      <c r="AE1325" s="856"/>
    </row>
    <row r="1326" spans="5:31" ht="15.75" customHeight="1" x14ac:dyDescent="0.2">
      <c r="E1326" s="853"/>
      <c r="F1326" s="853"/>
      <c r="G1326" s="854"/>
      <c r="H1326" s="853"/>
      <c r="I1326" s="855"/>
      <c r="J1326" s="855"/>
      <c r="K1326" s="856"/>
      <c r="L1326" s="855"/>
      <c r="M1326" s="855"/>
      <c r="N1326" s="855"/>
      <c r="O1326" s="856"/>
      <c r="P1326" s="855"/>
      <c r="Q1326" s="855"/>
      <c r="R1326" s="855"/>
      <c r="S1326" s="856"/>
      <c r="T1326" s="855"/>
      <c r="U1326" s="855"/>
      <c r="V1326" s="855"/>
      <c r="W1326" s="856"/>
      <c r="X1326" s="855"/>
      <c r="Y1326" s="855"/>
      <c r="Z1326" s="855"/>
      <c r="AA1326" s="856"/>
      <c r="AB1326" s="855"/>
      <c r="AC1326" s="855"/>
      <c r="AD1326" s="855"/>
      <c r="AE1326" s="856"/>
    </row>
    <row r="1327" spans="5:31" ht="15.75" customHeight="1" x14ac:dyDescent="0.2">
      <c r="E1327" s="853"/>
      <c r="F1327" s="853"/>
      <c r="G1327" s="854"/>
      <c r="H1327" s="853"/>
      <c r="I1327" s="855"/>
      <c r="J1327" s="855"/>
      <c r="K1327" s="856"/>
      <c r="L1327" s="855"/>
      <c r="M1327" s="855"/>
      <c r="N1327" s="855"/>
      <c r="O1327" s="856"/>
      <c r="P1327" s="855"/>
      <c r="Q1327" s="855"/>
      <c r="R1327" s="855"/>
      <c r="S1327" s="856"/>
      <c r="T1327" s="855"/>
      <c r="U1327" s="855"/>
      <c r="V1327" s="855"/>
      <c r="W1327" s="856"/>
      <c r="X1327" s="855"/>
      <c r="Y1327" s="855"/>
      <c r="Z1327" s="855"/>
      <c r="AA1327" s="856"/>
      <c r="AB1327" s="855"/>
      <c r="AC1327" s="855"/>
      <c r="AD1327" s="855"/>
      <c r="AE1327" s="856"/>
    </row>
    <row r="1328" spans="5:31" ht="15.75" customHeight="1" x14ac:dyDescent="0.2">
      <c r="E1328" s="853"/>
      <c r="F1328" s="853"/>
      <c r="G1328" s="854"/>
      <c r="H1328" s="853"/>
      <c r="I1328" s="855"/>
      <c r="J1328" s="855"/>
      <c r="K1328" s="856"/>
      <c r="L1328" s="855"/>
      <c r="M1328" s="855"/>
      <c r="N1328" s="855"/>
      <c r="O1328" s="856"/>
      <c r="P1328" s="855"/>
      <c r="Q1328" s="855"/>
      <c r="R1328" s="855"/>
      <c r="S1328" s="856"/>
      <c r="T1328" s="855"/>
      <c r="U1328" s="855"/>
      <c r="V1328" s="855"/>
      <c r="W1328" s="856"/>
      <c r="X1328" s="855"/>
      <c r="Y1328" s="855"/>
      <c r="Z1328" s="855"/>
      <c r="AA1328" s="856"/>
      <c r="AB1328" s="855"/>
      <c r="AC1328" s="855"/>
      <c r="AD1328" s="855"/>
      <c r="AE1328" s="856"/>
    </row>
    <row r="1329" spans="5:31" ht="15.75" customHeight="1" x14ac:dyDescent="0.2">
      <c r="E1329" s="853"/>
      <c r="F1329" s="853"/>
      <c r="G1329" s="854"/>
      <c r="H1329" s="853"/>
      <c r="I1329" s="855"/>
      <c r="J1329" s="855"/>
      <c r="K1329" s="856"/>
      <c r="L1329" s="855"/>
      <c r="M1329" s="855"/>
      <c r="N1329" s="855"/>
      <c r="O1329" s="856"/>
      <c r="P1329" s="855"/>
      <c r="Q1329" s="855"/>
      <c r="R1329" s="855"/>
      <c r="S1329" s="856"/>
      <c r="T1329" s="855"/>
      <c r="U1329" s="855"/>
      <c r="V1329" s="855"/>
      <c r="W1329" s="856"/>
      <c r="X1329" s="855"/>
      <c r="Y1329" s="855"/>
      <c r="Z1329" s="855"/>
      <c r="AA1329" s="856"/>
      <c r="AB1329" s="855"/>
      <c r="AC1329" s="855"/>
      <c r="AD1329" s="855"/>
      <c r="AE1329" s="856"/>
    </row>
    <row r="1330" spans="5:31" ht="15.75" customHeight="1" x14ac:dyDescent="0.2">
      <c r="E1330" s="853"/>
      <c r="F1330" s="853"/>
      <c r="G1330" s="854"/>
      <c r="H1330" s="853"/>
      <c r="I1330" s="855"/>
      <c r="J1330" s="855"/>
      <c r="K1330" s="856"/>
      <c r="L1330" s="855"/>
      <c r="M1330" s="855"/>
      <c r="N1330" s="855"/>
      <c r="O1330" s="856"/>
      <c r="P1330" s="855"/>
      <c r="Q1330" s="855"/>
      <c r="R1330" s="855"/>
      <c r="S1330" s="856"/>
      <c r="T1330" s="855"/>
      <c r="U1330" s="855"/>
      <c r="V1330" s="855"/>
      <c r="W1330" s="856"/>
      <c r="X1330" s="855"/>
      <c r="Y1330" s="855"/>
      <c r="Z1330" s="855"/>
      <c r="AA1330" s="856"/>
      <c r="AB1330" s="855"/>
      <c r="AC1330" s="855"/>
      <c r="AD1330" s="855"/>
      <c r="AE1330" s="856"/>
    </row>
    <row r="1331" spans="5:31" ht="15.75" customHeight="1" x14ac:dyDescent="0.2">
      <c r="E1331" s="853"/>
      <c r="F1331" s="853"/>
      <c r="G1331" s="854"/>
      <c r="H1331" s="853"/>
      <c r="I1331" s="855"/>
      <c r="J1331" s="855"/>
      <c r="K1331" s="856"/>
      <c r="L1331" s="855"/>
      <c r="M1331" s="855"/>
      <c r="N1331" s="855"/>
      <c r="O1331" s="856"/>
      <c r="P1331" s="855"/>
      <c r="Q1331" s="855"/>
      <c r="R1331" s="855"/>
      <c r="S1331" s="856"/>
      <c r="T1331" s="855"/>
      <c r="U1331" s="855"/>
      <c r="V1331" s="855"/>
      <c r="W1331" s="856"/>
      <c r="X1331" s="855"/>
      <c r="Y1331" s="855"/>
      <c r="Z1331" s="855"/>
      <c r="AA1331" s="856"/>
      <c r="AB1331" s="855"/>
      <c r="AC1331" s="855"/>
      <c r="AD1331" s="855"/>
      <c r="AE1331" s="856"/>
    </row>
    <row r="1332" spans="5:31" ht="15.75" customHeight="1" x14ac:dyDescent="0.2">
      <c r="E1332" s="853"/>
      <c r="F1332" s="853"/>
      <c r="G1332" s="854"/>
      <c r="H1332" s="853"/>
      <c r="I1332" s="855"/>
      <c r="J1332" s="855"/>
      <c r="K1332" s="856"/>
      <c r="L1332" s="855"/>
      <c r="M1332" s="855"/>
      <c r="N1332" s="855"/>
      <c r="O1332" s="856"/>
      <c r="P1332" s="855"/>
      <c r="Q1332" s="855"/>
      <c r="R1332" s="855"/>
      <c r="S1332" s="856"/>
      <c r="T1332" s="855"/>
      <c r="U1332" s="855"/>
      <c r="V1332" s="855"/>
      <c r="W1332" s="856"/>
      <c r="X1332" s="855"/>
      <c r="Y1332" s="855"/>
      <c r="Z1332" s="855"/>
      <c r="AA1332" s="856"/>
      <c r="AB1332" s="855"/>
      <c r="AC1332" s="855"/>
      <c r="AD1332" s="855"/>
      <c r="AE1332" s="856"/>
    </row>
    <row r="1333" spans="5:31" ht="15.75" customHeight="1" x14ac:dyDescent="0.2">
      <c r="E1333" s="853"/>
      <c r="F1333" s="853"/>
      <c r="G1333" s="854"/>
      <c r="H1333" s="853"/>
      <c r="I1333" s="855"/>
      <c r="J1333" s="855"/>
      <c r="K1333" s="856"/>
      <c r="L1333" s="855"/>
      <c r="M1333" s="855"/>
      <c r="N1333" s="855"/>
      <c r="O1333" s="856"/>
      <c r="P1333" s="855"/>
      <c r="Q1333" s="855"/>
      <c r="R1333" s="855"/>
      <c r="S1333" s="856"/>
      <c r="T1333" s="855"/>
      <c r="U1333" s="855"/>
      <c r="V1333" s="855"/>
      <c r="W1333" s="856"/>
      <c r="X1333" s="855"/>
      <c r="Y1333" s="855"/>
      <c r="Z1333" s="855"/>
      <c r="AA1333" s="856"/>
      <c r="AB1333" s="855"/>
      <c r="AC1333" s="855"/>
      <c r="AD1333" s="855"/>
      <c r="AE1333" s="856"/>
    </row>
    <row r="1334" spans="5:31" ht="15.75" customHeight="1" x14ac:dyDescent="0.2">
      <c r="E1334" s="853"/>
      <c r="F1334" s="853"/>
      <c r="G1334" s="854"/>
      <c r="H1334" s="853"/>
      <c r="I1334" s="855"/>
      <c r="J1334" s="855"/>
      <c r="K1334" s="856"/>
      <c r="L1334" s="855"/>
      <c r="M1334" s="855"/>
      <c r="N1334" s="855"/>
      <c r="O1334" s="856"/>
      <c r="P1334" s="855"/>
      <c r="Q1334" s="855"/>
      <c r="R1334" s="855"/>
      <c r="S1334" s="856"/>
      <c r="T1334" s="855"/>
      <c r="U1334" s="855"/>
      <c r="V1334" s="855"/>
      <c r="W1334" s="856"/>
      <c r="X1334" s="855"/>
      <c r="Y1334" s="855"/>
      <c r="Z1334" s="855"/>
      <c r="AA1334" s="856"/>
      <c r="AB1334" s="855"/>
      <c r="AC1334" s="855"/>
      <c r="AD1334" s="855"/>
      <c r="AE1334" s="856"/>
    </row>
    <row r="1335" spans="5:31" ht="15.75" customHeight="1" x14ac:dyDescent="0.2">
      <c r="E1335" s="853"/>
      <c r="F1335" s="853"/>
      <c r="G1335" s="854"/>
      <c r="H1335" s="853"/>
      <c r="I1335" s="855"/>
      <c r="J1335" s="855"/>
      <c r="K1335" s="856"/>
      <c r="L1335" s="855"/>
      <c r="M1335" s="855"/>
      <c r="N1335" s="855"/>
      <c r="O1335" s="856"/>
      <c r="P1335" s="855"/>
      <c r="Q1335" s="855"/>
      <c r="R1335" s="855"/>
      <c r="S1335" s="856"/>
      <c r="T1335" s="855"/>
      <c r="U1335" s="855"/>
      <c r="V1335" s="855"/>
      <c r="W1335" s="856"/>
      <c r="X1335" s="855"/>
      <c r="Y1335" s="855"/>
      <c r="Z1335" s="855"/>
      <c r="AA1335" s="856"/>
      <c r="AB1335" s="855"/>
      <c r="AC1335" s="855"/>
      <c r="AD1335" s="855"/>
      <c r="AE1335" s="856"/>
    </row>
    <row r="1336" spans="5:31" ht="15.75" customHeight="1" x14ac:dyDescent="0.2">
      <c r="E1336" s="853"/>
      <c r="F1336" s="853"/>
      <c r="G1336" s="854"/>
      <c r="H1336" s="853"/>
      <c r="I1336" s="855"/>
      <c r="J1336" s="855"/>
      <c r="K1336" s="856"/>
      <c r="L1336" s="855"/>
      <c r="M1336" s="855"/>
      <c r="N1336" s="855"/>
      <c r="O1336" s="856"/>
      <c r="P1336" s="855"/>
      <c r="Q1336" s="855"/>
      <c r="R1336" s="855"/>
      <c r="S1336" s="856"/>
      <c r="T1336" s="855"/>
      <c r="U1336" s="855"/>
      <c r="V1336" s="855"/>
      <c r="W1336" s="856"/>
      <c r="X1336" s="855"/>
      <c r="Y1336" s="855"/>
      <c r="Z1336" s="855"/>
      <c r="AA1336" s="856"/>
      <c r="AB1336" s="855"/>
      <c r="AC1336" s="855"/>
      <c r="AD1336" s="855"/>
      <c r="AE1336" s="856"/>
    </row>
    <row r="1337" spans="5:31" ht="15.75" customHeight="1" x14ac:dyDescent="0.2">
      <c r="E1337" s="853"/>
      <c r="F1337" s="853"/>
      <c r="G1337" s="854"/>
      <c r="H1337" s="853"/>
      <c r="I1337" s="855"/>
      <c r="J1337" s="855"/>
      <c r="K1337" s="856"/>
      <c r="L1337" s="855"/>
      <c r="M1337" s="855"/>
      <c r="N1337" s="855"/>
      <c r="O1337" s="856"/>
      <c r="P1337" s="855"/>
      <c r="Q1337" s="855"/>
      <c r="R1337" s="855"/>
      <c r="S1337" s="856"/>
      <c r="T1337" s="855"/>
      <c r="U1337" s="855"/>
      <c r="V1337" s="855"/>
      <c r="W1337" s="856"/>
      <c r="X1337" s="855"/>
      <c r="Y1337" s="855"/>
      <c r="Z1337" s="855"/>
      <c r="AA1337" s="856"/>
      <c r="AB1337" s="855"/>
      <c r="AC1337" s="855"/>
      <c r="AD1337" s="855"/>
      <c r="AE1337" s="856"/>
    </row>
    <row r="1338" spans="5:31" ht="15.75" customHeight="1" x14ac:dyDescent="0.2">
      <c r="E1338" s="853"/>
      <c r="F1338" s="853"/>
      <c r="G1338" s="854"/>
      <c r="H1338" s="853"/>
      <c r="I1338" s="855"/>
      <c r="J1338" s="855"/>
      <c r="K1338" s="856"/>
      <c r="L1338" s="855"/>
      <c r="M1338" s="855"/>
      <c r="N1338" s="855"/>
      <c r="O1338" s="856"/>
      <c r="P1338" s="855"/>
      <c r="Q1338" s="855"/>
      <c r="R1338" s="855"/>
      <c r="S1338" s="856"/>
      <c r="T1338" s="855"/>
      <c r="U1338" s="855"/>
      <c r="V1338" s="855"/>
      <c r="W1338" s="856"/>
      <c r="X1338" s="855"/>
      <c r="Y1338" s="855"/>
      <c r="Z1338" s="855"/>
      <c r="AA1338" s="856"/>
      <c r="AB1338" s="855"/>
      <c r="AC1338" s="855"/>
      <c r="AD1338" s="855"/>
      <c r="AE1338" s="856"/>
    </row>
    <row r="1339" spans="5:31" ht="15.75" customHeight="1" x14ac:dyDescent="0.2">
      <c r="E1339" s="853"/>
      <c r="F1339" s="853"/>
      <c r="G1339" s="854"/>
      <c r="H1339" s="853"/>
      <c r="I1339" s="855"/>
      <c r="J1339" s="855"/>
      <c r="K1339" s="856"/>
      <c r="L1339" s="855"/>
      <c r="M1339" s="855"/>
      <c r="N1339" s="855"/>
      <c r="O1339" s="856"/>
      <c r="P1339" s="855"/>
      <c r="Q1339" s="855"/>
      <c r="R1339" s="855"/>
      <c r="S1339" s="856"/>
      <c r="T1339" s="855"/>
      <c r="U1339" s="855"/>
      <c r="V1339" s="855"/>
      <c r="W1339" s="856"/>
      <c r="X1339" s="855"/>
      <c r="Y1339" s="855"/>
      <c r="Z1339" s="855"/>
      <c r="AA1339" s="856"/>
      <c r="AB1339" s="855"/>
      <c r="AC1339" s="855"/>
      <c r="AD1339" s="855"/>
      <c r="AE1339" s="856"/>
    </row>
    <row r="1340" spans="5:31" ht="15.75" customHeight="1" x14ac:dyDescent="0.2">
      <c r="E1340" s="853"/>
      <c r="F1340" s="853"/>
      <c r="G1340" s="854"/>
      <c r="H1340" s="853"/>
      <c r="I1340" s="855"/>
      <c r="J1340" s="855"/>
      <c r="K1340" s="856"/>
      <c r="L1340" s="855"/>
      <c r="M1340" s="855"/>
      <c r="N1340" s="855"/>
      <c r="O1340" s="856"/>
      <c r="P1340" s="855"/>
      <c r="Q1340" s="855"/>
      <c r="R1340" s="855"/>
      <c r="S1340" s="856"/>
      <c r="T1340" s="855"/>
      <c r="U1340" s="855"/>
      <c r="V1340" s="855"/>
      <c r="W1340" s="856"/>
      <c r="X1340" s="855"/>
      <c r="Y1340" s="855"/>
      <c r="Z1340" s="855"/>
      <c r="AA1340" s="856"/>
      <c r="AB1340" s="855"/>
      <c r="AC1340" s="855"/>
      <c r="AD1340" s="855"/>
      <c r="AE1340" s="856"/>
    </row>
    <row r="1341" spans="5:31" ht="15.75" customHeight="1" x14ac:dyDescent="0.2">
      <c r="E1341" s="853"/>
      <c r="F1341" s="853"/>
      <c r="G1341" s="854"/>
      <c r="H1341" s="853"/>
      <c r="I1341" s="855"/>
      <c r="J1341" s="855"/>
      <c r="K1341" s="856"/>
      <c r="L1341" s="855"/>
      <c r="M1341" s="855"/>
      <c r="N1341" s="855"/>
      <c r="O1341" s="856"/>
      <c r="P1341" s="855"/>
      <c r="Q1341" s="855"/>
      <c r="R1341" s="855"/>
      <c r="S1341" s="856"/>
      <c r="T1341" s="855"/>
      <c r="U1341" s="855"/>
      <c r="V1341" s="855"/>
      <c r="W1341" s="856"/>
      <c r="X1341" s="855"/>
      <c r="Y1341" s="855"/>
      <c r="Z1341" s="855"/>
      <c r="AA1341" s="856"/>
      <c r="AB1341" s="855"/>
      <c r="AC1341" s="855"/>
      <c r="AD1341" s="855"/>
      <c r="AE1341" s="856"/>
    </row>
    <row r="1342" spans="5:31" ht="15.75" customHeight="1" x14ac:dyDescent="0.2">
      <c r="E1342" s="853"/>
      <c r="F1342" s="853"/>
      <c r="G1342" s="854"/>
      <c r="H1342" s="853"/>
      <c r="I1342" s="855"/>
      <c r="J1342" s="855"/>
      <c r="K1342" s="856"/>
      <c r="L1342" s="855"/>
      <c r="M1342" s="855"/>
      <c r="N1342" s="855"/>
      <c r="O1342" s="856"/>
      <c r="P1342" s="855"/>
      <c r="Q1342" s="855"/>
      <c r="R1342" s="855"/>
      <c r="S1342" s="856"/>
      <c r="T1342" s="855"/>
      <c r="U1342" s="855"/>
      <c r="V1342" s="855"/>
      <c r="W1342" s="856"/>
      <c r="X1342" s="855"/>
      <c r="Y1342" s="855"/>
      <c r="Z1342" s="855"/>
      <c r="AA1342" s="856"/>
      <c r="AB1342" s="855"/>
      <c r="AC1342" s="855"/>
      <c r="AD1342" s="855"/>
      <c r="AE1342" s="856"/>
    </row>
    <row r="1343" spans="5:31" ht="15.75" customHeight="1" x14ac:dyDescent="0.2">
      <c r="E1343" s="853"/>
      <c r="F1343" s="853"/>
      <c r="G1343" s="854"/>
      <c r="H1343" s="853"/>
      <c r="I1343" s="855"/>
      <c r="J1343" s="855"/>
      <c r="K1343" s="856"/>
      <c r="L1343" s="855"/>
      <c r="M1343" s="855"/>
      <c r="N1343" s="855"/>
      <c r="O1343" s="856"/>
      <c r="P1343" s="855"/>
      <c r="Q1343" s="855"/>
      <c r="R1343" s="855"/>
      <c r="S1343" s="856"/>
      <c r="T1343" s="855"/>
      <c r="U1343" s="855"/>
      <c r="V1343" s="855"/>
      <c r="W1343" s="856"/>
      <c r="X1343" s="855"/>
      <c r="Y1343" s="855"/>
      <c r="Z1343" s="855"/>
      <c r="AA1343" s="856"/>
      <c r="AB1343" s="855"/>
      <c r="AC1343" s="855"/>
      <c r="AD1343" s="855"/>
      <c r="AE1343" s="856"/>
    </row>
    <row r="1344" spans="5:31" ht="15.75" customHeight="1" x14ac:dyDescent="0.2">
      <c r="E1344" s="853"/>
      <c r="F1344" s="853"/>
      <c r="G1344" s="854"/>
      <c r="H1344" s="853"/>
      <c r="I1344" s="855"/>
      <c r="J1344" s="855"/>
      <c r="K1344" s="856"/>
      <c r="L1344" s="855"/>
      <c r="M1344" s="855"/>
      <c r="N1344" s="855"/>
      <c r="O1344" s="856"/>
      <c r="P1344" s="855"/>
      <c r="Q1344" s="855"/>
      <c r="R1344" s="855"/>
      <c r="S1344" s="856"/>
      <c r="T1344" s="855"/>
      <c r="U1344" s="855"/>
      <c r="V1344" s="855"/>
      <c r="W1344" s="856"/>
      <c r="X1344" s="855"/>
      <c r="Y1344" s="855"/>
      <c r="Z1344" s="855"/>
      <c r="AA1344" s="856"/>
      <c r="AB1344" s="855"/>
      <c r="AC1344" s="855"/>
      <c r="AD1344" s="855"/>
      <c r="AE1344" s="856"/>
    </row>
    <row r="1345" spans="5:31" ht="15.75" customHeight="1" x14ac:dyDescent="0.2">
      <c r="E1345" s="853"/>
      <c r="F1345" s="853"/>
      <c r="G1345" s="854"/>
      <c r="H1345" s="853"/>
      <c r="I1345" s="855"/>
      <c r="J1345" s="855"/>
      <c r="K1345" s="856"/>
      <c r="L1345" s="855"/>
      <c r="M1345" s="855"/>
      <c r="N1345" s="855"/>
      <c r="O1345" s="856"/>
      <c r="P1345" s="855"/>
      <c r="Q1345" s="855"/>
      <c r="R1345" s="855"/>
      <c r="S1345" s="856"/>
      <c r="T1345" s="855"/>
      <c r="U1345" s="855"/>
      <c r="V1345" s="855"/>
      <c r="W1345" s="856"/>
      <c r="X1345" s="855"/>
      <c r="Y1345" s="855"/>
      <c r="Z1345" s="855"/>
      <c r="AA1345" s="856"/>
      <c r="AB1345" s="855"/>
      <c r="AC1345" s="855"/>
      <c r="AD1345" s="855"/>
      <c r="AE1345" s="856"/>
    </row>
    <row r="1346" spans="5:31" ht="15.75" customHeight="1" x14ac:dyDescent="0.2">
      <c r="E1346" s="853"/>
      <c r="F1346" s="853"/>
      <c r="G1346" s="854"/>
      <c r="H1346" s="853"/>
      <c r="I1346" s="855"/>
      <c r="J1346" s="855"/>
      <c r="K1346" s="856"/>
      <c r="L1346" s="855"/>
      <c r="M1346" s="855"/>
      <c r="N1346" s="855"/>
      <c r="O1346" s="856"/>
      <c r="P1346" s="855"/>
      <c r="Q1346" s="855"/>
      <c r="R1346" s="855"/>
      <c r="S1346" s="856"/>
      <c r="T1346" s="855"/>
      <c r="U1346" s="855"/>
      <c r="V1346" s="855"/>
      <c r="W1346" s="856"/>
      <c r="X1346" s="855"/>
      <c r="Y1346" s="855"/>
      <c r="Z1346" s="855"/>
      <c r="AA1346" s="856"/>
      <c r="AB1346" s="855"/>
      <c r="AC1346" s="855"/>
      <c r="AD1346" s="855"/>
      <c r="AE1346" s="856"/>
    </row>
    <row r="1347" spans="5:31" ht="15.75" customHeight="1" x14ac:dyDescent="0.2">
      <c r="E1347" s="853"/>
      <c r="F1347" s="853"/>
      <c r="G1347" s="854"/>
      <c r="H1347" s="853"/>
      <c r="I1347" s="855"/>
      <c r="J1347" s="855"/>
      <c r="K1347" s="856"/>
      <c r="L1347" s="855"/>
      <c r="M1347" s="855"/>
      <c r="N1347" s="855"/>
      <c r="O1347" s="856"/>
      <c r="P1347" s="855"/>
      <c r="Q1347" s="855"/>
      <c r="R1347" s="855"/>
      <c r="S1347" s="856"/>
      <c r="T1347" s="855"/>
      <c r="U1347" s="855"/>
      <c r="V1347" s="855"/>
      <c r="W1347" s="856"/>
      <c r="X1347" s="855"/>
      <c r="Y1347" s="855"/>
      <c r="Z1347" s="855"/>
      <c r="AA1347" s="856"/>
      <c r="AB1347" s="855"/>
      <c r="AC1347" s="855"/>
      <c r="AD1347" s="855"/>
      <c r="AE1347" s="856"/>
    </row>
    <row r="1348" spans="5:31" ht="15.75" customHeight="1" x14ac:dyDescent="0.2">
      <c r="E1348" s="853"/>
      <c r="F1348" s="853"/>
      <c r="G1348" s="854"/>
      <c r="H1348" s="853"/>
      <c r="I1348" s="855"/>
      <c r="J1348" s="855"/>
      <c r="K1348" s="856"/>
      <c r="L1348" s="855"/>
      <c r="M1348" s="855"/>
      <c r="N1348" s="855"/>
      <c r="O1348" s="856"/>
      <c r="P1348" s="855"/>
      <c r="Q1348" s="855"/>
      <c r="R1348" s="855"/>
      <c r="S1348" s="856"/>
      <c r="T1348" s="855"/>
      <c r="U1348" s="855"/>
      <c r="V1348" s="855"/>
      <c r="W1348" s="856"/>
      <c r="X1348" s="855"/>
      <c r="Y1348" s="855"/>
      <c r="Z1348" s="855"/>
      <c r="AA1348" s="856"/>
      <c r="AB1348" s="855"/>
      <c r="AC1348" s="855"/>
      <c r="AD1348" s="855"/>
      <c r="AE1348" s="856"/>
    </row>
    <row r="1349" spans="5:31" ht="15.75" customHeight="1" x14ac:dyDescent="0.2">
      <c r="E1349" s="853"/>
      <c r="F1349" s="853"/>
      <c r="G1349" s="854"/>
      <c r="H1349" s="853"/>
      <c r="I1349" s="855"/>
      <c r="J1349" s="855"/>
      <c r="K1349" s="856"/>
      <c r="L1349" s="855"/>
      <c r="M1349" s="855"/>
      <c r="N1349" s="855"/>
      <c r="O1349" s="856"/>
      <c r="P1349" s="855"/>
      <c r="Q1349" s="855"/>
      <c r="R1349" s="855"/>
      <c r="S1349" s="856"/>
      <c r="T1349" s="855"/>
      <c r="U1349" s="855"/>
      <c r="V1349" s="855"/>
      <c r="W1349" s="856"/>
      <c r="X1349" s="855"/>
      <c r="Y1349" s="855"/>
      <c r="Z1349" s="855"/>
      <c r="AA1349" s="856"/>
      <c r="AB1349" s="855"/>
      <c r="AC1349" s="855"/>
      <c r="AD1349" s="855"/>
      <c r="AE1349" s="856"/>
    </row>
    <row r="1350" spans="5:31" ht="15.75" customHeight="1" x14ac:dyDescent="0.2">
      <c r="E1350" s="853"/>
      <c r="F1350" s="853"/>
      <c r="G1350" s="854"/>
      <c r="H1350" s="853"/>
      <c r="I1350" s="855"/>
      <c r="J1350" s="855"/>
      <c r="K1350" s="856"/>
      <c r="L1350" s="855"/>
      <c r="M1350" s="855"/>
      <c r="N1350" s="855"/>
      <c r="O1350" s="856"/>
      <c r="P1350" s="855"/>
      <c r="Q1350" s="855"/>
      <c r="R1350" s="855"/>
      <c r="S1350" s="856"/>
      <c r="T1350" s="855"/>
      <c r="U1350" s="855"/>
      <c r="V1350" s="855"/>
      <c r="W1350" s="856"/>
      <c r="X1350" s="855"/>
      <c r="Y1350" s="855"/>
      <c r="Z1350" s="855"/>
      <c r="AA1350" s="856"/>
      <c r="AB1350" s="855"/>
      <c r="AC1350" s="855"/>
      <c r="AD1350" s="855"/>
      <c r="AE1350" s="856"/>
    </row>
    <row r="1351" spans="5:31" ht="15.75" customHeight="1" x14ac:dyDescent="0.2">
      <c r="E1351" s="853"/>
      <c r="F1351" s="853"/>
      <c r="G1351" s="854"/>
      <c r="H1351" s="853"/>
      <c r="I1351" s="855"/>
      <c r="J1351" s="855"/>
      <c r="K1351" s="856"/>
      <c r="L1351" s="855"/>
      <c r="M1351" s="855"/>
      <c r="N1351" s="855"/>
      <c r="O1351" s="856"/>
      <c r="P1351" s="855"/>
      <c r="Q1351" s="855"/>
      <c r="R1351" s="855"/>
      <c r="S1351" s="856"/>
      <c r="T1351" s="855"/>
      <c r="U1351" s="855"/>
      <c r="V1351" s="855"/>
      <c r="W1351" s="856"/>
      <c r="X1351" s="855"/>
      <c r="Y1351" s="855"/>
      <c r="Z1351" s="855"/>
      <c r="AA1351" s="856"/>
      <c r="AB1351" s="855"/>
      <c r="AC1351" s="855"/>
      <c r="AD1351" s="855"/>
      <c r="AE1351" s="856"/>
    </row>
    <row r="1352" spans="5:31" ht="15.75" customHeight="1" x14ac:dyDescent="0.2">
      <c r="E1352" s="853"/>
      <c r="F1352" s="853"/>
      <c r="G1352" s="854"/>
      <c r="H1352" s="853"/>
      <c r="I1352" s="855"/>
      <c r="J1352" s="855"/>
      <c r="K1352" s="856"/>
      <c r="L1352" s="855"/>
      <c r="M1352" s="855"/>
      <c r="N1352" s="855"/>
      <c r="O1352" s="856"/>
      <c r="P1352" s="855"/>
      <c r="Q1352" s="855"/>
      <c r="R1352" s="855"/>
      <c r="S1352" s="856"/>
      <c r="T1352" s="855"/>
      <c r="U1352" s="855"/>
      <c r="V1352" s="855"/>
      <c r="W1352" s="856"/>
      <c r="X1352" s="855"/>
      <c r="Y1352" s="855"/>
      <c r="Z1352" s="855"/>
      <c r="AA1352" s="856"/>
      <c r="AB1352" s="855"/>
      <c r="AC1352" s="855"/>
      <c r="AD1352" s="855"/>
      <c r="AE1352" s="856"/>
    </row>
    <row r="1353" spans="5:31" ht="15.75" customHeight="1" x14ac:dyDescent="0.2">
      <c r="E1353" s="853"/>
      <c r="F1353" s="853"/>
      <c r="G1353" s="854"/>
      <c r="H1353" s="853"/>
      <c r="I1353" s="855"/>
      <c r="J1353" s="855"/>
      <c r="K1353" s="856"/>
      <c r="L1353" s="855"/>
      <c r="M1353" s="855"/>
      <c r="N1353" s="855"/>
      <c r="O1353" s="856"/>
      <c r="P1353" s="855"/>
      <c r="Q1353" s="855"/>
      <c r="R1353" s="855"/>
      <c r="S1353" s="856"/>
      <c r="T1353" s="855"/>
      <c r="U1353" s="855"/>
      <c r="V1353" s="855"/>
      <c r="W1353" s="856"/>
      <c r="X1353" s="855"/>
      <c r="Y1353" s="855"/>
      <c r="Z1353" s="855"/>
      <c r="AA1353" s="856"/>
      <c r="AB1353" s="855"/>
      <c r="AC1353" s="855"/>
      <c r="AD1353" s="855"/>
      <c r="AE1353" s="856"/>
    </row>
    <row r="1354" spans="5:31" ht="15.75" customHeight="1" x14ac:dyDescent="0.2">
      <c r="E1354" s="853"/>
      <c r="F1354" s="853"/>
      <c r="G1354" s="854"/>
      <c r="H1354" s="853"/>
      <c r="I1354" s="855"/>
      <c r="J1354" s="855"/>
      <c r="K1354" s="856"/>
      <c r="L1354" s="855"/>
      <c r="M1354" s="855"/>
      <c r="N1354" s="855"/>
      <c r="O1354" s="856"/>
      <c r="P1354" s="855"/>
      <c r="Q1354" s="855"/>
      <c r="R1354" s="855"/>
      <c r="S1354" s="856"/>
      <c r="T1354" s="855"/>
      <c r="U1354" s="855"/>
      <c r="V1354" s="855"/>
      <c r="W1354" s="856"/>
      <c r="X1354" s="855"/>
      <c r="Y1354" s="855"/>
      <c r="Z1354" s="855"/>
      <c r="AA1354" s="856"/>
      <c r="AB1354" s="855"/>
      <c r="AC1354" s="855"/>
      <c r="AD1354" s="855"/>
      <c r="AE1354" s="856"/>
    </row>
    <row r="1355" spans="5:31" ht="15.75" customHeight="1" x14ac:dyDescent="0.2">
      <c r="E1355" s="853"/>
      <c r="F1355" s="853"/>
      <c r="G1355" s="854"/>
      <c r="H1355" s="853"/>
      <c r="I1355" s="855"/>
      <c r="J1355" s="855"/>
      <c r="K1355" s="856"/>
      <c r="L1355" s="855"/>
      <c r="M1355" s="855"/>
      <c r="N1355" s="855"/>
      <c r="O1355" s="856"/>
      <c r="P1355" s="855"/>
      <c r="Q1355" s="855"/>
      <c r="R1355" s="855"/>
      <c r="S1355" s="856"/>
      <c r="T1355" s="855"/>
      <c r="U1355" s="855"/>
      <c r="V1355" s="855"/>
      <c r="W1355" s="856"/>
      <c r="X1355" s="855"/>
      <c r="Y1355" s="855"/>
      <c r="Z1355" s="855"/>
      <c r="AA1355" s="856"/>
      <c r="AB1355" s="855"/>
      <c r="AC1355" s="855"/>
      <c r="AD1355" s="855"/>
      <c r="AE1355" s="856"/>
    </row>
    <row r="1356" spans="5:31" ht="15.75" customHeight="1" x14ac:dyDescent="0.2">
      <c r="E1356" s="853"/>
      <c r="F1356" s="853"/>
      <c r="G1356" s="854"/>
      <c r="H1356" s="853"/>
      <c r="I1356" s="855"/>
      <c r="J1356" s="855"/>
      <c r="K1356" s="856"/>
      <c r="L1356" s="855"/>
      <c r="M1356" s="855"/>
      <c r="N1356" s="855"/>
      <c r="O1356" s="856"/>
      <c r="P1356" s="855"/>
      <c r="Q1356" s="855"/>
      <c r="R1356" s="855"/>
      <c r="S1356" s="856"/>
      <c r="T1356" s="855"/>
      <c r="U1356" s="855"/>
      <c r="V1356" s="855"/>
      <c r="W1356" s="856"/>
      <c r="X1356" s="855"/>
      <c r="Y1356" s="855"/>
      <c r="Z1356" s="855"/>
      <c r="AA1356" s="856"/>
      <c r="AB1356" s="855"/>
      <c r="AC1356" s="855"/>
      <c r="AD1356" s="855"/>
      <c r="AE1356" s="856"/>
    </row>
    <row r="1357" spans="5:31" ht="15.75" customHeight="1" x14ac:dyDescent="0.2">
      <c r="E1357" s="853"/>
      <c r="F1357" s="853"/>
      <c r="G1357" s="854"/>
      <c r="H1357" s="853"/>
      <c r="I1357" s="855"/>
      <c r="J1357" s="855"/>
      <c r="K1357" s="856"/>
      <c r="L1357" s="855"/>
      <c r="M1357" s="855"/>
      <c r="N1357" s="855"/>
      <c r="O1357" s="856"/>
      <c r="P1357" s="855"/>
      <c r="Q1357" s="855"/>
      <c r="R1357" s="855"/>
      <c r="S1357" s="856"/>
      <c r="T1357" s="855"/>
      <c r="U1357" s="855"/>
      <c r="V1357" s="855"/>
      <c r="W1357" s="856"/>
      <c r="X1357" s="855"/>
      <c r="Y1357" s="855"/>
      <c r="Z1357" s="855"/>
      <c r="AA1357" s="856"/>
      <c r="AB1357" s="855"/>
      <c r="AC1357" s="855"/>
      <c r="AD1357" s="855"/>
      <c r="AE1357" s="856"/>
    </row>
    <row r="1358" spans="5:31" ht="15.75" customHeight="1" x14ac:dyDescent="0.2">
      <c r="E1358" s="853"/>
      <c r="F1358" s="853"/>
      <c r="G1358" s="854"/>
      <c r="H1358" s="853"/>
      <c r="I1358" s="855"/>
      <c r="J1358" s="855"/>
      <c r="K1358" s="856"/>
      <c r="L1358" s="855"/>
      <c r="M1358" s="855"/>
      <c r="N1358" s="855"/>
      <c r="O1358" s="856"/>
      <c r="P1358" s="855"/>
      <c r="Q1358" s="855"/>
      <c r="R1358" s="855"/>
      <c r="S1358" s="856"/>
      <c r="T1358" s="855"/>
      <c r="U1358" s="855"/>
      <c r="V1358" s="855"/>
      <c r="W1358" s="856"/>
      <c r="X1358" s="855"/>
      <c r="Y1358" s="855"/>
      <c r="Z1358" s="855"/>
      <c r="AA1358" s="856"/>
      <c r="AB1358" s="855"/>
      <c r="AC1358" s="855"/>
      <c r="AD1358" s="855"/>
      <c r="AE1358" s="856"/>
    </row>
    <row r="1359" spans="5:31" ht="15.75" customHeight="1" x14ac:dyDescent="0.2">
      <c r="E1359" s="853"/>
      <c r="F1359" s="853"/>
      <c r="G1359" s="854"/>
      <c r="H1359" s="853"/>
      <c r="I1359" s="855"/>
      <c r="J1359" s="855"/>
      <c r="K1359" s="856"/>
      <c r="L1359" s="855"/>
      <c r="M1359" s="855"/>
      <c r="N1359" s="855"/>
      <c r="O1359" s="856"/>
      <c r="P1359" s="855"/>
      <c r="Q1359" s="855"/>
      <c r="R1359" s="855"/>
      <c r="S1359" s="856"/>
      <c r="T1359" s="855"/>
      <c r="U1359" s="855"/>
      <c r="V1359" s="855"/>
      <c r="W1359" s="856"/>
      <c r="X1359" s="855"/>
      <c r="Y1359" s="855"/>
      <c r="Z1359" s="855"/>
      <c r="AA1359" s="856"/>
      <c r="AB1359" s="855"/>
      <c r="AC1359" s="855"/>
      <c r="AD1359" s="855"/>
      <c r="AE1359" s="856"/>
    </row>
    <row r="1360" spans="5:31" ht="15.75" customHeight="1" x14ac:dyDescent="0.2">
      <c r="E1360" s="853"/>
      <c r="F1360" s="853"/>
      <c r="G1360" s="854"/>
      <c r="H1360" s="853"/>
      <c r="I1360" s="855"/>
      <c r="J1360" s="855"/>
      <c r="K1360" s="856"/>
      <c r="L1360" s="855"/>
      <c r="M1360" s="855"/>
      <c r="N1360" s="855"/>
      <c r="O1360" s="856"/>
      <c r="P1360" s="855"/>
      <c r="Q1360" s="855"/>
      <c r="R1360" s="855"/>
      <c r="S1360" s="856"/>
      <c r="T1360" s="855"/>
      <c r="U1360" s="855"/>
      <c r="V1360" s="855"/>
      <c r="W1360" s="856"/>
      <c r="X1360" s="855"/>
      <c r="Y1360" s="855"/>
      <c r="Z1360" s="855"/>
      <c r="AA1360" s="856"/>
      <c r="AB1360" s="855"/>
      <c r="AC1360" s="855"/>
      <c r="AD1360" s="855"/>
      <c r="AE1360" s="856"/>
    </row>
    <row r="1361" spans="5:31" ht="15.75" customHeight="1" x14ac:dyDescent="0.2">
      <c r="E1361" s="853"/>
      <c r="F1361" s="853"/>
      <c r="G1361" s="854"/>
      <c r="H1361" s="853"/>
      <c r="I1361" s="855"/>
      <c r="J1361" s="855"/>
      <c r="K1361" s="856"/>
      <c r="L1361" s="855"/>
      <c r="M1361" s="855"/>
      <c r="N1361" s="855"/>
      <c r="O1361" s="856"/>
      <c r="P1361" s="855"/>
      <c r="Q1361" s="855"/>
      <c r="R1361" s="855"/>
      <c r="S1361" s="856"/>
      <c r="T1361" s="855"/>
      <c r="U1361" s="855"/>
      <c r="V1361" s="855"/>
      <c r="W1361" s="856"/>
      <c r="X1361" s="855"/>
      <c r="Y1361" s="855"/>
      <c r="Z1361" s="855"/>
      <c r="AA1361" s="856"/>
      <c r="AB1361" s="855"/>
      <c r="AC1361" s="855"/>
      <c r="AD1361" s="855"/>
      <c r="AE1361" s="856"/>
    </row>
    <row r="1362" spans="5:31" ht="15.75" customHeight="1" x14ac:dyDescent="0.2">
      <c r="E1362" s="853"/>
      <c r="F1362" s="853"/>
      <c r="G1362" s="854"/>
      <c r="H1362" s="853"/>
      <c r="I1362" s="855"/>
      <c r="J1362" s="855"/>
      <c r="K1362" s="856"/>
      <c r="L1362" s="855"/>
      <c r="M1362" s="855"/>
      <c r="N1362" s="855"/>
      <c r="O1362" s="856"/>
      <c r="P1362" s="855"/>
      <c r="Q1362" s="855"/>
      <c r="R1362" s="855"/>
      <c r="S1362" s="856"/>
      <c r="T1362" s="855"/>
      <c r="U1362" s="855"/>
      <c r="V1362" s="855"/>
      <c r="W1362" s="856"/>
      <c r="X1362" s="855"/>
      <c r="Y1362" s="855"/>
      <c r="Z1362" s="855"/>
      <c r="AA1362" s="856"/>
      <c r="AB1362" s="855"/>
      <c r="AC1362" s="855"/>
      <c r="AD1362" s="855"/>
      <c r="AE1362" s="856"/>
    </row>
    <row r="1363" spans="5:31" ht="15.75" customHeight="1" x14ac:dyDescent="0.2">
      <c r="E1363" s="853"/>
      <c r="F1363" s="853"/>
      <c r="G1363" s="854"/>
      <c r="H1363" s="853"/>
      <c r="I1363" s="855"/>
      <c r="J1363" s="855"/>
      <c r="K1363" s="856"/>
      <c r="L1363" s="855"/>
      <c r="M1363" s="855"/>
      <c r="N1363" s="855"/>
      <c r="O1363" s="856"/>
      <c r="P1363" s="855"/>
      <c r="Q1363" s="855"/>
      <c r="R1363" s="855"/>
      <c r="S1363" s="856"/>
      <c r="T1363" s="855"/>
      <c r="U1363" s="855"/>
      <c r="V1363" s="855"/>
      <c r="W1363" s="856"/>
      <c r="X1363" s="855"/>
      <c r="Y1363" s="855"/>
      <c r="Z1363" s="855"/>
      <c r="AA1363" s="856"/>
      <c r="AB1363" s="855"/>
      <c r="AC1363" s="855"/>
      <c r="AD1363" s="855"/>
      <c r="AE1363" s="856"/>
    </row>
    <row r="1364" spans="5:31" ht="15.75" customHeight="1" x14ac:dyDescent="0.2">
      <c r="E1364" s="853"/>
      <c r="F1364" s="853"/>
      <c r="G1364" s="854"/>
      <c r="H1364" s="853"/>
      <c r="I1364" s="855"/>
      <c r="J1364" s="855"/>
      <c r="K1364" s="856"/>
      <c r="L1364" s="855"/>
      <c r="M1364" s="855"/>
      <c r="N1364" s="855"/>
      <c r="O1364" s="856"/>
      <c r="P1364" s="855"/>
      <c r="Q1364" s="855"/>
      <c r="R1364" s="855"/>
      <c r="S1364" s="856"/>
      <c r="T1364" s="855"/>
      <c r="U1364" s="855"/>
      <c r="V1364" s="855"/>
      <c r="W1364" s="856"/>
      <c r="X1364" s="855"/>
      <c r="Y1364" s="855"/>
      <c r="Z1364" s="855"/>
      <c r="AA1364" s="856"/>
      <c r="AB1364" s="855"/>
      <c r="AC1364" s="855"/>
      <c r="AD1364" s="855"/>
      <c r="AE1364" s="856"/>
    </row>
    <row r="1365" spans="5:31" ht="15.75" customHeight="1" x14ac:dyDescent="0.2">
      <c r="E1365" s="853"/>
      <c r="F1365" s="853"/>
      <c r="G1365" s="854"/>
      <c r="H1365" s="853"/>
      <c r="I1365" s="855"/>
      <c r="J1365" s="855"/>
      <c r="K1365" s="856"/>
      <c r="L1365" s="855"/>
      <c r="M1365" s="855"/>
      <c r="N1365" s="855"/>
      <c r="O1365" s="856"/>
      <c r="P1365" s="855"/>
      <c r="Q1365" s="855"/>
      <c r="R1365" s="855"/>
      <c r="S1365" s="856"/>
      <c r="T1365" s="855"/>
      <c r="U1365" s="855"/>
      <c r="V1365" s="855"/>
      <c r="W1365" s="856"/>
      <c r="X1365" s="855"/>
      <c r="Y1365" s="855"/>
      <c r="Z1365" s="855"/>
      <c r="AA1365" s="856"/>
      <c r="AB1365" s="855"/>
      <c r="AC1365" s="855"/>
      <c r="AD1365" s="855"/>
      <c r="AE1365" s="856"/>
    </row>
    <row r="1366" spans="5:31" ht="15.75" customHeight="1" x14ac:dyDescent="0.2">
      <c r="E1366" s="853"/>
      <c r="F1366" s="853"/>
      <c r="G1366" s="854"/>
      <c r="H1366" s="853"/>
      <c r="I1366" s="855"/>
      <c r="J1366" s="855"/>
      <c r="K1366" s="856"/>
      <c r="L1366" s="855"/>
      <c r="M1366" s="855"/>
      <c r="N1366" s="855"/>
      <c r="O1366" s="856"/>
      <c r="P1366" s="855"/>
      <c r="Q1366" s="855"/>
      <c r="R1366" s="855"/>
      <c r="S1366" s="856"/>
      <c r="T1366" s="855"/>
      <c r="U1366" s="855"/>
      <c r="V1366" s="855"/>
      <c r="W1366" s="856"/>
      <c r="X1366" s="855"/>
      <c r="Y1366" s="855"/>
      <c r="Z1366" s="855"/>
      <c r="AA1366" s="856"/>
      <c r="AB1366" s="855"/>
      <c r="AC1366" s="855"/>
      <c r="AD1366" s="855"/>
      <c r="AE1366" s="856"/>
    </row>
    <row r="1367" spans="5:31" ht="15.75" customHeight="1" x14ac:dyDescent="0.2">
      <c r="E1367" s="853"/>
      <c r="F1367" s="853"/>
      <c r="G1367" s="854"/>
      <c r="H1367" s="853"/>
      <c r="I1367" s="855"/>
      <c r="J1367" s="855"/>
      <c r="K1367" s="856"/>
      <c r="L1367" s="855"/>
      <c r="M1367" s="855"/>
      <c r="N1367" s="855"/>
      <c r="O1367" s="856"/>
      <c r="P1367" s="855"/>
      <c r="Q1367" s="855"/>
      <c r="R1367" s="855"/>
      <c r="S1367" s="856"/>
      <c r="T1367" s="855"/>
      <c r="U1367" s="855"/>
      <c r="V1367" s="855"/>
      <c r="W1367" s="856"/>
      <c r="X1367" s="855"/>
      <c r="Y1367" s="855"/>
      <c r="Z1367" s="855"/>
      <c r="AA1367" s="856"/>
      <c r="AB1367" s="855"/>
      <c r="AC1367" s="855"/>
      <c r="AD1367" s="855"/>
      <c r="AE1367" s="856"/>
    </row>
    <row r="1368" spans="5:31" ht="15.75" customHeight="1" x14ac:dyDescent="0.2">
      <c r="E1368" s="853"/>
      <c r="F1368" s="853"/>
      <c r="G1368" s="854"/>
      <c r="H1368" s="853"/>
      <c r="I1368" s="855"/>
      <c r="J1368" s="855"/>
      <c r="K1368" s="856"/>
      <c r="L1368" s="855"/>
      <c r="M1368" s="855"/>
      <c r="N1368" s="855"/>
      <c r="O1368" s="856"/>
      <c r="P1368" s="855"/>
      <c r="Q1368" s="855"/>
      <c r="R1368" s="855"/>
      <c r="S1368" s="856"/>
      <c r="T1368" s="855"/>
      <c r="U1368" s="855"/>
      <c r="V1368" s="855"/>
      <c r="W1368" s="856"/>
      <c r="X1368" s="855"/>
      <c r="Y1368" s="855"/>
      <c r="Z1368" s="855"/>
      <c r="AA1368" s="856"/>
      <c r="AB1368" s="855"/>
      <c r="AC1368" s="855"/>
      <c r="AD1368" s="855"/>
      <c r="AE1368" s="856"/>
    </row>
    <row r="1369" spans="5:31" ht="15.75" customHeight="1" x14ac:dyDescent="0.2">
      <c r="E1369" s="853"/>
      <c r="F1369" s="853"/>
      <c r="G1369" s="854"/>
      <c r="H1369" s="853"/>
      <c r="I1369" s="855"/>
      <c r="J1369" s="855"/>
      <c r="K1369" s="856"/>
      <c r="L1369" s="855"/>
      <c r="M1369" s="855"/>
      <c r="N1369" s="855"/>
      <c r="O1369" s="856"/>
      <c r="P1369" s="855"/>
      <c r="Q1369" s="855"/>
      <c r="R1369" s="855"/>
      <c r="S1369" s="856"/>
      <c r="T1369" s="855"/>
      <c r="U1369" s="855"/>
      <c r="V1369" s="855"/>
      <c r="W1369" s="856"/>
      <c r="X1369" s="855"/>
      <c r="Y1369" s="855"/>
      <c r="Z1369" s="855"/>
      <c r="AA1369" s="856"/>
      <c r="AB1369" s="855"/>
      <c r="AC1369" s="855"/>
      <c r="AD1369" s="855"/>
      <c r="AE1369" s="856"/>
    </row>
    <row r="1370" spans="5:31" ht="15.75" customHeight="1" x14ac:dyDescent="0.2">
      <c r="E1370" s="853"/>
      <c r="F1370" s="853"/>
      <c r="G1370" s="854"/>
      <c r="H1370" s="853"/>
      <c r="I1370" s="855"/>
      <c r="J1370" s="855"/>
      <c r="K1370" s="856"/>
      <c r="L1370" s="855"/>
      <c r="M1370" s="855"/>
      <c r="N1370" s="855"/>
      <c r="O1370" s="856"/>
      <c r="P1370" s="855"/>
      <c r="Q1370" s="855"/>
      <c r="R1370" s="855"/>
      <c r="S1370" s="856"/>
      <c r="T1370" s="855"/>
      <c r="U1370" s="855"/>
      <c r="V1370" s="855"/>
      <c r="W1370" s="856"/>
      <c r="X1370" s="855"/>
      <c r="Y1370" s="855"/>
      <c r="Z1370" s="855"/>
      <c r="AA1370" s="856"/>
      <c r="AB1370" s="855"/>
      <c r="AC1370" s="855"/>
      <c r="AD1370" s="855"/>
      <c r="AE1370" s="856"/>
    </row>
    <row r="1371" spans="5:31" ht="15.75" customHeight="1" x14ac:dyDescent="0.2">
      <c r="E1371" s="853"/>
      <c r="F1371" s="853"/>
      <c r="G1371" s="854"/>
      <c r="H1371" s="853"/>
      <c r="I1371" s="855"/>
      <c r="J1371" s="855"/>
      <c r="K1371" s="856"/>
      <c r="L1371" s="855"/>
      <c r="M1371" s="855"/>
      <c r="N1371" s="855"/>
      <c r="O1371" s="856"/>
      <c r="P1371" s="855"/>
      <c r="Q1371" s="855"/>
      <c r="R1371" s="855"/>
      <c r="S1371" s="856"/>
      <c r="T1371" s="855"/>
      <c r="U1371" s="855"/>
      <c r="V1371" s="855"/>
      <c r="W1371" s="856"/>
      <c r="X1371" s="855"/>
      <c r="Y1371" s="855"/>
      <c r="Z1371" s="855"/>
      <c r="AA1371" s="856"/>
      <c r="AB1371" s="855"/>
      <c r="AC1371" s="855"/>
      <c r="AD1371" s="855"/>
      <c r="AE1371" s="856"/>
    </row>
    <row r="1372" spans="5:31" ht="15.75" customHeight="1" x14ac:dyDescent="0.2">
      <c r="E1372" s="853"/>
      <c r="F1372" s="853"/>
      <c r="G1372" s="854"/>
      <c r="H1372" s="853"/>
      <c r="I1372" s="855"/>
      <c r="J1372" s="855"/>
      <c r="K1372" s="856"/>
      <c r="L1372" s="855"/>
      <c r="M1372" s="855"/>
      <c r="N1372" s="855"/>
      <c r="O1372" s="856"/>
      <c r="P1372" s="855"/>
      <c r="Q1372" s="855"/>
      <c r="R1372" s="855"/>
      <c r="S1372" s="856"/>
      <c r="T1372" s="855"/>
      <c r="U1372" s="855"/>
      <c r="V1372" s="855"/>
      <c r="W1372" s="856"/>
      <c r="X1372" s="855"/>
      <c r="Y1372" s="855"/>
      <c r="Z1372" s="855"/>
      <c r="AA1372" s="856"/>
      <c r="AB1372" s="855"/>
      <c r="AC1372" s="855"/>
      <c r="AD1372" s="855"/>
      <c r="AE1372" s="856"/>
    </row>
    <row r="1373" spans="5:31" ht="15.75" customHeight="1" x14ac:dyDescent="0.2">
      <c r="E1373" s="853"/>
      <c r="F1373" s="853"/>
      <c r="G1373" s="854"/>
      <c r="H1373" s="853"/>
      <c r="I1373" s="855"/>
      <c r="J1373" s="855"/>
      <c r="K1373" s="856"/>
      <c r="L1373" s="855"/>
      <c r="M1373" s="855"/>
      <c r="N1373" s="855"/>
      <c r="O1373" s="856"/>
      <c r="P1373" s="855"/>
      <c r="Q1373" s="855"/>
      <c r="R1373" s="855"/>
      <c r="S1373" s="856"/>
      <c r="T1373" s="855"/>
      <c r="U1373" s="855"/>
      <c r="V1373" s="855"/>
      <c r="W1373" s="856"/>
      <c r="X1373" s="855"/>
      <c r="Y1373" s="855"/>
      <c r="Z1373" s="855"/>
      <c r="AA1373" s="856"/>
      <c r="AB1373" s="855"/>
      <c r="AC1373" s="855"/>
      <c r="AD1373" s="855"/>
      <c r="AE1373" s="856"/>
    </row>
    <row r="1374" spans="5:31" ht="15.75" customHeight="1" x14ac:dyDescent="0.2">
      <c r="E1374" s="853"/>
      <c r="F1374" s="853"/>
      <c r="G1374" s="854"/>
      <c r="H1374" s="853"/>
      <c r="I1374" s="855"/>
      <c r="J1374" s="855"/>
      <c r="K1374" s="856"/>
      <c r="L1374" s="855"/>
      <c r="M1374" s="855"/>
      <c r="N1374" s="855"/>
      <c r="O1374" s="856"/>
      <c r="P1374" s="855"/>
      <c r="Q1374" s="855"/>
      <c r="R1374" s="855"/>
      <c r="S1374" s="856"/>
      <c r="T1374" s="855"/>
      <c r="U1374" s="855"/>
      <c r="V1374" s="855"/>
      <c r="W1374" s="856"/>
      <c r="X1374" s="855"/>
      <c r="Y1374" s="855"/>
      <c r="Z1374" s="855"/>
      <c r="AA1374" s="856"/>
      <c r="AB1374" s="855"/>
      <c r="AC1374" s="855"/>
      <c r="AD1374" s="855"/>
      <c r="AE1374" s="856"/>
    </row>
    <row r="1375" spans="5:31" ht="15.75" customHeight="1" x14ac:dyDescent="0.2">
      <c r="E1375" s="853"/>
      <c r="F1375" s="853"/>
      <c r="G1375" s="854"/>
      <c r="H1375" s="853"/>
      <c r="I1375" s="855"/>
      <c r="J1375" s="855"/>
      <c r="K1375" s="856"/>
      <c r="L1375" s="855"/>
      <c r="M1375" s="855"/>
      <c r="N1375" s="855"/>
      <c r="O1375" s="856"/>
      <c r="P1375" s="855"/>
      <c r="Q1375" s="855"/>
      <c r="R1375" s="855"/>
      <c r="S1375" s="856"/>
      <c r="T1375" s="855"/>
      <c r="U1375" s="855"/>
      <c r="V1375" s="855"/>
      <c r="W1375" s="856"/>
      <c r="X1375" s="855"/>
      <c r="Y1375" s="855"/>
      <c r="Z1375" s="855"/>
      <c r="AA1375" s="856"/>
      <c r="AB1375" s="855"/>
      <c r="AC1375" s="855"/>
      <c r="AD1375" s="855"/>
      <c r="AE1375" s="856"/>
    </row>
    <row r="1376" spans="5:31" ht="15.75" customHeight="1" x14ac:dyDescent="0.2">
      <c r="E1376" s="853"/>
      <c r="F1376" s="853"/>
      <c r="G1376" s="854"/>
      <c r="H1376" s="853"/>
      <c r="I1376" s="855"/>
      <c r="J1376" s="855"/>
      <c r="K1376" s="856"/>
      <c r="L1376" s="855"/>
      <c r="M1376" s="855"/>
      <c r="N1376" s="855"/>
      <c r="O1376" s="856"/>
      <c r="P1376" s="855"/>
      <c r="Q1376" s="855"/>
      <c r="R1376" s="855"/>
      <c r="S1376" s="856"/>
      <c r="T1376" s="855"/>
      <c r="U1376" s="855"/>
      <c r="V1376" s="855"/>
      <c r="W1376" s="856"/>
      <c r="X1376" s="855"/>
      <c r="Y1376" s="855"/>
      <c r="Z1376" s="855"/>
      <c r="AA1376" s="856"/>
      <c r="AB1376" s="855"/>
      <c r="AC1376" s="855"/>
      <c r="AD1376" s="855"/>
      <c r="AE1376" s="856"/>
    </row>
    <row r="1377" spans="5:31" ht="15.75" customHeight="1" x14ac:dyDescent="0.2">
      <c r="E1377" s="853"/>
      <c r="F1377" s="853"/>
      <c r="G1377" s="854"/>
      <c r="H1377" s="853"/>
      <c r="I1377" s="855"/>
      <c r="J1377" s="855"/>
      <c r="K1377" s="856"/>
      <c r="L1377" s="855"/>
      <c r="M1377" s="855"/>
      <c r="N1377" s="855"/>
      <c r="O1377" s="856"/>
      <c r="P1377" s="855"/>
      <c r="Q1377" s="855"/>
      <c r="R1377" s="855"/>
      <c r="S1377" s="856"/>
      <c r="T1377" s="855"/>
      <c r="U1377" s="855"/>
      <c r="V1377" s="855"/>
      <c r="W1377" s="856"/>
      <c r="X1377" s="855"/>
      <c r="Y1377" s="855"/>
      <c r="Z1377" s="855"/>
      <c r="AA1377" s="856"/>
      <c r="AB1377" s="855"/>
      <c r="AC1377" s="855"/>
      <c r="AD1377" s="855"/>
      <c r="AE1377" s="856"/>
    </row>
    <row r="1378" spans="5:31" ht="15.75" customHeight="1" x14ac:dyDescent="0.2">
      <c r="E1378" s="853"/>
      <c r="F1378" s="853"/>
      <c r="G1378" s="854"/>
      <c r="H1378" s="853"/>
      <c r="I1378" s="855"/>
      <c r="J1378" s="855"/>
      <c r="K1378" s="856"/>
      <c r="L1378" s="855"/>
      <c r="M1378" s="855"/>
      <c r="N1378" s="855"/>
      <c r="O1378" s="856"/>
      <c r="P1378" s="855"/>
      <c r="Q1378" s="855"/>
      <c r="R1378" s="855"/>
      <c r="S1378" s="856"/>
      <c r="T1378" s="855"/>
      <c r="U1378" s="855"/>
      <c r="V1378" s="855"/>
      <c r="W1378" s="856"/>
      <c r="X1378" s="855"/>
      <c r="Y1378" s="855"/>
      <c r="Z1378" s="855"/>
      <c r="AA1378" s="856"/>
      <c r="AB1378" s="855"/>
      <c r="AC1378" s="855"/>
      <c r="AD1378" s="855"/>
      <c r="AE1378" s="856"/>
    </row>
    <row r="1379" spans="5:31" ht="15.75" customHeight="1" x14ac:dyDescent="0.2">
      <c r="E1379" s="853"/>
      <c r="F1379" s="853"/>
      <c r="G1379" s="854"/>
      <c r="H1379" s="853"/>
      <c r="I1379" s="855"/>
      <c r="J1379" s="855"/>
      <c r="K1379" s="856"/>
      <c r="L1379" s="855"/>
      <c r="M1379" s="855"/>
      <c r="N1379" s="855"/>
      <c r="O1379" s="856"/>
      <c r="P1379" s="855"/>
      <c r="Q1379" s="855"/>
      <c r="R1379" s="855"/>
      <c r="S1379" s="856"/>
      <c r="T1379" s="855"/>
      <c r="U1379" s="855"/>
      <c r="V1379" s="855"/>
      <c r="W1379" s="856"/>
      <c r="X1379" s="855"/>
      <c r="Y1379" s="855"/>
      <c r="Z1379" s="855"/>
      <c r="AA1379" s="856"/>
      <c r="AB1379" s="855"/>
      <c r="AC1379" s="855"/>
      <c r="AD1379" s="855"/>
      <c r="AE1379" s="856"/>
    </row>
    <row r="1380" spans="5:31" ht="15.75" customHeight="1" x14ac:dyDescent="0.2">
      <c r="E1380" s="853"/>
      <c r="F1380" s="853"/>
      <c r="G1380" s="854"/>
      <c r="H1380" s="853"/>
      <c r="I1380" s="855"/>
      <c r="J1380" s="855"/>
      <c r="K1380" s="856"/>
      <c r="L1380" s="855"/>
      <c r="M1380" s="855"/>
      <c r="N1380" s="855"/>
      <c r="O1380" s="856"/>
      <c r="P1380" s="855"/>
      <c r="Q1380" s="855"/>
      <c r="R1380" s="855"/>
      <c r="S1380" s="856"/>
      <c r="T1380" s="855"/>
      <c r="U1380" s="855"/>
      <c r="V1380" s="855"/>
      <c r="W1380" s="856"/>
      <c r="X1380" s="855"/>
      <c r="Y1380" s="855"/>
      <c r="Z1380" s="855"/>
      <c r="AA1380" s="856"/>
      <c r="AB1380" s="855"/>
      <c r="AC1380" s="855"/>
      <c r="AD1380" s="855"/>
      <c r="AE1380" s="856"/>
    </row>
    <row r="1381" spans="5:31" ht="15.75" customHeight="1" x14ac:dyDescent="0.2">
      <c r="E1381" s="853"/>
      <c r="F1381" s="853"/>
      <c r="G1381" s="854"/>
      <c r="H1381" s="853"/>
      <c r="I1381" s="855"/>
      <c r="J1381" s="855"/>
      <c r="K1381" s="856"/>
      <c r="L1381" s="855"/>
      <c r="M1381" s="855"/>
      <c r="N1381" s="855"/>
      <c r="O1381" s="856"/>
      <c r="P1381" s="855"/>
      <c r="Q1381" s="855"/>
      <c r="R1381" s="855"/>
      <c r="S1381" s="856"/>
      <c r="T1381" s="855"/>
      <c r="U1381" s="855"/>
      <c r="V1381" s="855"/>
      <c r="W1381" s="856"/>
      <c r="X1381" s="855"/>
      <c r="Y1381" s="855"/>
      <c r="Z1381" s="855"/>
      <c r="AA1381" s="856"/>
      <c r="AB1381" s="855"/>
      <c r="AC1381" s="855"/>
      <c r="AD1381" s="855"/>
      <c r="AE1381" s="856"/>
    </row>
    <row r="1382" spans="5:31" ht="15.75" customHeight="1" x14ac:dyDescent="0.2">
      <c r="E1382" s="853"/>
      <c r="F1382" s="853"/>
      <c r="G1382" s="854"/>
      <c r="H1382" s="853"/>
      <c r="I1382" s="855"/>
      <c r="J1382" s="855"/>
      <c r="K1382" s="856"/>
      <c r="L1382" s="855"/>
      <c r="M1382" s="855"/>
      <c r="N1382" s="855"/>
      <c r="O1382" s="856"/>
      <c r="P1382" s="855"/>
      <c r="Q1382" s="855"/>
      <c r="R1382" s="855"/>
      <c r="S1382" s="856"/>
      <c r="T1382" s="855"/>
      <c r="U1382" s="855"/>
      <c r="V1382" s="855"/>
      <c r="W1382" s="856"/>
      <c r="X1382" s="855"/>
      <c r="Y1382" s="855"/>
      <c r="Z1382" s="855"/>
      <c r="AA1382" s="856"/>
      <c r="AB1382" s="855"/>
      <c r="AC1382" s="855"/>
      <c r="AD1382" s="855"/>
      <c r="AE1382" s="856"/>
    </row>
    <row r="1383" spans="5:31" ht="15.75" customHeight="1" x14ac:dyDescent="0.2">
      <c r="E1383" s="853"/>
      <c r="F1383" s="853"/>
      <c r="G1383" s="854"/>
      <c r="H1383" s="853"/>
      <c r="I1383" s="855"/>
      <c r="J1383" s="855"/>
      <c r="K1383" s="856"/>
      <c r="L1383" s="855"/>
      <c r="M1383" s="855"/>
      <c r="N1383" s="855"/>
      <c r="O1383" s="856"/>
      <c r="P1383" s="855"/>
      <c r="Q1383" s="855"/>
      <c r="R1383" s="855"/>
      <c r="S1383" s="856"/>
      <c r="T1383" s="855"/>
      <c r="U1383" s="855"/>
      <c r="V1383" s="855"/>
      <c r="W1383" s="856"/>
      <c r="X1383" s="855"/>
      <c r="Y1383" s="855"/>
      <c r="Z1383" s="855"/>
      <c r="AA1383" s="856"/>
      <c r="AB1383" s="855"/>
      <c r="AC1383" s="855"/>
      <c r="AD1383" s="855"/>
      <c r="AE1383" s="856"/>
    </row>
    <row r="1384" spans="5:31" ht="15.75" customHeight="1" x14ac:dyDescent="0.2">
      <c r="E1384" s="853"/>
      <c r="F1384" s="853"/>
      <c r="G1384" s="854"/>
      <c r="H1384" s="853"/>
      <c r="I1384" s="855"/>
      <c r="J1384" s="855"/>
      <c r="K1384" s="856"/>
      <c r="L1384" s="855"/>
      <c r="M1384" s="855"/>
      <c r="N1384" s="855"/>
      <c r="O1384" s="856"/>
      <c r="P1384" s="855"/>
      <c r="Q1384" s="855"/>
      <c r="R1384" s="855"/>
      <c r="S1384" s="856"/>
      <c r="T1384" s="855"/>
      <c r="U1384" s="855"/>
      <c r="V1384" s="855"/>
      <c r="W1384" s="856"/>
      <c r="X1384" s="855"/>
      <c r="Y1384" s="855"/>
      <c r="Z1384" s="855"/>
      <c r="AA1384" s="856"/>
      <c r="AB1384" s="855"/>
      <c r="AC1384" s="855"/>
      <c r="AD1384" s="855"/>
      <c r="AE1384" s="856"/>
    </row>
    <row r="1385" spans="5:31" ht="15.75" customHeight="1" x14ac:dyDescent="0.2">
      <c r="E1385" s="853"/>
      <c r="F1385" s="853"/>
      <c r="G1385" s="854"/>
      <c r="H1385" s="853"/>
      <c r="I1385" s="855"/>
      <c r="J1385" s="855"/>
      <c r="K1385" s="856"/>
      <c r="L1385" s="855"/>
      <c r="M1385" s="855"/>
      <c r="N1385" s="855"/>
      <c r="O1385" s="856"/>
      <c r="P1385" s="855"/>
      <c r="Q1385" s="855"/>
      <c r="R1385" s="855"/>
      <c r="S1385" s="856"/>
      <c r="T1385" s="855"/>
      <c r="U1385" s="855"/>
      <c r="V1385" s="855"/>
      <c r="W1385" s="856"/>
      <c r="X1385" s="855"/>
      <c r="Y1385" s="855"/>
      <c r="Z1385" s="855"/>
      <c r="AA1385" s="856"/>
      <c r="AB1385" s="855"/>
      <c r="AC1385" s="855"/>
      <c r="AD1385" s="855"/>
      <c r="AE1385" s="856"/>
    </row>
    <row r="1386" spans="5:31" ht="15.75" customHeight="1" x14ac:dyDescent="0.2">
      <c r="E1386" s="853"/>
      <c r="F1386" s="853"/>
      <c r="G1386" s="854"/>
      <c r="H1386" s="853"/>
      <c r="I1386" s="855"/>
      <c r="J1386" s="855"/>
      <c r="K1386" s="856"/>
      <c r="L1386" s="855"/>
      <c r="M1386" s="855"/>
      <c r="N1386" s="855"/>
      <c r="O1386" s="856"/>
      <c r="P1386" s="855"/>
      <c r="Q1386" s="855"/>
      <c r="R1386" s="855"/>
      <c r="S1386" s="856"/>
      <c r="T1386" s="855"/>
      <c r="U1386" s="855"/>
      <c r="V1386" s="855"/>
      <c r="W1386" s="856"/>
      <c r="X1386" s="855"/>
      <c r="Y1386" s="855"/>
      <c r="Z1386" s="855"/>
      <c r="AA1386" s="856"/>
      <c r="AB1386" s="855"/>
      <c r="AC1386" s="855"/>
      <c r="AD1386" s="855"/>
      <c r="AE1386" s="856"/>
    </row>
    <row r="1387" spans="5:31" ht="15.75" customHeight="1" x14ac:dyDescent="0.2">
      <c r="E1387" s="853"/>
      <c r="F1387" s="853"/>
      <c r="G1387" s="854"/>
      <c r="H1387" s="853"/>
      <c r="I1387" s="855"/>
      <c r="J1387" s="855"/>
      <c r="K1387" s="856"/>
      <c r="L1387" s="855"/>
      <c r="M1387" s="855"/>
      <c r="N1387" s="855"/>
      <c r="O1387" s="856"/>
      <c r="P1387" s="855"/>
      <c r="Q1387" s="855"/>
      <c r="R1387" s="855"/>
      <c r="S1387" s="856"/>
      <c r="T1387" s="855"/>
      <c r="U1387" s="855"/>
      <c r="V1387" s="855"/>
      <c r="W1387" s="856"/>
      <c r="X1387" s="855"/>
      <c r="Y1387" s="855"/>
      <c r="Z1387" s="855"/>
      <c r="AA1387" s="856"/>
      <c r="AB1387" s="855"/>
      <c r="AC1387" s="855"/>
      <c r="AD1387" s="855"/>
      <c r="AE1387" s="856"/>
    </row>
    <row r="1388" spans="5:31" ht="15.75" customHeight="1" x14ac:dyDescent="0.2">
      <c r="E1388" s="853"/>
      <c r="F1388" s="853"/>
      <c r="G1388" s="854"/>
      <c r="H1388" s="853"/>
      <c r="I1388" s="855"/>
      <c r="J1388" s="855"/>
      <c r="K1388" s="856"/>
      <c r="L1388" s="855"/>
      <c r="M1388" s="855"/>
      <c r="N1388" s="855"/>
      <c r="O1388" s="856"/>
      <c r="P1388" s="855"/>
      <c r="Q1388" s="855"/>
      <c r="R1388" s="855"/>
      <c r="S1388" s="856"/>
      <c r="T1388" s="855"/>
      <c r="U1388" s="855"/>
      <c r="V1388" s="855"/>
      <c r="W1388" s="856"/>
      <c r="X1388" s="855"/>
      <c r="Y1388" s="855"/>
      <c r="Z1388" s="855"/>
      <c r="AA1388" s="856"/>
      <c r="AB1388" s="855"/>
      <c r="AC1388" s="855"/>
      <c r="AD1388" s="855"/>
      <c r="AE1388" s="856"/>
    </row>
    <row r="1389" spans="5:31" ht="15.75" customHeight="1" x14ac:dyDescent="0.2">
      <c r="E1389" s="853"/>
      <c r="F1389" s="853"/>
      <c r="G1389" s="854"/>
      <c r="H1389" s="853"/>
      <c r="I1389" s="855"/>
      <c r="J1389" s="855"/>
      <c r="K1389" s="856"/>
      <c r="L1389" s="855"/>
      <c r="M1389" s="855"/>
      <c r="N1389" s="855"/>
      <c r="O1389" s="856"/>
      <c r="P1389" s="855"/>
      <c r="Q1389" s="855"/>
      <c r="R1389" s="855"/>
      <c r="S1389" s="856"/>
      <c r="T1389" s="855"/>
      <c r="U1389" s="855"/>
      <c r="V1389" s="855"/>
      <c r="W1389" s="856"/>
      <c r="X1389" s="855"/>
      <c r="Y1389" s="855"/>
      <c r="Z1389" s="855"/>
      <c r="AA1389" s="856"/>
      <c r="AB1389" s="855"/>
      <c r="AC1389" s="855"/>
      <c r="AD1389" s="855"/>
      <c r="AE1389" s="856"/>
    </row>
    <row r="1390" spans="5:31" ht="15.75" customHeight="1" x14ac:dyDescent="0.2">
      <c r="E1390" s="853"/>
      <c r="F1390" s="853"/>
      <c r="G1390" s="854"/>
      <c r="H1390" s="853"/>
      <c r="I1390" s="855"/>
      <c r="J1390" s="855"/>
      <c r="K1390" s="856"/>
      <c r="L1390" s="855"/>
      <c r="M1390" s="855"/>
      <c r="N1390" s="855"/>
      <c r="O1390" s="856"/>
      <c r="P1390" s="855"/>
      <c r="Q1390" s="855"/>
      <c r="R1390" s="855"/>
      <c r="S1390" s="856"/>
      <c r="T1390" s="855"/>
      <c r="U1390" s="855"/>
      <c r="V1390" s="855"/>
      <c r="W1390" s="856"/>
      <c r="X1390" s="855"/>
      <c r="Y1390" s="855"/>
      <c r="Z1390" s="855"/>
      <c r="AA1390" s="856"/>
      <c r="AB1390" s="855"/>
      <c r="AC1390" s="855"/>
      <c r="AD1390" s="855"/>
      <c r="AE1390" s="856"/>
    </row>
    <row r="1391" spans="5:31" ht="15.75" customHeight="1" x14ac:dyDescent="0.2">
      <c r="E1391" s="853"/>
      <c r="F1391" s="853"/>
      <c r="G1391" s="854"/>
      <c r="H1391" s="853"/>
      <c r="I1391" s="855"/>
      <c r="J1391" s="855"/>
      <c r="K1391" s="856"/>
      <c r="L1391" s="855"/>
      <c r="M1391" s="855"/>
      <c r="N1391" s="855"/>
      <c r="O1391" s="856"/>
      <c r="P1391" s="855"/>
      <c r="Q1391" s="855"/>
      <c r="R1391" s="855"/>
      <c r="S1391" s="856"/>
      <c r="T1391" s="855"/>
      <c r="U1391" s="855"/>
      <c r="V1391" s="855"/>
      <c r="W1391" s="856"/>
      <c r="X1391" s="855"/>
      <c r="Y1391" s="855"/>
      <c r="Z1391" s="855"/>
      <c r="AA1391" s="856"/>
      <c r="AB1391" s="855"/>
      <c r="AC1391" s="855"/>
      <c r="AD1391" s="855"/>
      <c r="AE1391" s="856"/>
    </row>
    <row r="1392" spans="5:31" ht="15.75" customHeight="1" x14ac:dyDescent="0.2">
      <c r="E1392" s="853"/>
      <c r="F1392" s="853"/>
      <c r="G1392" s="854"/>
      <c r="H1392" s="853"/>
      <c r="I1392" s="855"/>
      <c r="J1392" s="855"/>
      <c r="K1392" s="856"/>
      <c r="L1392" s="855"/>
      <c r="M1392" s="855"/>
      <c r="N1392" s="855"/>
      <c r="O1392" s="856"/>
      <c r="P1392" s="855"/>
      <c r="Q1392" s="855"/>
      <c r="R1392" s="855"/>
      <c r="S1392" s="856"/>
      <c r="T1392" s="855"/>
      <c r="U1392" s="855"/>
      <c r="V1392" s="855"/>
      <c r="W1392" s="856"/>
      <c r="X1392" s="855"/>
      <c r="Y1392" s="855"/>
      <c r="Z1392" s="855"/>
      <c r="AA1392" s="856"/>
      <c r="AB1392" s="855"/>
      <c r="AC1392" s="855"/>
      <c r="AD1392" s="855"/>
      <c r="AE1392" s="856"/>
    </row>
    <row r="1393" spans="5:31" ht="15.75" customHeight="1" x14ac:dyDescent="0.2">
      <c r="E1393" s="853"/>
      <c r="F1393" s="853"/>
      <c r="G1393" s="854"/>
      <c r="H1393" s="853"/>
      <c r="I1393" s="855"/>
      <c r="J1393" s="855"/>
      <c r="K1393" s="856"/>
      <c r="L1393" s="855"/>
      <c r="M1393" s="855"/>
      <c r="N1393" s="855"/>
      <c r="O1393" s="856"/>
      <c r="P1393" s="855"/>
      <c r="Q1393" s="855"/>
      <c r="R1393" s="855"/>
      <c r="S1393" s="856"/>
      <c r="T1393" s="855"/>
      <c r="U1393" s="855"/>
      <c r="V1393" s="855"/>
      <c r="W1393" s="856"/>
      <c r="X1393" s="855"/>
      <c r="Y1393" s="855"/>
      <c r="Z1393" s="855"/>
      <c r="AA1393" s="856"/>
      <c r="AB1393" s="855"/>
      <c r="AC1393" s="855"/>
      <c r="AD1393" s="855"/>
      <c r="AE1393" s="856"/>
    </row>
    <row r="1394" spans="5:31" ht="15.75" customHeight="1" x14ac:dyDescent="0.2">
      <c r="E1394" s="853"/>
      <c r="F1394" s="853"/>
      <c r="G1394" s="854"/>
      <c r="H1394" s="853"/>
      <c r="I1394" s="855"/>
      <c r="J1394" s="855"/>
      <c r="K1394" s="856"/>
      <c r="L1394" s="855"/>
      <c r="M1394" s="855"/>
      <c r="N1394" s="855"/>
      <c r="O1394" s="856"/>
      <c r="P1394" s="855"/>
      <c r="Q1394" s="855"/>
      <c r="R1394" s="855"/>
      <c r="S1394" s="856"/>
      <c r="T1394" s="855"/>
      <c r="U1394" s="855"/>
      <c r="V1394" s="855"/>
      <c r="W1394" s="856"/>
      <c r="X1394" s="855"/>
      <c r="Y1394" s="855"/>
      <c r="Z1394" s="855"/>
      <c r="AA1394" s="856"/>
      <c r="AB1394" s="855"/>
      <c r="AC1394" s="855"/>
      <c r="AD1394" s="855"/>
      <c r="AE1394" s="856"/>
    </row>
    <row r="1395" spans="5:31" ht="15.75" customHeight="1" x14ac:dyDescent="0.2">
      <c r="E1395" s="853"/>
      <c r="F1395" s="853"/>
      <c r="G1395" s="854"/>
      <c r="H1395" s="853"/>
      <c r="I1395" s="855"/>
      <c r="J1395" s="855"/>
      <c r="K1395" s="856"/>
      <c r="L1395" s="855"/>
      <c r="M1395" s="855"/>
      <c r="N1395" s="855"/>
      <c r="O1395" s="856"/>
      <c r="P1395" s="855"/>
      <c r="Q1395" s="855"/>
      <c r="R1395" s="855"/>
      <c r="S1395" s="856"/>
      <c r="T1395" s="855"/>
      <c r="U1395" s="855"/>
      <c r="V1395" s="855"/>
      <c r="W1395" s="856"/>
      <c r="X1395" s="855"/>
      <c r="Y1395" s="855"/>
      <c r="Z1395" s="855"/>
      <c r="AA1395" s="856"/>
      <c r="AB1395" s="855"/>
      <c r="AC1395" s="855"/>
      <c r="AD1395" s="855"/>
      <c r="AE1395" s="856"/>
    </row>
    <row r="1396" spans="5:31" ht="15.75" customHeight="1" x14ac:dyDescent="0.2">
      <c r="E1396" s="853"/>
      <c r="F1396" s="853"/>
      <c r="G1396" s="854"/>
      <c r="H1396" s="853"/>
      <c r="I1396" s="855"/>
      <c r="J1396" s="855"/>
      <c r="K1396" s="856"/>
      <c r="L1396" s="855"/>
      <c r="M1396" s="855"/>
      <c r="N1396" s="855"/>
      <c r="O1396" s="856"/>
      <c r="P1396" s="855"/>
      <c r="Q1396" s="855"/>
      <c r="R1396" s="855"/>
      <c r="S1396" s="856"/>
      <c r="T1396" s="855"/>
      <c r="U1396" s="855"/>
      <c r="V1396" s="855"/>
      <c r="W1396" s="856"/>
      <c r="X1396" s="855"/>
      <c r="Y1396" s="855"/>
      <c r="Z1396" s="855"/>
      <c r="AA1396" s="856"/>
      <c r="AB1396" s="855"/>
      <c r="AC1396" s="855"/>
      <c r="AD1396" s="855"/>
      <c r="AE1396" s="856"/>
    </row>
    <row r="1397" spans="5:31" ht="15.75" customHeight="1" x14ac:dyDescent="0.2">
      <c r="E1397" s="853"/>
      <c r="F1397" s="853"/>
      <c r="G1397" s="854"/>
      <c r="H1397" s="853"/>
      <c r="I1397" s="855"/>
      <c r="J1397" s="855"/>
      <c r="K1397" s="856"/>
      <c r="L1397" s="855"/>
      <c r="M1397" s="855"/>
      <c r="N1397" s="855"/>
      <c r="O1397" s="856"/>
      <c r="P1397" s="855"/>
      <c r="Q1397" s="855"/>
      <c r="R1397" s="855"/>
      <c r="S1397" s="856"/>
      <c r="T1397" s="855"/>
      <c r="U1397" s="855"/>
      <c r="V1397" s="855"/>
      <c r="W1397" s="856"/>
      <c r="X1397" s="855"/>
      <c r="Y1397" s="855"/>
      <c r="Z1397" s="855"/>
      <c r="AA1397" s="856"/>
      <c r="AB1397" s="855"/>
      <c r="AC1397" s="855"/>
      <c r="AD1397" s="855"/>
      <c r="AE1397" s="856"/>
    </row>
    <row r="1398" spans="5:31" ht="15.75" customHeight="1" x14ac:dyDescent="0.2">
      <c r="E1398" s="853"/>
      <c r="F1398" s="853"/>
      <c r="G1398" s="854"/>
      <c r="H1398" s="853"/>
      <c r="I1398" s="855"/>
      <c r="J1398" s="855"/>
      <c r="K1398" s="856"/>
      <c r="L1398" s="855"/>
      <c r="M1398" s="855"/>
      <c r="N1398" s="855"/>
      <c r="O1398" s="856"/>
      <c r="P1398" s="855"/>
      <c r="Q1398" s="855"/>
      <c r="R1398" s="855"/>
      <c r="S1398" s="856"/>
      <c r="T1398" s="855"/>
      <c r="U1398" s="855"/>
      <c r="V1398" s="855"/>
      <c r="W1398" s="856"/>
      <c r="X1398" s="855"/>
      <c r="Y1398" s="855"/>
      <c r="Z1398" s="855"/>
      <c r="AA1398" s="856"/>
      <c r="AB1398" s="855"/>
      <c r="AC1398" s="855"/>
      <c r="AD1398" s="855"/>
      <c r="AE1398" s="856"/>
    </row>
    <row r="1399" spans="5:31" ht="15.75" customHeight="1" x14ac:dyDescent="0.2">
      <c r="E1399" s="853"/>
      <c r="F1399" s="853"/>
      <c r="G1399" s="854"/>
      <c r="H1399" s="853"/>
      <c r="I1399" s="855"/>
      <c r="J1399" s="855"/>
      <c r="K1399" s="856"/>
      <c r="L1399" s="855"/>
      <c r="M1399" s="855"/>
      <c r="N1399" s="855"/>
      <c r="O1399" s="856"/>
      <c r="P1399" s="855"/>
      <c r="Q1399" s="855"/>
      <c r="R1399" s="855"/>
      <c r="S1399" s="856"/>
      <c r="T1399" s="855"/>
      <c r="U1399" s="855"/>
      <c r="V1399" s="855"/>
      <c r="W1399" s="856"/>
      <c r="X1399" s="855"/>
      <c r="Y1399" s="855"/>
      <c r="Z1399" s="855"/>
      <c r="AA1399" s="856"/>
      <c r="AB1399" s="855"/>
      <c r="AC1399" s="855"/>
      <c r="AD1399" s="855"/>
      <c r="AE1399" s="856"/>
    </row>
    <row r="1400" spans="5:31" ht="15.75" customHeight="1" x14ac:dyDescent="0.2">
      <c r="E1400" s="853"/>
      <c r="F1400" s="853"/>
      <c r="G1400" s="854"/>
      <c r="H1400" s="853"/>
      <c r="I1400" s="855"/>
      <c r="J1400" s="855"/>
      <c r="K1400" s="856"/>
      <c r="L1400" s="855"/>
      <c r="M1400" s="855"/>
      <c r="N1400" s="855"/>
      <c r="O1400" s="856"/>
      <c r="P1400" s="855"/>
      <c r="Q1400" s="855"/>
      <c r="R1400" s="855"/>
      <c r="S1400" s="856"/>
      <c r="T1400" s="855"/>
      <c r="U1400" s="855"/>
      <c r="V1400" s="855"/>
      <c r="W1400" s="856"/>
      <c r="X1400" s="855"/>
      <c r="Y1400" s="855"/>
      <c r="Z1400" s="855"/>
      <c r="AA1400" s="856"/>
      <c r="AB1400" s="855"/>
      <c r="AC1400" s="855"/>
      <c r="AD1400" s="855"/>
      <c r="AE1400" s="856"/>
    </row>
    <row r="1401" spans="5:31" ht="15.75" customHeight="1" x14ac:dyDescent="0.2">
      <c r="E1401" s="853"/>
      <c r="F1401" s="853"/>
      <c r="G1401" s="854"/>
      <c r="H1401" s="853"/>
      <c r="I1401" s="855"/>
      <c r="J1401" s="855"/>
      <c r="K1401" s="856"/>
      <c r="L1401" s="855"/>
      <c r="M1401" s="855"/>
      <c r="N1401" s="855"/>
      <c r="O1401" s="856"/>
      <c r="P1401" s="855"/>
      <c r="Q1401" s="855"/>
      <c r="R1401" s="855"/>
      <c r="S1401" s="856"/>
      <c r="T1401" s="855"/>
      <c r="U1401" s="855"/>
      <c r="V1401" s="855"/>
      <c r="W1401" s="856"/>
      <c r="X1401" s="855"/>
      <c r="Y1401" s="855"/>
      <c r="Z1401" s="855"/>
      <c r="AA1401" s="856"/>
      <c r="AB1401" s="855"/>
      <c r="AC1401" s="855"/>
      <c r="AD1401" s="855"/>
      <c r="AE1401" s="856"/>
    </row>
    <row r="1402" spans="5:31" ht="15.75" customHeight="1" x14ac:dyDescent="0.2">
      <c r="E1402" s="853"/>
      <c r="F1402" s="853"/>
      <c r="G1402" s="854"/>
      <c r="H1402" s="853"/>
      <c r="I1402" s="855"/>
      <c r="J1402" s="855"/>
      <c r="K1402" s="856"/>
      <c r="L1402" s="855"/>
      <c r="M1402" s="855"/>
      <c r="N1402" s="855"/>
      <c r="O1402" s="856"/>
      <c r="P1402" s="855"/>
      <c r="Q1402" s="855"/>
      <c r="R1402" s="855"/>
      <c r="S1402" s="856"/>
      <c r="T1402" s="855"/>
      <c r="U1402" s="855"/>
      <c r="V1402" s="855"/>
      <c r="W1402" s="856"/>
      <c r="X1402" s="855"/>
      <c r="Y1402" s="855"/>
      <c r="Z1402" s="855"/>
      <c r="AA1402" s="856"/>
      <c r="AB1402" s="855"/>
      <c r="AC1402" s="855"/>
      <c r="AD1402" s="855"/>
      <c r="AE1402" s="856"/>
    </row>
    <row r="1403" spans="5:31" ht="15.75" customHeight="1" x14ac:dyDescent="0.2">
      <c r="E1403" s="853"/>
      <c r="F1403" s="853"/>
      <c r="G1403" s="854"/>
      <c r="H1403" s="853"/>
      <c r="I1403" s="855"/>
      <c r="J1403" s="855"/>
      <c r="K1403" s="856"/>
      <c r="L1403" s="855"/>
      <c r="M1403" s="855"/>
      <c r="N1403" s="855"/>
      <c r="O1403" s="856"/>
      <c r="P1403" s="855"/>
      <c r="Q1403" s="855"/>
      <c r="R1403" s="855"/>
      <c r="S1403" s="856"/>
      <c r="T1403" s="855"/>
      <c r="U1403" s="855"/>
      <c r="V1403" s="855"/>
      <c r="W1403" s="856"/>
      <c r="X1403" s="855"/>
      <c r="Y1403" s="855"/>
      <c r="Z1403" s="855"/>
      <c r="AA1403" s="856"/>
      <c r="AB1403" s="855"/>
      <c r="AC1403" s="855"/>
      <c r="AD1403" s="855"/>
      <c r="AE1403" s="856"/>
    </row>
    <row r="1404" spans="5:31" ht="15.75" customHeight="1" x14ac:dyDescent="0.2">
      <c r="E1404" s="853"/>
      <c r="F1404" s="853"/>
      <c r="G1404" s="854"/>
      <c r="H1404" s="853"/>
      <c r="I1404" s="855"/>
      <c r="J1404" s="855"/>
      <c r="K1404" s="856"/>
      <c r="L1404" s="855"/>
      <c r="M1404" s="855"/>
      <c r="N1404" s="855"/>
      <c r="O1404" s="856"/>
      <c r="P1404" s="855"/>
      <c r="Q1404" s="855"/>
      <c r="R1404" s="855"/>
      <c r="S1404" s="856"/>
      <c r="T1404" s="855"/>
      <c r="U1404" s="855"/>
      <c r="V1404" s="855"/>
      <c r="W1404" s="856"/>
      <c r="X1404" s="855"/>
      <c r="Y1404" s="855"/>
      <c r="Z1404" s="855"/>
      <c r="AA1404" s="856"/>
      <c r="AB1404" s="855"/>
      <c r="AC1404" s="855"/>
      <c r="AD1404" s="855"/>
      <c r="AE1404" s="856"/>
    </row>
    <row r="1405" spans="5:31" ht="15.75" customHeight="1" x14ac:dyDescent="0.2">
      <c r="E1405" s="853"/>
      <c r="F1405" s="853"/>
      <c r="G1405" s="854"/>
      <c r="H1405" s="853"/>
      <c r="I1405" s="855"/>
      <c r="J1405" s="855"/>
      <c r="K1405" s="856"/>
      <c r="L1405" s="855"/>
      <c r="M1405" s="855"/>
      <c r="N1405" s="855"/>
      <c r="O1405" s="856"/>
      <c r="P1405" s="855"/>
      <c r="Q1405" s="855"/>
      <c r="R1405" s="855"/>
      <c r="S1405" s="856"/>
      <c r="T1405" s="855"/>
      <c r="U1405" s="855"/>
      <c r="V1405" s="855"/>
      <c r="W1405" s="856"/>
      <c r="X1405" s="855"/>
      <c r="Y1405" s="855"/>
      <c r="Z1405" s="855"/>
      <c r="AA1405" s="856"/>
      <c r="AB1405" s="855"/>
      <c r="AC1405" s="855"/>
      <c r="AD1405" s="855"/>
      <c r="AE1405" s="856"/>
    </row>
    <row r="1406" spans="5:31" ht="15.75" customHeight="1" x14ac:dyDescent="0.2">
      <c r="E1406" s="853"/>
      <c r="F1406" s="853"/>
      <c r="G1406" s="854"/>
      <c r="H1406" s="853"/>
      <c r="I1406" s="855"/>
      <c r="J1406" s="855"/>
      <c r="K1406" s="856"/>
      <c r="L1406" s="855"/>
      <c r="M1406" s="855"/>
      <c r="N1406" s="855"/>
      <c r="O1406" s="856"/>
      <c r="P1406" s="855"/>
      <c r="Q1406" s="855"/>
      <c r="R1406" s="855"/>
      <c r="S1406" s="856"/>
      <c r="T1406" s="855"/>
      <c r="U1406" s="855"/>
      <c r="V1406" s="855"/>
      <c r="W1406" s="856"/>
      <c r="X1406" s="855"/>
      <c r="Y1406" s="855"/>
      <c r="Z1406" s="855"/>
      <c r="AA1406" s="856"/>
      <c r="AB1406" s="855"/>
      <c r="AC1406" s="855"/>
      <c r="AD1406" s="855"/>
      <c r="AE1406" s="856"/>
    </row>
    <row r="1407" spans="5:31" ht="15.75" customHeight="1" x14ac:dyDescent="0.2">
      <c r="E1407" s="853"/>
      <c r="F1407" s="853"/>
      <c r="G1407" s="854"/>
      <c r="H1407" s="853"/>
      <c r="I1407" s="855"/>
      <c r="J1407" s="855"/>
      <c r="K1407" s="856"/>
      <c r="L1407" s="855"/>
      <c r="M1407" s="855"/>
      <c r="N1407" s="855"/>
      <c r="O1407" s="856"/>
      <c r="P1407" s="855"/>
      <c r="Q1407" s="855"/>
      <c r="R1407" s="855"/>
      <c r="S1407" s="856"/>
      <c r="T1407" s="855"/>
      <c r="U1407" s="855"/>
      <c r="V1407" s="855"/>
      <c r="W1407" s="856"/>
      <c r="X1407" s="855"/>
      <c r="Y1407" s="855"/>
      <c r="Z1407" s="855"/>
      <c r="AA1407" s="856"/>
      <c r="AB1407" s="855"/>
      <c r="AC1407" s="855"/>
      <c r="AD1407" s="855"/>
      <c r="AE1407" s="856"/>
    </row>
    <row r="1408" spans="5:31" ht="15.75" customHeight="1" x14ac:dyDescent="0.2">
      <c r="E1408" s="853"/>
      <c r="F1408" s="853"/>
      <c r="G1408" s="854"/>
      <c r="H1408" s="853"/>
      <c r="I1408" s="855"/>
      <c r="J1408" s="855"/>
      <c r="K1408" s="856"/>
      <c r="L1408" s="855"/>
      <c r="M1408" s="855"/>
      <c r="N1408" s="855"/>
      <c r="O1408" s="856"/>
      <c r="P1408" s="855"/>
      <c r="Q1408" s="855"/>
      <c r="R1408" s="855"/>
      <c r="S1408" s="856"/>
      <c r="T1408" s="855"/>
      <c r="U1408" s="855"/>
      <c r="V1408" s="855"/>
      <c r="W1408" s="856"/>
      <c r="X1408" s="855"/>
      <c r="Y1408" s="855"/>
      <c r="Z1408" s="855"/>
      <c r="AA1408" s="856"/>
      <c r="AB1408" s="855"/>
      <c r="AC1408" s="855"/>
      <c r="AD1408" s="855"/>
      <c r="AE1408" s="856"/>
    </row>
    <row r="1409" spans="5:31" ht="15.75" customHeight="1" x14ac:dyDescent="0.2">
      <c r="E1409" s="853"/>
      <c r="F1409" s="853"/>
      <c r="G1409" s="854"/>
      <c r="H1409" s="853"/>
      <c r="I1409" s="855"/>
      <c r="J1409" s="855"/>
      <c r="K1409" s="856"/>
      <c r="L1409" s="855"/>
      <c r="M1409" s="855"/>
      <c r="N1409" s="855"/>
      <c r="O1409" s="856"/>
      <c r="P1409" s="855"/>
      <c r="Q1409" s="855"/>
      <c r="R1409" s="855"/>
      <c r="S1409" s="856"/>
      <c r="T1409" s="855"/>
      <c r="U1409" s="855"/>
      <c r="V1409" s="855"/>
      <c r="W1409" s="856"/>
      <c r="X1409" s="855"/>
      <c r="Y1409" s="855"/>
      <c r="Z1409" s="855"/>
      <c r="AA1409" s="856"/>
      <c r="AB1409" s="855"/>
      <c r="AC1409" s="855"/>
      <c r="AD1409" s="855"/>
      <c r="AE1409" s="856"/>
    </row>
    <row r="1410" spans="5:31" ht="15.75" customHeight="1" x14ac:dyDescent="0.2">
      <c r="E1410" s="853"/>
      <c r="F1410" s="853"/>
      <c r="G1410" s="854"/>
      <c r="H1410" s="853"/>
      <c r="I1410" s="855"/>
      <c r="J1410" s="855"/>
      <c r="K1410" s="856"/>
      <c r="L1410" s="855"/>
      <c r="M1410" s="855"/>
      <c r="N1410" s="855"/>
      <c r="O1410" s="856"/>
      <c r="P1410" s="855"/>
      <c r="Q1410" s="855"/>
      <c r="R1410" s="855"/>
      <c r="S1410" s="856"/>
      <c r="T1410" s="855"/>
      <c r="U1410" s="855"/>
      <c r="V1410" s="855"/>
      <c r="W1410" s="856"/>
      <c r="X1410" s="855"/>
      <c r="Y1410" s="855"/>
      <c r="Z1410" s="855"/>
      <c r="AA1410" s="856"/>
      <c r="AB1410" s="855"/>
      <c r="AC1410" s="855"/>
      <c r="AD1410" s="855"/>
      <c r="AE1410" s="856"/>
    </row>
    <row r="1411" spans="5:31" ht="15.75" customHeight="1" x14ac:dyDescent="0.2">
      <c r="E1411" s="853"/>
      <c r="F1411" s="853"/>
      <c r="G1411" s="854"/>
      <c r="H1411" s="853"/>
      <c r="I1411" s="855"/>
      <c r="J1411" s="855"/>
      <c r="K1411" s="856"/>
      <c r="L1411" s="855"/>
      <c r="M1411" s="855"/>
      <c r="N1411" s="855"/>
      <c r="O1411" s="856"/>
      <c r="P1411" s="855"/>
      <c r="Q1411" s="855"/>
      <c r="R1411" s="855"/>
      <c r="S1411" s="856"/>
      <c r="T1411" s="855"/>
      <c r="U1411" s="855"/>
      <c r="V1411" s="855"/>
      <c r="W1411" s="856"/>
      <c r="X1411" s="855"/>
      <c r="Y1411" s="855"/>
      <c r="Z1411" s="855"/>
      <c r="AA1411" s="856"/>
      <c r="AB1411" s="855"/>
      <c r="AC1411" s="855"/>
      <c r="AD1411" s="855"/>
      <c r="AE1411" s="856"/>
    </row>
    <row r="1412" spans="5:31" ht="15.75" customHeight="1" x14ac:dyDescent="0.2">
      <c r="E1412" s="853"/>
      <c r="F1412" s="853"/>
      <c r="G1412" s="854"/>
      <c r="H1412" s="853"/>
      <c r="I1412" s="855"/>
      <c r="J1412" s="855"/>
      <c r="K1412" s="856"/>
      <c r="L1412" s="855"/>
      <c r="M1412" s="855"/>
      <c r="N1412" s="855"/>
      <c r="O1412" s="856"/>
      <c r="P1412" s="855"/>
      <c r="Q1412" s="855"/>
      <c r="R1412" s="855"/>
      <c r="S1412" s="856"/>
      <c r="T1412" s="855"/>
      <c r="U1412" s="855"/>
      <c r="V1412" s="855"/>
      <c r="W1412" s="856"/>
      <c r="X1412" s="855"/>
      <c r="Y1412" s="855"/>
      <c r="Z1412" s="855"/>
      <c r="AA1412" s="856"/>
      <c r="AB1412" s="855"/>
      <c r="AC1412" s="855"/>
      <c r="AD1412" s="855"/>
      <c r="AE1412" s="856"/>
    </row>
    <row r="1413" spans="5:31" ht="15.75" customHeight="1" x14ac:dyDescent="0.2">
      <c r="E1413" s="853"/>
      <c r="F1413" s="853"/>
      <c r="G1413" s="854"/>
      <c r="H1413" s="853"/>
      <c r="I1413" s="855"/>
      <c r="J1413" s="855"/>
      <c r="K1413" s="856"/>
      <c r="L1413" s="855"/>
      <c r="M1413" s="855"/>
      <c r="N1413" s="855"/>
      <c r="O1413" s="856"/>
      <c r="P1413" s="855"/>
      <c r="Q1413" s="855"/>
      <c r="R1413" s="855"/>
      <c r="S1413" s="856"/>
      <c r="T1413" s="855"/>
      <c r="U1413" s="855"/>
      <c r="V1413" s="855"/>
      <c r="W1413" s="856"/>
      <c r="X1413" s="855"/>
      <c r="Y1413" s="855"/>
      <c r="Z1413" s="855"/>
      <c r="AA1413" s="856"/>
      <c r="AB1413" s="855"/>
      <c r="AC1413" s="855"/>
      <c r="AD1413" s="855"/>
      <c r="AE1413" s="856"/>
    </row>
    <row r="1414" spans="5:31" ht="15.75" customHeight="1" x14ac:dyDescent="0.2">
      <c r="E1414" s="853"/>
      <c r="F1414" s="853"/>
      <c r="G1414" s="854"/>
      <c r="H1414" s="853"/>
      <c r="I1414" s="855"/>
      <c r="J1414" s="855"/>
      <c r="K1414" s="856"/>
      <c r="L1414" s="855"/>
      <c r="M1414" s="855"/>
      <c r="N1414" s="855"/>
      <c r="O1414" s="856"/>
      <c r="P1414" s="855"/>
      <c r="Q1414" s="855"/>
      <c r="R1414" s="855"/>
      <c r="S1414" s="856"/>
      <c r="T1414" s="855"/>
      <c r="U1414" s="855"/>
      <c r="V1414" s="855"/>
      <c r="W1414" s="856"/>
      <c r="X1414" s="855"/>
      <c r="Y1414" s="855"/>
      <c r="Z1414" s="855"/>
      <c r="AA1414" s="856"/>
      <c r="AB1414" s="855"/>
      <c r="AC1414" s="855"/>
      <c r="AD1414" s="855"/>
      <c r="AE1414" s="856"/>
    </row>
    <row r="1415" spans="5:31" ht="15.75" customHeight="1" x14ac:dyDescent="0.2">
      <c r="E1415" s="853"/>
      <c r="F1415" s="853"/>
      <c r="G1415" s="854"/>
      <c r="H1415" s="853"/>
      <c r="I1415" s="855"/>
      <c r="J1415" s="855"/>
      <c r="K1415" s="856"/>
      <c r="L1415" s="855"/>
      <c r="M1415" s="855"/>
      <c r="N1415" s="855"/>
      <c r="O1415" s="856"/>
      <c r="P1415" s="855"/>
      <c r="Q1415" s="855"/>
      <c r="R1415" s="855"/>
      <c r="S1415" s="856"/>
      <c r="T1415" s="855"/>
      <c r="U1415" s="855"/>
      <c r="V1415" s="855"/>
      <c r="W1415" s="856"/>
      <c r="X1415" s="855"/>
      <c r="Y1415" s="855"/>
      <c r="Z1415" s="855"/>
      <c r="AA1415" s="856"/>
      <c r="AB1415" s="855"/>
      <c r="AC1415" s="855"/>
      <c r="AD1415" s="855"/>
      <c r="AE1415" s="856"/>
    </row>
    <row r="1416" spans="5:31" ht="15.75" customHeight="1" x14ac:dyDescent="0.2">
      <c r="E1416" s="853"/>
      <c r="F1416" s="853"/>
      <c r="G1416" s="854"/>
      <c r="H1416" s="853"/>
      <c r="I1416" s="855"/>
      <c r="J1416" s="855"/>
      <c r="K1416" s="856"/>
      <c r="L1416" s="855"/>
      <c r="M1416" s="855"/>
      <c r="N1416" s="855"/>
      <c r="O1416" s="856"/>
      <c r="P1416" s="855"/>
      <c r="Q1416" s="855"/>
      <c r="R1416" s="855"/>
      <c r="S1416" s="856"/>
      <c r="T1416" s="855"/>
      <c r="U1416" s="855"/>
      <c r="V1416" s="855"/>
      <c r="W1416" s="856"/>
      <c r="X1416" s="855"/>
      <c r="Y1416" s="855"/>
      <c r="Z1416" s="855"/>
      <c r="AA1416" s="856"/>
      <c r="AB1416" s="855"/>
      <c r="AC1416" s="855"/>
      <c r="AD1416" s="855"/>
      <c r="AE1416" s="856"/>
    </row>
    <row r="1417" spans="5:31" ht="15.75" customHeight="1" x14ac:dyDescent="0.2">
      <c r="E1417" s="853"/>
      <c r="F1417" s="853"/>
      <c r="G1417" s="854"/>
      <c r="H1417" s="853"/>
      <c r="I1417" s="855"/>
      <c r="J1417" s="855"/>
      <c r="K1417" s="856"/>
      <c r="L1417" s="855"/>
      <c r="M1417" s="855"/>
      <c r="N1417" s="855"/>
      <c r="O1417" s="856"/>
      <c r="P1417" s="855"/>
      <c r="Q1417" s="855"/>
      <c r="R1417" s="855"/>
      <c r="S1417" s="856"/>
      <c r="T1417" s="855"/>
      <c r="U1417" s="855"/>
      <c r="V1417" s="855"/>
      <c r="W1417" s="856"/>
      <c r="X1417" s="855"/>
      <c r="Y1417" s="855"/>
      <c r="Z1417" s="855"/>
      <c r="AA1417" s="856"/>
      <c r="AB1417" s="855"/>
      <c r="AC1417" s="855"/>
      <c r="AD1417" s="855"/>
      <c r="AE1417" s="856"/>
    </row>
    <row r="1418" spans="5:31" ht="15.75" customHeight="1" x14ac:dyDescent="0.2">
      <c r="E1418" s="853"/>
      <c r="F1418" s="853"/>
      <c r="G1418" s="854"/>
      <c r="H1418" s="853"/>
      <c r="I1418" s="855"/>
      <c r="J1418" s="855"/>
      <c r="K1418" s="856"/>
      <c r="L1418" s="855"/>
      <c r="M1418" s="855"/>
      <c r="N1418" s="855"/>
      <c r="O1418" s="856"/>
      <c r="P1418" s="855"/>
      <c r="Q1418" s="855"/>
      <c r="R1418" s="855"/>
      <c r="S1418" s="856"/>
      <c r="T1418" s="855"/>
      <c r="U1418" s="855"/>
      <c r="V1418" s="855"/>
      <c r="W1418" s="856"/>
      <c r="X1418" s="855"/>
      <c r="Y1418" s="855"/>
      <c r="Z1418" s="855"/>
      <c r="AA1418" s="856"/>
      <c r="AB1418" s="855"/>
      <c r="AC1418" s="855"/>
      <c r="AD1418" s="855"/>
      <c r="AE1418" s="856"/>
    </row>
    <row r="1419" spans="5:31" ht="15.75" customHeight="1" x14ac:dyDescent="0.2">
      <c r="E1419" s="853"/>
      <c r="F1419" s="853"/>
      <c r="G1419" s="854"/>
      <c r="H1419" s="853"/>
      <c r="I1419" s="855"/>
      <c r="J1419" s="855"/>
      <c r="K1419" s="856"/>
      <c r="L1419" s="855"/>
      <c r="M1419" s="855"/>
      <c r="N1419" s="855"/>
      <c r="O1419" s="856"/>
      <c r="P1419" s="855"/>
      <c r="Q1419" s="855"/>
      <c r="R1419" s="855"/>
      <c r="S1419" s="856"/>
      <c r="T1419" s="855"/>
      <c r="U1419" s="855"/>
      <c r="V1419" s="855"/>
      <c r="W1419" s="856"/>
      <c r="X1419" s="855"/>
      <c r="Y1419" s="855"/>
      <c r="Z1419" s="855"/>
      <c r="AA1419" s="856"/>
      <c r="AB1419" s="855"/>
      <c r="AC1419" s="855"/>
      <c r="AD1419" s="855"/>
      <c r="AE1419" s="856"/>
    </row>
    <row r="1420" spans="5:31" ht="15.75" customHeight="1" x14ac:dyDescent="0.2">
      <c r="E1420" s="853"/>
      <c r="F1420" s="853"/>
      <c r="G1420" s="854"/>
      <c r="H1420" s="853"/>
      <c r="I1420" s="855"/>
      <c r="J1420" s="855"/>
      <c r="K1420" s="856"/>
      <c r="L1420" s="855"/>
      <c r="M1420" s="855"/>
      <c r="N1420" s="855"/>
      <c r="O1420" s="856"/>
      <c r="P1420" s="855"/>
      <c r="Q1420" s="855"/>
      <c r="R1420" s="855"/>
      <c r="S1420" s="856"/>
      <c r="T1420" s="855"/>
      <c r="U1420" s="855"/>
      <c r="V1420" s="855"/>
      <c r="W1420" s="856"/>
      <c r="X1420" s="855"/>
      <c r="Y1420" s="855"/>
      <c r="Z1420" s="855"/>
      <c r="AA1420" s="856"/>
      <c r="AB1420" s="855"/>
      <c r="AC1420" s="855"/>
      <c r="AD1420" s="855"/>
      <c r="AE1420" s="856"/>
    </row>
    <row r="1421" spans="5:31" ht="15.75" customHeight="1" x14ac:dyDescent="0.2">
      <c r="E1421" s="853"/>
      <c r="F1421" s="853"/>
      <c r="G1421" s="854"/>
      <c r="H1421" s="853"/>
      <c r="I1421" s="855"/>
      <c r="J1421" s="855"/>
      <c r="K1421" s="856"/>
      <c r="L1421" s="855"/>
      <c r="M1421" s="855"/>
      <c r="N1421" s="855"/>
      <c r="O1421" s="856"/>
      <c r="P1421" s="855"/>
      <c r="Q1421" s="855"/>
      <c r="R1421" s="855"/>
      <c r="S1421" s="856"/>
      <c r="T1421" s="855"/>
      <c r="U1421" s="855"/>
      <c r="V1421" s="855"/>
      <c r="W1421" s="856"/>
      <c r="X1421" s="855"/>
      <c r="Y1421" s="855"/>
      <c r="Z1421" s="855"/>
      <c r="AA1421" s="856"/>
      <c r="AB1421" s="855"/>
      <c r="AC1421" s="855"/>
      <c r="AD1421" s="855"/>
      <c r="AE1421" s="856"/>
    </row>
    <row r="1422" spans="5:31" ht="15.75" customHeight="1" x14ac:dyDescent="0.2">
      <c r="E1422" s="853"/>
      <c r="F1422" s="853"/>
      <c r="G1422" s="854"/>
      <c r="H1422" s="853"/>
      <c r="I1422" s="855"/>
      <c r="J1422" s="855"/>
      <c r="K1422" s="856"/>
      <c r="L1422" s="855"/>
      <c r="M1422" s="855"/>
      <c r="N1422" s="855"/>
      <c r="O1422" s="856"/>
      <c r="P1422" s="855"/>
      <c r="Q1422" s="855"/>
      <c r="R1422" s="855"/>
      <c r="S1422" s="856"/>
      <c r="T1422" s="855"/>
      <c r="U1422" s="855"/>
      <c r="V1422" s="855"/>
      <c r="W1422" s="856"/>
      <c r="X1422" s="855"/>
      <c r="Y1422" s="855"/>
      <c r="Z1422" s="855"/>
      <c r="AA1422" s="856"/>
      <c r="AB1422" s="855"/>
      <c r="AC1422" s="855"/>
      <c r="AD1422" s="855"/>
      <c r="AE1422" s="856"/>
    </row>
    <row r="1423" spans="5:31" ht="15.75" customHeight="1" x14ac:dyDescent="0.2">
      <c r="E1423" s="853"/>
      <c r="F1423" s="853"/>
      <c r="G1423" s="854"/>
      <c r="H1423" s="853"/>
      <c r="I1423" s="855"/>
      <c r="J1423" s="855"/>
      <c r="K1423" s="856"/>
      <c r="L1423" s="855"/>
      <c r="M1423" s="855"/>
      <c r="N1423" s="855"/>
      <c r="O1423" s="856"/>
      <c r="P1423" s="855"/>
      <c r="Q1423" s="855"/>
      <c r="R1423" s="855"/>
      <c r="S1423" s="856"/>
      <c r="T1423" s="855"/>
      <c r="U1423" s="855"/>
      <c r="V1423" s="855"/>
      <c r="W1423" s="856"/>
      <c r="X1423" s="855"/>
      <c r="Y1423" s="855"/>
      <c r="Z1423" s="855"/>
      <c r="AA1423" s="856"/>
      <c r="AB1423" s="855"/>
      <c r="AC1423" s="855"/>
      <c r="AD1423" s="855"/>
      <c r="AE1423" s="856"/>
    </row>
    <row r="1424" spans="5:31" ht="15.75" customHeight="1" x14ac:dyDescent="0.2">
      <c r="E1424" s="853"/>
      <c r="F1424" s="853"/>
      <c r="G1424" s="854"/>
      <c r="H1424" s="853"/>
      <c r="I1424" s="855"/>
      <c r="J1424" s="855"/>
      <c r="K1424" s="856"/>
      <c r="L1424" s="855"/>
      <c r="M1424" s="855"/>
      <c r="N1424" s="855"/>
      <c r="O1424" s="856"/>
      <c r="P1424" s="855"/>
      <c r="Q1424" s="855"/>
      <c r="R1424" s="855"/>
      <c r="S1424" s="856"/>
      <c r="T1424" s="855"/>
      <c r="U1424" s="855"/>
      <c r="V1424" s="855"/>
      <c r="W1424" s="856"/>
      <c r="X1424" s="855"/>
      <c r="Y1424" s="855"/>
      <c r="Z1424" s="855"/>
      <c r="AA1424" s="856"/>
      <c r="AB1424" s="855"/>
      <c r="AC1424" s="855"/>
      <c r="AD1424" s="855"/>
      <c r="AE1424" s="856"/>
    </row>
    <row r="1425" spans="5:31" ht="15.75" customHeight="1" x14ac:dyDescent="0.2">
      <c r="E1425" s="853"/>
      <c r="F1425" s="853"/>
      <c r="G1425" s="854"/>
      <c r="H1425" s="853"/>
      <c r="I1425" s="855"/>
      <c r="J1425" s="855"/>
      <c r="K1425" s="856"/>
      <c r="L1425" s="855"/>
      <c r="M1425" s="855"/>
      <c r="N1425" s="855"/>
      <c r="O1425" s="856"/>
      <c r="P1425" s="855"/>
      <c r="Q1425" s="855"/>
      <c r="R1425" s="855"/>
      <c r="S1425" s="856"/>
      <c r="T1425" s="855"/>
      <c r="U1425" s="855"/>
      <c r="V1425" s="855"/>
      <c r="W1425" s="856"/>
      <c r="X1425" s="855"/>
      <c r="Y1425" s="855"/>
      <c r="Z1425" s="855"/>
      <c r="AA1425" s="856"/>
      <c r="AB1425" s="855"/>
      <c r="AC1425" s="855"/>
      <c r="AD1425" s="855"/>
      <c r="AE1425" s="856"/>
    </row>
    <row r="1426" spans="5:31" ht="15.75" customHeight="1" x14ac:dyDescent="0.2">
      <c r="E1426" s="853"/>
      <c r="F1426" s="853"/>
      <c r="G1426" s="854"/>
      <c r="H1426" s="853"/>
      <c r="I1426" s="855"/>
      <c r="J1426" s="855"/>
      <c r="K1426" s="856"/>
      <c r="L1426" s="855"/>
      <c r="M1426" s="855"/>
      <c r="N1426" s="855"/>
      <c r="O1426" s="856"/>
      <c r="P1426" s="855"/>
      <c r="Q1426" s="855"/>
      <c r="R1426" s="855"/>
      <c r="S1426" s="856"/>
      <c r="T1426" s="855"/>
      <c r="U1426" s="855"/>
      <c r="V1426" s="855"/>
      <c r="W1426" s="856"/>
      <c r="X1426" s="855"/>
      <c r="Y1426" s="855"/>
      <c r="Z1426" s="855"/>
      <c r="AA1426" s="856"/>
      <c r="AB1426" s="855"/>
      <c r="AC1426" s="855"/>
      <c r="AD1426" s="855"/>
      <c r="AE1426" s="856"/>
    </row>
    <row r="1427" spans="5:31" ht="15.75" customHeight="1" x14ac:dyDescent="0.2">
      <c r="E1427" s="853"/>
      <c r="F1427" s="853"/>
      <c r="G1427" s="854"/>
      <c r="H1427" s="853"/>
      <c r="I1427" s="855"/>
      <c r="J1427" s="855"/>
      <c r="K1427" s="856"/>
      <c r="L1427" s="855"/>
      <c r="M1427" s="855"/>
      <c r="N1427" s="855"/>
      <c r="O1427" s="856"/>
      <c r="P1427" s="855"/>
      <c r="Q1427" s="855"/>
      <c r="R1427" s="855"/>
      <c r="S1427" s="856"/>
      <c r="T1427" s="855"/>
      <c r="U1427" s="855"/>
      <c r="V1427" s="855"/>
      <c r="W1427" s="856"/>
      <c r="X1427" s="855"/>
      <c r="Y1427" s="855"/>
      <c r="Z1427" s="855"/>
      <c r="AA1427" s="856"/>
      <c r="AB1427" s="855"/>
      <c r="AC1427" s="855"/>
      <c r="AD1427" s="855"/>
      <c r="AE1427" s="856"/>
    </row>
    <row r="1428" spans="5:31" ht="15.75" customHeight="1" x14ac:dyDescent="0.2">
      <c r="E1428" s="853"/>
      <c r="F1428" s="853"/>
      <c r="G1428" s="854"/>
      <c r="H1428" s="853"/>
      <c r="I1428" s="855"/>
      <c r="J1428" s="855"/>
      <c r="K1428" s="856"/>
      <c r="L1428" s="855"/>
      <c r="M1428" s="855"/>
      <c r="N1428" s="855"/>
      <c r="O1428" s="856"/>
      <c r="P1428" s="855"/>
      <c r="Q1428" s="855"/>
      <c r="R1428" s="855"/>
      <c r="S1428" s="856"/>
      <c r="T1428" s="855"/>
      <c r="U1428" s="855"/>
      <c r="V1428" s="855"/>
      <c r="W1428" s="856"/>
      <c r="X1428" s="855"/>
      <c r="Y1428" s="855"/>
      <c r="Z1428" s="855"/>
      <c r="AA1428" s="856"/>
      <c r="AB1428" s="855"/>
      <c r="AC1428" s="855"/>
      <c r="AD1428" s="855"/>
      <c r="AE1428" s="856"/>
    </row>
    <row r="1429" spans="5:31" ht="15.75" customHeight="1" x14ac:dyDescent="0.2">
      <c r="E1429" s="853"/>
      <c r="F1429" s="853"/>
      <c r="G1429" s="854"/>
      <c r="H1429" s="853"/>
      <c r="I1429" s="855"/>
      <c r="J1429" s="855"/>
      <c r="K1429" s="856"/>
      <c r="L1429" s="855"/>
      <c r="M1429" s="855"/>
      <c r="N1429" s="855"/>
      <c r="O1429" s="856"/>
      <c r="P1429" s="855"/>
      <c r="Q1429" s="855"/>
      <c r="R1429" s="855"/>
      <c r="S1429" s="856"/>
      <c r="T1429" s="855"/>
      <c r="U1429" s="855"/>
      <c r="V1429" s="855"/>
      <c r="W1429" s="856"/>
      <c r="X1429" s="855"/>
      <c r="Y1429" s="855"/>
      <c r="Z1429" s="855"/>
      <c r="AA1429" s="856"/>
      <c r="AB1429" s="855"/>
      <c r="AC1429" s="855"/>
      <c r="AD1429" s="855"/>
      <c r="AE1429" s="856"/>
    </row>
    <row r="1430" spans="5:31" ht="15.75" customHeight="1" x14ac:dyDescent="0.2">
      <c r="E1430" s="853"/>
      <c r="F1430" s="853"/>
      <c r="G1430" s="854"/>
      <c r="H1430" s="853"/>
      <c r="I1430" s="855"/>
      <c r="J1430" s="855"/>
      <c r="K1430" s="856"/>
      <c r="L1430" s="855"/>
      <c r="M1430" s="855"/>
      <c r="N1430" s="855"/>
      <c r="O1430" s="856"/>
      <c r="P1430" s="855"/>
      <c r="Q1430" s="855"/>
      <c r="R1430" s="855"/>
      <c r="S1430" s="856"/>
      <c r="T1430" s="855"/>
      <c r="U1430" s="855"/>
      <c r="V1430" s="855"/>
      <c r="W1430" s="856"/>
      <c r="X1430" s="855"/>
      <c r="Y1430" s="855"/>
      <c r="Z1430" s="855"/>
      <c r="AA1430" s="856"/>
      <c r="AB1430" s="855"/>
      <c r="AC1430" s="855"/>
      <c r="AD1430" s="855"/>
      <c r="AE1430" s="856"/>
    </row>
    <row r="1431" spans="5:31" ht="15.75" customHeight="1" x14ac:dyDescent="0.2">
      <c r="E1431" s="853"/>
      <c r="F1431" s="853"/>
      <c r="G1431" s="854"/>
      <c r="H1431" s="853"/>
      <c r="I1431" s="855"/>
      <c r="J1431" s="855"/>
      <c r="K1431" s="856"/>
      <c r="L1431" s="855"/>
      <c r="M1431" s="855"/>
      <c r="N1431" s="855"/>
      <c r="O1431" s="856"/>
      <c r="P1431" s="855"/>
      <c r="Q1431" s="855"/>
      <c r="R1431" s="855"/>
      <c r="S1431" s="856"/>
      <c r="T1431" s="855"/>
      <c r="U1431" s="855"/>
      <c r="V1431" s="855"/>
      <c r="W1431" s="856"/>
      <c r="X1431" s="855"/>
      <c r="Y1431" s="855"/>
      <c r="Z1431" s="855"/>
      <c r="AA1431" s="856"/>
      <c r="AB1431" s="855"/>
      <c r="AC1431" s="855"/>
      <c r="AD1431" s="855"/>
      <c r="AE1431" s="856"/>
    </row>
    <row r="1432" spans="5:31" ht="15.75" customHeight="1" x14ac:dyDescent="0.2">
      <c r="E1432" s="853"/>
      <c r="F1432" s="853"/>
      <c r="G1432" s="854"/>
      <c r="H1432" s="853"/>
      <c r="I1432" s="855"/>
      <c r="J1432" s="855"/>
      <c r="K1432" s="856"/>
      <c r="L1432" s="855"/>
      <c r="M1432" s="855"/>
      <c r="N1432" s="855"/>
      <c r="O1432" s="856"/>
      <c r="P1432" s="855"/>
      <c r="Q1432" s="855"/>
      <c r="R1432" s="855"/>
      <c r="S1432" s="856"/>
      <c r="T1432" s="855"/>
      <c r="U1432" s="855"/>
      <c r="V1432" s="855"/>
      <c r="W1432" s="856"/>
      <c r="X1432" s="855"/>
      <c r="Y1432" s="855"/>
      <c r="Z1432" s="855"/>
      <c r="AA1432" s="856"/>
      <c r="AB1432" s="855"/>
      <c r="AC1432" s="855"/>
      <c r="AD1432" s="855"/>
      <c r="AE1432" s="856"/>
    </row>
    <row r="1433" spans="5:31" ht="15.75" customHeight="1" x14ac:dyDescent="0.2">
      <c r="E1433" s="853"/>
      <c r="F1433" s="853"/>
      <c r="G1433" s="854"/>
      <c r="H1433" s="853"/>
      <c r="I1433" s="855"/>
      <c r="J1433" s="855"/>
      <c r="K1433" s="856"/>
      <c r="L1433" s="855"/>
      <c r="M1433" s="855"/>
      <c r="N1433" s="855"/>
      <c r="O1433" s="856"/>
      <c r="P1433" s="855"/>
      <c r="Q1433" s="855"/>
      <c r="R1433" s="855"/>
      <c r="S1433" s="856"/>
      <c r="T1433" s="855"/>
      <c r="U1433" s="855"/>
      <c r="V1433" s="855"/>
      <c r="W1433" s="856"/>
      <c r="X1433" s="855"/>
      <c r="Y1433" s="855"/>
      <c r="Z1433" s="855"/>
      <c r="AA1433" s="856"/>
      <c r="AB1433" s="855"/>
      <c r="AC1433" s="855"/>
      <c r="AD1433" s="855"/>
      <c r="AE1433" s="856"/>
    </row>
    <row r="1434" spans="5:31" ht="15.75" customHeight="1" x14ac:dyDescent="0.2">
      <c r="E1434" s="853"/>
      <c r="F1434" s="853"/>
      <c r="G1434" s="854"/>
      <c r="H1434" s="853"/>
      <c r="I1434" s="855"/>
      <c r="J1434" s="855"/>
      <c r="K1434" s="856"/>
      <c r="L1434" s="855"/>
      <c r="M1434" s="855"/>
      <c r="N1434" s="855"/>
      <c r="O1434" s="856"/>
      <c r="P1434" s="855"/>
      <c r="Q1434" s="855"/>
      <c r="R1434" s="855"/>
      <c r="S1434" s="856"/>
      <c r="T1434" s="855"/>
      <c r="U1434" s="855"/>
      <c r="V1434" s="855"/>
      <c r="W1434" s="856"/>
      <c r="X1434" s="855"/>
      <c r="Y1434" s="855"/>
      <c r="Z1434" s="855"/>
      <c r="AA1434" s="856"/>
      <c r="AB1434" s="855"/>
      <c r="AC1434" s="855"/>
      <c r="AD1434" s="855"/>
      <c r="AE1434" s="856"/>
    </row>
    <row r="1435" spans="5:31" ht="15.75" customHeight="1" x14ac:dyDescent="0.2">
      <c r="E1435" s="853"/>
      <c r="F1435" s="853"/>
      <c r="G1435" s="854"/>
      <c r="H1435" s="853"/>
      <c r="I1435" s="855"/>
      <c r="J1435" s="855"/>
      <c r="K1435" s="856"/>
      <c r="L1435" s="855"/>
      <c r="M1435" s="855"/>
      <c r="N1435" s="855"/>
      <c r="O1435" s="856"/>
      <c r="P1435" s="855"/>
      <c r="Q1435" s="855"/>
      <c r="R1435" s="855"/>
      <c r="S1435" s="856"/>
      <c r="T1435" s="855"/>
      <c r="U1435" s="855"/>
      <c r="V1435" s="855"/>
      <c r="W1435" s="856"/>
      <c r="X1435" s="855"/>
      <c r="Y1435" s="855"/>
      <c r="Z1435" s="855"/>
      <c r="AA1435" s="856"/>
      <c r="AB1435" s="855"/>
      <c r="AC1435" s="855"/>
      <c r="AD1435" s="855"/>
      <c r="AE1435" s="856"/>
    </row>
    <row r="1436" spans="5:31" ht="15.75" customHeight="1" x14ac:dyDescent="0.2">
      <c r="E1436" s="853"/>
      <c r="F1436" s="853"/>
      <c r="G1436" s="854"/>
      <c r="H1436" s="853"/>
      <c r="I1436" s="855"/>
      <c r="J1436" s="855"/>
      <c r="K1436" s="856"/>
      <c r="L1436" s="855"/>
      <c r="M1436" s="855"/>
      <c r="N1436" s="855"/>
      <c r="O1436" s="856"/>
      <c r="P1436" s="855"/>
      <c r="Q1436" s="855"/>
      <c r="R1436" s="855"/>
      <c r="S1436" s="856"/>
      <c r="T1436" s="855"/>
      <c r="U1436" s="855"/>
      <c r="V1436" s="855"/>
      <c r="W1436" s="856"/>
      <c r="X1436" s="855"/>
      <c r="Y1436" s="855"/>
      <c r="Z1436" s="855"/>
      <c r="AA1436" s="856"/>
      <c r="AB1436" s="855"/>
      <c r="AC1436" s="855"/>
      <c r="AD1436" s="855"/>
      <c r="AE1436" s="856"/>
    </row>
    <row r="1437" spans="5:31" ht="15.75" customHeight="1" x14ac:dyDescent="0.2">
      <c r="E1437" s="853"/>
      <c r="F1437" s="853"/>
      <c r="G1437" s="854"/>
      <c r="H1437" s="853"/>
      <c r="I1437" s="855"/>
      <c r="J1437" s="855"/>
      <c r="K1437" s="856"/>
      <c r="L1437" s="855"/>
      <c r="M1437" s="855"/>
      <c r="N1437" s="855"/>
      <c r="O1437" s="856"/>
      <c r="P1437" s="855"/>
      <c r="Q1437" s="855"/>
      <c r="R1437" s="855"/>
      <c r="S1437" s="856"/>
      <c r="T1437" s="855"/>
      <c r="U1437" s="855"/>
      <c r="V1437" s="855"/>
      <c r="W1437" s="856"/>
      <c r="X1437" s="855"/>
      <c r="Y1437" s="855"/>
      <c r="Z1437" s="855"/>
      <c r="AA1437" s="856"/>
      <c r="AB1437" s="855"/>
      <c r="AC1437" s="855"/>
      <c r="AD1437" s="855"/>
      <c r="AE1437" s="856"/>
    </row>
    <row r="1438" spans="5:31" ht="15.75" customHeight="1" x14ac:dyDescent="0.2">
      <c r="E1438" s="853"/>
      <c r="F1438" s="853"/>
      <c r="G1438" s="854"/>
      <c r="H1438" s="853"/>
      <c r="I1438" s="855"/>
      <c r="J1438" s="855"/>
      <c r="K1438" s="856"/>
      <c r="L1438" s="855"/>
      <c r="M1438" s="855"/>
      <c r="N1438" s="855"/>
      <c r="O1438" s="856"/>
      <c r="P1438" s="855"/>
      <c r="Q1438" s="855"/>
      <c r="R1438" s="855"/>
      <c r="S1438" s="856"/>
      <c r="T1438" s="855"/>
      <c r="U1438" s="855"/>
      <c r="V1438" s="855"/>
      <c r="W1438" s="856"/>
      <c r="X1438" s="855"/>
      <c r="Y1438" s="855"/>
      <c r="Z1438" s="855"/>
      <c r="AA1438" s="856"/>
      <c r="AB1438" s="855"/>
      <c r="AC1438" s="855"/>
      <c r="AD1438" s="855"/>
      <c r="AE1438" s="856"/>
    </row>
    <row r="1439" spans="5:31" ht="15.75" customHeight="1" x14ac:dyDescent="0.2">
      <c r="E1439" s="853"/>
      <c r="F1439" s="853"/>
      <c r="G1439" s="854"/>
      <c r="H1439" s="853"/>
      <c r="I1439" s="855"/>
      <c r="J1439" s="855"/>
      <c r="K1439" s="856"/>
      <c r="L1439" s="855"/>
      <c r="M1439" s="855"/>
      <c r="N1439" s="855"/>
      <c r="O1439" s="856"/>
      <c r="P1439" s="855"/>
      <c r="Q1439" s="855"/>
      <c r="R1439" s="855"/>
      <c r="S1439" s="856"/>
      <c r="T1439" s="855"/>
      <c r="U1439" s="855"/>
      <c r="V1439" s="855"/>
      <c r="W1439" s="856"/>
      <c r="X1439" s="855"/>
      <c r="Y1439" s="855"/>
      <c r="Z1439" s="855"/>
      <c r="AA1439" s="856"/>
      <c r="AB1439" s="855"/>
      <c r="AC1439" s="855"/>
      <c r="AD1439" s="855"/>
      <c r="AE1439" s="856"/>
    </row>
    <row r="1440" spans="5:31" ht="15.75" customHeight="1" x14ac:dyDescent="0.2">
      <c r="E1440" s="853"/>
      <c r="F1440" s="853"/>
      <c r="G1440" s="854"/>
      <c r="H1440" s="853"/>
      <c r="I1440" s="855"/>
      <c r="J1440" s="855"/>
      <c r="K1440" s="856"/>
      <c r="L1440" s="855"/>
      <c r="M1440" s="855"/>
      <c r="N1440" s="855"/>
      <c r="O1440" s="856"/>
      <c r="P1440" s="855"/>
      <c r="Q1440" s="855"/>
      <c r="R1440" s="855"/>
      <c r="S1440" s="856"/>
      <c r="T1440" s="855"/>
      <c r="U1440" s="855"/>
      <c r="V1440" s="855"/>
      <c r="W1440" s="856"/>
      <c r="X1440" s="855"/>
      <c r="Y1440" s="855"/>
      <c r="Z1440" s="855"/>
      <c r="AA1440" s="856"/>
      <c r="AB1440" s="855"/>
      <c r="AC1440" s="855"/>
      <c r="AD1440" s="855"/>
      <c r="AE1440" s="856"/>
    </row>
    <row r="1441" spans="5:31" ht="15.75" customHeight="1" x14ac:dyDescent="0.2">
      <c r="E1441" s="853"/>
      <c r="F1441" s="853"/>
      <c r="G1441" s="854"/>
      <c r="H1441" s="853"/>
      <c r="I1441" s="855"/>
      <c r="J1441" s="855"/>
      <c r="K1441" s="856"/>
      <c r="L1441" s="855"/>
      <c r="M1441" s="855"/>
      <c r="N1441" s="855"/>
      <c r="O1441" s="856"/>
      <c r="P1441" s="855"/>
      <c r="Q1441" s="855"/>
      <c r="R1441" s="855"/>
      <c r="S1441" s="856"/>
      <c r="T1441" s="855"/>
      <c r="U1441" s="855"/>
      <c r="V1441" s="855"/>
      <c r="W1441" s="856"/>
      <c r="X1441" s="855"/>
      <c r="Y1441" s="855"/>
      <c r="Z1441" s="855"/>
      <c r="AA1441" s="856"/>
      <c r="AB1441" s="855"/>
      <c r="AC1441" s="855"/>
      <c r="AD1441" s="855"/>
      <c r="AE1441" s="856"/>
    </row>
    <row r="1442" spans="5:31" ht="15.75" customHeight="1" x14ac:dyDescent="0.2">
      <c r="E1442" s="853"/>
      <c r="F1442" s="853"/>
      <c r="G1442" s="854"/>
      <c r="H1442" s="853"/>
      <c r="I1442" s="855"/>
      <c r="J1442" s="855"/>
      <c r="K1442" s="856"/>
      <c r="L1442" s="855"/>
      <c r="M1442" s="855"/>
      <c r="N1442" s="855"/>
      <c r="O1442" s="856"/>
      <c r="P1442" s="855"/>
      <c r="Q1442" s="855"/>
      <c r="R1442" s="855"/>
      <c r="S1442" s="856"/>
      <c r="T1442" s="855"/>
      <c r="U1442" s="855"/>
      <c r="V1442" s="855"/>
      <c r="W1442" s="856"/>
      <c r="X1442" s="855"/>
      <c r="Y1442" s="855"/>
      <c r="Z1442" s="855"/>
      <c r="AA1442" s="856"/>
      <c r="AB1442" s="855"/>
      <c r="AC1442" s="855"/>
      <c r="AD1442" s="855"/>
      <c r="AE1442" s="856"/>
    </row>
  </sheetData>
  <mergeCells count="548">
    <mergeCell ref="C1115:C1116"/>
    <mergeCell ref="C1117:C1118"/>
    <mergeCell ref="C1119:C1120"/>
    <mergeCell ref="C1109:C1110"/>
    <mergeCell ref="C1111:C1112"/>
    <mergeCell ref="C1113:C1114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261:C262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577:C578"/>
    <mergeCell ref="C973:C974"/>
    <mergeCell ref="C975:C976"/>
    <mergeCell ref="C923:C924"/>
    <mergeCell ref="C925:C926"/>
    <mergeCell ref="C931:C932"/>
    <mergeCell ref="C913:C914"/>
    <mergeCell ref="C537:C538"/>
    <mergeCell ref="C539:C540"/>
    <mergeCell ref="C541:C542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499:C500"/>
    <mergeCell ref="C497:C498"/>
    <mergeCell ref="C797:C798"/>
    <mergeCell ref="C609:C610"/>
    <mergeCell ref="C851:C852"/>
    <mergeCell ref="C807:C808"/>
    <mergeCell ref="C819:C820"/>
    <mergeCell ref="C681:C682"/>
    <mergeCell ref="C687:C688"/>
    <mergeCell ref="C821:C822"/>
    <mergeCell ref="C823:C824"/>
    <mergeCell ref="C753:C754"/>
    <mergeCell ref="C479:C480"/>
    <mergeCell ref="C481:C482"/>
    <mergeCell ref="C847:C848"/>
    <mergeCell ref="C617:C618"/>
    <mergeCell ref="C619:C620"/>
    <mergeCell ref="C657:C658"/>
    <mergeCell ref="C749:C750"/>
    <mergeCell ref="C751:C752"/>
    <mergeCell ref="C643:C644"/>
    <mergeCell ref="C645:C646"/>
    <mergeCell ref="C791:C792"/>
    <mergeCell ref="C605:C606"/>
    <mergeCell ref="C591:C592"/>
    <mergeCell ref="C587:C588"/>
    <mergeCell ref="C589:C590"/>
    <mergeCell ref="C597:C598"/>
    <mergeCell ref="C593:C594"/>
    <mergeCell ref="C595:C596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09:C810"/>
    <mergeCell ref="C811:C812"/>
    <mergeCell ref="C799:C800"/>
    <mergeCell ref="C789:C790"/>
    <mergeCell ref="C801:C802"/>
    <mergeCell ref="C803:C804"/>
    <mergeCell ref="C725:C726"/>
    <mergeCell ref="C727:C728"/>
    <mergeCell ref="C747:C748"/>
    <mergeCell ref="C805:C806"/>
    <mergeCell ref="C705:C706"/>
    <mergeCell ref="C707:C708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903:C904"/>
    <mergeCell ref="C859:C860"/>
    <mergeCell ref="C843:C844"/>
    <mergeCell ref="C845:C846"/>
    <mergeCell ref="C849:C850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583:C584"/>
    <mergeCell ref="C585:C586"/>
    <mergeCell ref="C495:C496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49:C550"/>
    <mergeCell ref="C551:C552"/>
    <mergeCell ref="C543:C544"/>
    <mergeCell ref="C519:C520"/>
    <mergeCell ref="C521:C52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1011:C1012"/>
    <mergeCell ref="C1013:C1014"/>
    <mergeCell ref="C995:C996"/>
    <mergeCell ref="C997:C998"/>
    <mergeCell ref="C989:C990"/>
    <mergeCell ref="C961:C962"/>
    <mergeCell ref="C993:C994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477:C478"/>
    <mergeCell ref="C581:C582"/>
    <mergeCell ref="C1063:C1064"/>
    <mergeCell ref="C1065:C1066"/>
    <mergeCell ref="C1097:C1098"/>
    <mergeCell ref="C1025:C1026"/>
    <mergeCell ref="C1029:C1030"/>
    <mergeCell ref="C1027:C1028"/>
    <mergeCell ref="C1021:C1022"/>
    <mergeCell ref="C1015:C1016"/>
    <mergeCell ref="C1017:C1018"/>
    <mergeCell ref="C1019:C1020"/>
    <mergeCell ref="C1043:C1044"/>
    <mergeCell ref="C1045:C1046"/>
    <mergeCell ref="C1047:C1048"/>
    <mergeCell ref="C1055:C1056"/>
    <mergeCell ref="C1121:C1122"/>
    <mergeCell ref="C1123:C1124"/>
    <mergeCell ref="C1125:C1126"/>
    <mergeCell ref="C1103:C1104"/>
    <mergeCell ref="C1105:C1106"/>
    <mergeCell ref="C1107:C1108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67" t="s">
        <v>4617</v>
      </c>
      <c r="B1" s="268" t="s">
        <v>2384</v>
      </c>
      <c r="C1" s="269">
        <v>30</v>
      </c>
    </row>
    <row r="2" spans="1:3" ht="37.5" x14ac:dyDescent="0.25">
      <c r="A2" s="267" t="s">
        <v>4618</v>
      </c>
      <c r="B2" s="268" t="s">
        <v>2386</v>
      </c>
      <c r="C2" s="269">
        <v>15</v>
      </c>
    </row>
    <row r="3" spans="1:3" ht="75" x14ac:dyDescent="0.25">
      <c r="A3" s="267" t="s">
        <v>4619</v>
      </c>
      <c r="B3" s="268" t="s">
        <v>2388</v>
      </c>
      <c r="C3" s="269">
        <v>30</v>
      </c>
    </row>
    <row r="4" spans="1:3" ht="112.5" x14ac:dyDescent="0.25">
      <c r="A4" s="267" t="s">
        <v>4620</v>
      </c>
      <c r="B4" s="268" t="s">
        <v>2390</v>
      </c>
      <c r="C4" s="270">
        <v>45</v>
      </c>
    </row>
    <row r="5" spans="1:3" ht="37.5" x14ac:dyDescent="0.25">
      <c r="A5" s="267" t="s">
        <v>4621</v>
      </c>
      <c r="B5" s="268" t="s">
        <v>836</v>
      </c>
      <c r="C5" s="270">
        <v>45</v>
      </c>
    </row>
    <row r="6" spans="1:3" ht="75" x14ac:dyDescent="0.25">
      <c r="A6" s="267" t="s">
        <v>4622</v>
      </c>
      <c r="B6" s="268" t="s">
        <v>2393</v>
      </c>
      <c r="C6" s="270">
        <v>90</v>
      </c>
    </row>
    <row r="7" spans="1:3" ht="56.25" x14ac:dyDescent="0.25">
      <c r="A7" s="267" t="s">
        <v>4623</v>
      </c>
      <c r="B7" s="268" t="s">
        <v>2395</v>
      </c>
      <c r="C7" s="269">
        <v>30</v>
      </c>
    </row>
    <row r="8" spans="1:3" ht="37.5" x14ac:dyDescent="0.25">
      <c r="A8" s="267" t="s">
        <v>4624</v>
      </c>
      <c r="B8" s="268" t="s">
        <v>2397</v>
      </c>
      <c r="C8" s="269">
        <v>30</v>
      </c>
    </row>
    <row r="9" spans="1:3" ht="56.25" x14ac:dyDescent="0.25">
      <c r="A9" s="267" t="s">
        <v>4625</v>
      </c>
      <c r="B9" s="268" t="s">
        <v>2398</v>
      </c>
      <c r="C9" s="269">
        <v>15</v>
      </c>
    </row>
    <row r="10" spans="1:3" ht="75" x14ac:dyDescent="0.25">
      <c r="A10" s="267" t="s">
        <v>4626</v>
      </c>
      <c r="B10" s="268" t="s">
        <v>2400</v>
      </c>
      <c r="C10" s="269">
        <v>15</v>
      </c>
    </row>
    <row r="11" spans="1:3" ht="150" x14ac:dyDescent="0.25">
      <c r="A11" s="267" t="s">
        <v>4627</v>
      </c>
      <c r="B11" s="268" t="s">
        <v>2402</v>
      </c>
      <c r="C11" s="269">
        <v>15</v>
      </c>
    </row>
    <row r="12" spans="1:3" ht="187.5" x14ac:dyDescent="0.25">
      <c r="A12" s="267" t="s">
        <v>4628</v>
      </c>
      <c r="B12" s="268" t="s">
        <v>2404</v>
      </c>
      <c r="C12" s="269">
        <v>60</v>
      </c>
    </row>
    <row r="13" spans="1:3" ht="243.75" x14ac:dyDescent="0.25">
      <c r="A13" s="267" t="s">
        <v>4629</v>
      </c>
      <c r="B13" s="268" t="s">
        <v>2406</v>
      </c>
      <c r="C13" s="269">
        <v>60</v>
      </c>
    </row>
    <row r="14" spans="1:3" ht="75" x14ac:dyDescent="0.25">
      <c r="A14" s="267" t="s">
        <v>4630</v>
      </c>
      <c r="B14" s="268" t="s">
        <v>2408</v>
      </c>
      <c r="C14" s="269">
        <v>30</v>
      </c>
    </row>
    <row r="15" spans="1:3" ht="75" x14ac:dyDescent="0.25">
      <c r="A15" s="267" t="s">
        <v>4631</v>
      </c>
      <c r="B15" s="268" t="s">
        <v>2410</v>
      </c>
      <c r="C15" s="269">
        <v>240</v>
      </c>
    </row>
    <row r="16" spans="1:3" ht="56.25" x14ac:dyDescent="0.25">
      <c r="A16" s="267" t="s">
        <v>4632</v>
      </c>
      <c r="B16" s="268" t="s">
        <v>2412</v>
      </c>
      <c r="C16" s="269">
        <v>150</v>
      </c>
    </row>
    <row r="17" spans="1:3" ht="131.25" x14ac:dyDescent="0.25">
      <c r="A17" s="267" t="s">
        <v>4633</v>
      </c>
      <c r="B17" s="268" t="s">
        <v>2414</v>
      </c>
      <c r="C17" s="269">
        <v>90</v>
      </c>
    </row>
    <row r="18" spans="1:3" ht="56.25" x14ac:dyDescent="0.25">
      <c r="A18" s="267" t="s">
        <v>4634</v>
      </c>
      <c r="B18" s="268" t="s">
        <v>817</v>
      </c>
      <c r="C18" s="269">
        <v>180</v>
      </c>
    </row>
    <row r="19" spans="1:3" ht="37.5" x14ac:dyDescent="0.25">
      <c r="A19" s="267" t="s">
        <v>4604</v>
      </c>
      <c r="B19" s="268" t="s">
        <v>2384</v>
      </c>
      <c r="C19" s="269">
        <v>30</v>
      </c>
    </row>
    <row r="20" spans="1:3" ht="37.5" x14ac:dyDescent="0.25">
      <c r="A20" s="267" t="s">
        <v>4635</v>
      </c>
      <c r="B20" s="268" t="s">
        <v>2386</v>
      </c>
      <c r="C20" s="269">
        <v>15</v>
      </c>
    </row>
    <row r="21" spans="1:3" ht="75" x14ac:dyDescent="0.25">
      <c r="A21" s="267" t="s">
        <v>4636</v>
      </c>
      <c r="B21" s="268" t="s">
        <v>2388</v>
      </c>
      <c r="C21" s="269">
        <v>30</v>
      </c>
    </row>
    <row r="22" spans="1:3" ht="112.5" x14ac:dyDescent="0.25">
      <c r="A22" s="267" t="s">
        <v>4637</v>
      </c>
      <c r="B22" s="268" t="s">
        <v>2390</v>
      </c>
      <c r="C22" s="270">
        <v>45</v>
      </c>
    </row>
    <row r="23" spans="1:3" ht="37.5" x14ac:dyDescent="0.25">
      <c r="A23" s="267" t="s">
        <v>4638</v>
      </c>
      <c r="B23" s="268" t="s">
        <v>836</v>
      </c>
      <c r="C23" s="270">
        <v>45</v>
      </c>
    </row>
    <row r="24" spans="1:3" ht="75" x14ac:dyDescent="0.25">
      <c r="A24" s="267" t="s">
        <v>4639</v>
      </c>
      <c r="B24" s="268" t="s">
        <v>2393</v>
      </c>
      <c r="C24" s="270">
        <v>90</v>
      </c>
    </row>
    <row r="25" spans="1:3" ht="54" x14ac:dyDescent="0.25">
      <c r="A25" s="267" t="s">
        <v>4591</v>
      </c>
      <c r="B25" s="271" t="s">
        <v>2395</v>
      </c>
      <c r="C25" s="272">
        <v>30</v>
      </c>
    </row>
    <row r="26" spans="1:3" ht="54" x14ac:dyDescent="0.25">
      <c r="A26" s="267" t="s">
        <v>4640</v>
      </c>
      <c r="B26" s="271" t="s">
        <v>2398</v>
      </c>
      <c r="C26" s="272">
        <v>15</v>
      </c>
    </row>
    <row r="27" spans="1:3" ht="54" x14ac:dyDescent="0.25">
      <c r="A27" s="267" t="s">
        <v>4641</v>
      </c>
      <c r="B27" s="271" t="s">
        <v>2557</v>
      </c>
      <c r="C27" s="272">
        <v>30</v>
      </c>
    </row>
    <row r="28" spans="1:3" ht="126" x14ac:dyDescent="0.25">
      <c r="A28" s="267" t="s">
        <v>4642</v>
      </c>
      <c r="B28" s="271" t="s">
        <v>2559</v>
      </c>
      <c r="C28" s="272">
        <v>30</v>
      </c>
    </row>
    <row r="29" spans="1:3" ht="36" x14ac:dyDescent="0.25">
      <c r="A29" s="267" t="s">
        <v>4643</v>
      </c>
      <c r="B29" s="271" t="s">
        <v>2397</v>
      </c>
      <c r="C29" s="272">
        <v>30</v>
      </c>
    </row>
    <row r="30" spans="1:3" ht="72" x14ac:dyDescent="0.25">
      <c r="A30" s="267" t="s">
        <v>4644</v>
      </c>
      <c r="B30" s="271" t="s">
        <v>2428</v>
      </c>
      <c r="C30" s="272">
        <v>30</v>
      </c>
    </row>
    <row r="31" spans="1:3" ht="18" x14ac:dyDescent="0.25">
      <c r="A31" s="267" t="s">
        <v>4645</v>
      </c>
      <c r="B31" s="273" t="s">
        <v>2563</v>
      </c>
      <c r="C31" s="274">
        <v>40</v>
      </c>
    </row>
    <row r="32" spans="1:3" ht="72" x14ac:dyDescent="0.25">
      <c r="A32" s="267" t="s">
        <v>4646</v>
      </c>
      <c r="B32" s="271" t="s">
        <v>2565</v>
      </c>
      <c r="C32" s="272">
        <v>40</v>
      </c>
    </row>
    <row r="33" spans="1:3" ht="72" x14ac:dyDescent="0.25">
      <c r="A33" s="267" t="s">
        <v>4647</v>
      </c>
      <c r="B33" s="271" t="s">
        <v>2400</v>
      </c>
      <c r="C33" s="272">
        <v>15</v>
      </c>
    </row>
    <row r="34" spans="1:3" ht="162" x14ac:dyDescent="0.25">
      <c r="A34" s="267" t="s">
        <v>4648</v>
      </c>
      <c r="B34" s="271" t="s">
        <v>2568</v>
      </c>
      <c r="C34" s="272">
        <v>60</v>
      </c>
    </row>
    <row r="35" spans="1:3" ht="144" x14ac:dyDescent="0.25">
      <c r="A35" s="267" t="s">
        <v>4649</v>
      </c>
      <c r="B35" s="271" t="s">
        <v>2570</v>
      </c>
      <c r="C35" s="272">
        <v>180</v>
      </c>
    </row>
    <row r="36" spans="1:3" ht="216" x14ac:dyDescent="0.25">
      <c r="A36" s="267" t="s">
        <v>4650</v>
      </c>
      <c r="B36" s="271" t="s">
        <v>2572</v>
      </c>
      <c r="C36" s="272">
        <v>60</v>
      </c>
    </row>
    <row r="37" spans="1:3" ht="162" x14ac:dyDescent="0.25">
      <c r="A37" s="267" t="s">
        <v>4651</v>
      </c>
      <c r="B37" s="271" t="s">
        <v>1038</v>
      </c>
      <c r="C37" s="272">
        <v>90</v>
      </c>
    </row>
    <row r="38" spans="1:3" ht="234" x14ac:dyDescent="0.25">
      <c r="A38" s="267" t="s">
        <v>4652</v>
      </c>
      <c r="B38" s="271" t="s">
        <v>2575</v>
      </c>
      <c r="C38" s="272">
        <v>90</v>
      </c>
    </row>
    <row r="39" spans="1:3" ht="144" x14ac:dyDescent="0.25">
      <c r="A39" s="267" t="s">
        <v>4653</v>
      </c>
      <c r="B39" s="271" t="s">
        <v>2577</v>
      </c>
      <c r="C39" s="272">
        <v>60</v>
      </c>
    </row>
    <row r="40" spans="1:3" ht="162" x14ac:dyDescent="0.25">
      <c r="A40" s="267" t="s">
        <v>4654</v>
      </c>
      <c r="B40" s="271" t="s">
        <v>2579</v>
      </c>
      <c r="C40" s="272">
        <v>90</v>
      </c>
    </row>
    <row r="41" spans="1:3" ht="234" x14ac:dyDescent="0.25">
      <c r="A41" s="267" t="s">
        <v>4655</v>
      </c>
      <c r="B41" s="271" t="s">
        <v>2581</v>
      </c>
      <c r="C41" s="272">
        <v>60</v>
      </c>
    </row>
    <row r="42" spans="1:3" ht="216" x14ac:dyDescent="0.25">
      <c r="A42" s="267" t="s">
        <v>4656</v>
      </c>
      <c r="B42" s="271" t="s">
        <v>2583</v>
      </c>
      <c r="C42" s="272">
        <v>90</v>
      </c>
    </row>
    <row r="43" spans="1:3" ht="108" x14ac:dyDescent="0.25">
      <c r="A43" s="267" t="s">
        <v>4657</v>
      </c>
      <c r="B43" s="271" t="s">
        <v>2584</v>
      </c>
      <c r="C43" s="275">
        <v>75</v>
      </c>
    </row>
    <row r="44" spans="1:3" ht="54" x14ac:dyDescent="0.25">
      <c r="A44" s="267" t="s">
        <v>4658</v>
      </c>
      <c r="B44" s="271" t="s">
        <v>2586</v>
      </c>
      <c r="C44" s="272">
        <v>60</v>
      </c>
    </row>
    <row r="45" spans="1:3" ht="72" x14ac:dyDescent="0.25">
      <c r="A45" s="267" t="s">
        <v>4659</v>
      </c>
      <c r="B45" s="276" t="s">
        <v>817</v>
      </c>
      <c r="C45" s="272">
        <v>270</v>
      </c>
    </row>
    <row r="46" spans="1:3" ht="37.5" x14ac:dyDescent="0.25">
      <c r="A46" s="267" t="s">
        <v>4660</v>
      </c>
      <c r="B46" s="268" t="s">
        <v>2384</v>
      </c>
      <c r="C46" s="269">
        <v>30</v>
      </c>
    </row>
    <row r="47" spans="1:3" ht="37.5" x14ac:dyDescent="0.25">
      <c r="A47" s="267" t="s">
        <v>4661</v>
      </c>
      <c r="B47" s="268" t="s">
        <v>2386</v>
      </c>
      <c r="C47" s="269">
        <v>15</v>
      </c>
    </row>
    <row r="48" spans="1:3" ht="75" x14ac:dyDescent="0.25">
      <c r="A48" s="267" t="s">
        <v>4662</v>
      </c>
      <c r="B48" s="268" t="s">
        <v>2388</v>
      </c>
      <c r="C48" s="269">
        <v>30</v>
      </c>
    </row>
    <row r="49" spans="1:3" ht="112.5" x14ac:dyDescent="0.25">
      <c r="A49" s="267" t="s">
        <v>4663</v>
      </c>
      <c r="B49" s="268" t="s">
        <v>2390</v>
      </c>
      <c r="C49" s="270">
        <v>45</v>
      </c>
    </row>
    <row r="50" spans="1:3" ht="37.5" x14ac:dyDescent="0.25">
      <c r="A50" s="267" t="s">
        <v>4664</v>
      </c>
      <c r="B50" s="268" t="s">
        <v>836</v>
      </c>
      <c r="C50" s="270">
        <v>45</v>
      </c>
    </row>
    <row r="51" spans="1:3" ht="75" x14ac:dyDescent="0.25">
      <c r="A51" s="267" t="s">
        <v>4582</v>
      </c>
      <c r="B51" s="268" t="s">
        <v>2393</v>
      </c>
      <c r="C51" s="270">
        <v>90</v>
      </c>
    </row>
    <row r="52" spans="1:3" ht="38.25" thickBot="1" x14ac:dyDescent="0.3">
      <c r="A52" s="267" t="s">
        <v>4665</v>
      </c>
      <c r="B52" s="277" t="s">
        <v>2397</v>
      </c>
      <c r="C52" s="278">
        <v>30</v>
      </c>
    </row>
    <row r="53" spans="1:3" ht="75.75" thickBot="1" x14ac:dyDescent="0.3">
      <c r="A53" s="267" t="s">
        <v>4666</v>
      </c>
      <c r="B53" s="277" t="s">
        <v>2650</v>
      </c>
      <c r="C53" s="278">
        <v>45</v>
      </c>
    </row>
    <row r="54" spans="1:3" ht="75.75" thickBot="1" x14ac:dyDescent="0.3">
      <c r="A54" s="267" t="s">
        <v>4593</v>
      </c>
      <c r="B54" s="277" t="s">
        <v>2651</v>
      </c>
      <c r="C54" s="278">
        <v>45</v>
      </c>
    </row>
    <row r="55" spans="1:3" ht="75.75" thickBot="1" x14ac:dyDescent="0.3">
      <c r="A55" s="267" t="s">
        <v>4667</v>
      </c>
      <c r="B55" s="277" t="s">
        <v>2653</v>
      </c>
      <c r="C55" s="278">
        <v>30</v>
      </c>
    </row>
    <row r="56" spans="1:3" ht="94.5" thickBot="1" x14ac:dyDescent="0.3">
      <c r="A56" s="267" t="s">
        <v>4605</v>
      </c>
      <c r="B56" s="277" t="s">
        <v>5621</v>
      </c>
      <c r="C56" s="278">
        <v>30</v>
      </c>
    </row>
    <row r="57" spans="1:3" ht="75.75" thickBot="1" x14ac:dyDescent="0.3">
      <c r="A57" s="267" t="s">
        <v>4668</v>
      </c>
      <c r="B57" s="277" t="s">
        <v>2400</v>
      </c>
      <c r="C57" s="278">
        <v>30</v>
      </c>
    </row>
    <row r="58" spans="1:3" ht="38.25" thickBot="1" x14ac:dyDescent="0.3">
      <c r="A58" s="267" t="s">
        <v>4669</v>
      </c>
      <c r="B58" s="277" t="s">
        <v>2481</v>
      </c>
      <c r="C58" s="278">
        <v>120</v>
      </c>
    </row>
    <row r="59" spans="1:3" ht="38.25" thickBot="1" x14ac:dyDescent="0.3">
      <c r="A59" s="267" t="s">
        <v>4670</v>
      </c>
      <c r="B59" s="277" t="s">
        <v>2449</v>
      </c>
      <c r="C59" s="278">
        <v>120</v>
      </c>
    </row>
    <row r="60" spans="1:3" ht="57" thickBot="1" x14ac:dyDescent="0.3">
      <c r="A60" s="267" t="s">
        <v>4671</v>
      </c>
      <c r="B60" s="277" t="s">
        <v>2659</v>
      </c>
      <c r="C60" s="278">
        <v>60</v>
      </c>
    </row>
    <row r="61" spans="1:3" ht="57" thickBot="1" x14ac:dyDescent="0.3">
      <c r="A61" s="267" t="s">
        <v>4672</v>
      </c>
      <c r="B61" s="277" t="s">
        <v>2661</v>
      </c>
      <c r="C61" s="278">
        <v>60</v>
      </c>
    </row>
    <row r="62" spans="1:3" ht="75.75" thickBot="1" x14ac:dyDescent="0.3">
      <c r="A62" s="267" t="s">
        <v>4673</v>
      </c>
      <c r="B62" s="277" t="s">
        <v>5622</v>
      </c>
      <c r="C62" s="278">
        <v>60</v>
      </c>
    </row>
    <row r="63" spans="1:3" ht="38.25" thickBot="1" x14ac:dyDescent="0.3">
      <c r="A63" s="267" t="s">
        <v>4674</v>
      </c>
      <c r="B63" s="277" t="s">
        <v>2664</v>
      </c>
      <c r="C63" s="278">
        <v>90</v>
      </c>
    </row>
    <row r="64" spans="1:3" ht="132" thickBot="1" x14ac:dyDescent="0.3">
      <c r="A64" s="267" t="s">
        <v>4675</v>
      </c>
      <c r="B64" s="277" t="s">
        <v>2666</v>
      </c>
      <c r="C64" s="278">
        <v>120</v>
      </c>
    </row>
    <row r="65" spans="1:3" ht="132" thickBot="1" x14ac:dyDescent="0.3">
      <c r="A65" s="267" t="s">
        <v>4676</v>
      </c>
      <c r="B65" s="277" t="s">
        <v>2668</v>
      </c>
      <c r="C65" s="278">
        <v>120</v>
      </c>
    </row>
    <row r="66" spans="1:3" ht="113.25" thickBot="1" x14ac:dyDescent="0.3">
      <c r="A66" s="267" t="s">
        <v>4677</v>
      </c>
      <c r="B66" s="277" t="s">
        <v>2670</v>
      </c>
      <c r="C66" s="278">
        <v>75</v>
      </c>
    </row>
    <row r="67" spans="1:3" ht="113.25" thickBot="1" x14ac:dyDescent="0.3">
      <c r="A67" s="267" t="s">
        <v>4678</v>
      </c>
      <c r="B67" s="277" t="s">
        <v>2672</v>
      </c>
      <c r="C67" s="278">
        <v>60</v>
      </c>
    </row>
    <row r="68" spans="1:3" ht="57" thickBot="1" x14ac:dyDescent="0.3">
      <c r="A68" s="267" t="s">
        <v>4679</v>
      </c>
      <c r="B68" s="277" t="s">
        <v>817</v>
      </c>
      <c r="C68" s="278">
        <v>270</v>
      </c>
    </row>
    <row r="69" spans="1:3" ht="37.5" x14ac:dyDescent="0.25">
      <c r="A69" s="267" t="s">
        <v>4680</v>
      </c>
      <c r="B69" s="268" t="s">
        <v>2384</v>
      </c>
      <c r="C69" s="269">
        <v>30</v>
      </c>
    </row>
    <row r="70" spans="1:3" ht="37.5" x14ac:dyDescent="0.25">
      <c r="A70" s="267" t="s">
        <v>4681</v>
      </c>
      <c r="B70" s="268" t="s">
        <v>2386</v>
      </c>
      <c r="C70" s="269">
        <v>15</v>
      </c>
    </row>
    <row r="71" spans="1:3" ht="75" x14ac:dyDescent="0.25">
      <c r="A71" s="267" t="s">
        <v>4682</v>
      </c>
      <c r="B71" s="268" t="s">
        <v>2388</v>
      </c>
      <c r="C71" s="269">
        <v>30</v>
      </c>
    </row>
    <row r="72" spans="1:3" ht="112.5" x14ac:dyDescent="0.25">
      <c r="A72" s="267" t="s">
        <v>4683</v>
      </c>
      <c r="B72" s="268" t="s">
        <v>2390</v>
      </c>
      <c r="C72" s="270">
        <v>45</v>
      </c>
    </row>
    <row r="73" spans="1:3" ht="37.5" x14ac:dyDescent="0.25">
      <c r="A73" s="267" t="s">
        <v>4684</v>
      </c>
      <c r="B73" s="268" t="s">
        <v>836</v>
      </c>
      <c r="C73" s="270">
        <v>45</v>
      </c>
    </row>
    <row r="74" spans="1:3" ht="75" x14ac:dyDescent="0.25">
      <c r="A74" s="267" t="s">
        <v>4685</v>
      </c>
      <c r="B74" s="268" t="s">
        <v>2393</v>
      </c>
      <c r="C74" s="270">
        <v>90</v>
      </c>
    </row>
    <row r="75" spans="1:3" ht="31.5" x14ac:dyDescent="0.25">
      <c r="A75" s="267" t="s">
        <v>4686</v>
      </c>
      <c r="B75" s="279" t="s">
        <v>2400</v>
      </c>
      <c r="C75" s="280">
        <v>30</v>
      </c>
    </row>
    <row r="76" spans="1:3" ht="31.5" x14ac:dyDescent="0.25">
      <c r="A76" s="267" t="s">
        <v>4687</v>
      </c>
      <c r="B76" s="279" t="s">
        <v>2722</v>
      </c>
      <c r="C76" s="280">
        <v>30</v>
      </c>
    </row>
    <row r="77" spans="1:3" ht="31.5" x14ac:dyDescent="0.25">
      <c r="A77" s="267" t="s">
        <v>4592</v>
      </c>
      <c r="B77" s="279" t="s">
        <v>848</v>
      </c>
      <c r="C77" s="280">
        <v>60</v>
      </c>
    </row>
    <row r="78" spans="1:3" ht="31.5" x14ac:dyDescent="0.25">
      <c r="A78" s="267" t="s">
        <v>4688</v>
      </c>
      <c r="B78" s="279" t="s">
        <v>2397</v>
      </c>
      <c r="C78" s="280">
        <v>30</v>
      </c>
    </row>
    <row r="79" spans="1:3" ht="15.75" x14ac:dyDescent="0.25">
      <c r="A79" s="267" t="s">
        <v>4689</v>
      </c>
      <c r="B79" s="279" t="s">
        <v>2431</v>
      </c>
      <c r="C79" s="280">
        <v>30</v>
      </c>
    </row>
    <row r="80" spans="1:3" ht="31.5" x14ac:dyDescent="0.25">
      <c r="A80" s="267" t="s">
        <v>4690</v>
      </c>
      <c r="B80" s="279" t="s">
        <v>2433</v>
      </c>
      <c r="C80" s="280">
        <v>30</v>
      </c>
    </row>
    <row r="81" spans="1:3" ht="31.5" x14ac:dyDescent="0.25">
      <c r="A81" s="267" t="s">
        <v>4691</v>
      </c>
      <c r="B81" s="279" t="s">
        <v>2727</v>
      </c>
      <c r="C81" s="280">
        <v>60</v>
      </c>
    </row>
    <row r="82" spans="1:3" ht="31.5" x14ac:dyDescent="0.25">
      <c r="A82" s="267" t="s">
        <v>4692</v>
      </c>
      <c r="B82" s="279" t="s">
        <v>2437</v>
      </c>
      <c r="C82" s="280">
        <v>90</v>
      </c>
    </row>
    <row r="83" spans="1:3" ht="47.25" x14ac:dyDescent="0.25">
      <c r="A83" s="267" t="s">
        <v>4693</v>
      </c>
      <c r="B83" s="279" t="s">
        <v>2730</v>
      </c>
      <c r="C83" s="280">
        <v>60</v>
      </c>
    </row>
    <row r="84" spans="1:3" ht="31.5" x14ac:dyDescent="0.25">
      <c r="A84" s="267" t="s">
        <v>4694</v>
      </c>
      <c r="B84" s="279" t="s">
        <v>507</v>
      </c>
      <c r="C84" s="280">
        <v>180</v>
      </c>
    </row>
    <row r="85" spans="1:3" ht="31.5" x14ac:dyDescent="0.25">
      <c r="A85" s="267" t="s">
        <v>4695</v>
      </c>
      <c r="B85" s="279" t="s">
        <v>508</v>
      </c>
      <c r="C85" s="281">
        <v>60</v>
      </c>
    </row>
    <row r="86" spans="1:3" ht="31.5" x14ac:dyDescent="0.25">
      <c r="A86" s="267" t="s">
        <v>4696</v>
      </c>
      <c r="B86" s="279" t="s">
        <v>2487</v>
      </c>
      <c r="C86" s="280">
        <v>90</v>
      </c>
    </row>
    <row r="87" spans="1:3" ht="31.5" x14ac:dyDescent="0.25">
      <c r="A87" s="267" t="s">
        <v>4697</v>
      </c>
      <c r="B87" s="279" t="s">
        <v>2735</v>
      </c>
      <c r="C87" s="280">
        <v>90</v>
      </c>
    </row>
    <row r="88" spans="1:3" ht="31.5" x14ac:dyDescent="0.25">
      <c r="A88" s="267" t="s">
        <v>4698</v>
      </c>
      <c r="B88" s="279" t="s">
        <v>2737</v>
      </c>
      <c r="C88" s="280">
        <v>180</v>
      </c>
    </row>
    <row r="89" spans="1:3" ht="31.5" x14ac:dyDescent="0.25">
      <c r="A89" s="267" t="s">
        <v>4699</v>
      </c>
      <c r="B89" s="279" t="s">
        <v>2498</v>
      </c>
      <c r="C89" s="280">
        <v>120</v>
      </c>
    </row>
    <row r="90" spans="1:3" ht="47.25" x14ac:dyDescent="0.25">
      <c r="A90" s="267" t="s">
        <v>4700</v>
      </c>
      <c r="B90" s="279" t="s">
        <v>2740</v>
      </c>
      <c r="C90" s="280">
        <v>120</v>
      </c>
    </row>
    <row r="91" spans="1:3" ht="31.5" x14ac:dyDescent="0.25">
      <c r="A91" s="267" t="s">
        <v>4701</v>
      </c>
      <c r="B91" s="279" t="s">
        <v>2742</v>
      </c>
      <c r="C91" s="280">
        <v>90</v>
      </c>
    </row>
    <row r="92" spans="1:3" ht="31.5" x14ac:dyDescent="0.25">
      <c r="A92" s="267" t="s">
        <v>4702</v>
      </c>
      <c r="B92" s="279" t="s">
        <v>3802</v>
      </c>
      <c r="C92" s="280">
        <v>60</v>
      </c>
    </row>
    <row r="93" spans="1:3" ht="78.75" x14ac:dyDescent="0.25">
      <c r="A93" s="267" t="s">
        <v>4703</v>
      </c>
      <c r="B93" s="279" t="s">
        <v>2745</v>
      </c>
      <c r="C93" s="280">
        <v>60</v>
      </c>
    </row>
    <row r="94" spans="1:3" ht="47.25" x14ac:dyDescent="0.25">
      <c r="A94" s="267" t="s">
        <v>4704</v>
      </c>
      <c r="B94" s="279" t="s">
        <v>817</v>
      </c>
      <c r="C94" s="280">
        <v>360</v>
      </c>
    </row>
    <row r="95" spans="1:3" ht="37.5" x14ac:dyDescent="0.25">
      <c r="A95" s="267" t="s">
        <v>4705</v>
      </c>
      <c r="B95" s="268" t="s">
        <v>2384</v>
      </c>
      <c r="C95" s="269">
        <v>30</v>
      </c>
    </row>
    <row r="96" spans="1:3" ht="37.5" x14ac:dyDescent="0.25">
      <c r="A96" s="267" t="s">
        <v>4706</v>
      </c>
      <c r="B96" s="268" t="s">
        <v>2386</v>
      </c>
      <c r="C96" s="269">
        <v>15</v>
      </c>
    </row>
    <row r="97" spans="1:3" ht="75" x14ac:dyDescent="0.25">
      <c r="A97" s="267" t="s">
        <v>4707</v>
      </c>
      <c r="B97" s="268" t="s">
        <v>2388</v>
      </c>
      <c r="C97" s="269">
        <v>30</v>
      </c>
    </row>
    <row r="98" spans="1:3" ht="112.5" x14ac:dyDescent="0.25">
      <c r="A98" s="267" t="s">
        <v>4708</v>
      </c>
      <c r="B98" s="268" t="s">
        <v>2390</v>
      </c>
      <c r="C98" s="270">
        <v>45</v>
      </c>
    </row>
    <row r="99" spans="1:3" ht="37.5" x14ac:dyDescent="0.25">
      <c r="A99" s="267" t="s">
        <v>4709</v>
      </c>
      <c r="B99" s="268" t="s">
        <v>836</v>
      </c>
      <c r="C99" s="270">
        <v>45</v>
      </c>
    </row>
    <row r="100" spans="1:3" ht="75" x14ac:dyDescent="0.25">
      <c r="A100" s="267" t="s">
        <v>4710</v>
      </c>
      <c r="B100" s="268" t="s">
        <v>2393</v>
      </c>
      <c r="C100" s="270">
        <v>90</v>
      </c>
    </row>
    <row r="101" spans="1:3" ht="37.5" x14ac:dyDescent="0.25">
      <c r="A101" s="267" t="s">
        <v>4711</v>
      </c>
      <c r="B101" s="268" t="s">
        <v>2397</v>
      </c>
      <c r="C101" s="269">
        <v>45</v>
      </c>
    </row>
    <row r="102" spans="1:3" ht="37.5" x14ac:dyDescent="0.25">
      <c r="A102" s="267" t="s">
        <v>4712</v>
      </c>
      <c r="B102" s="268" t="s">
        <v>2792</v>
      </c>
      <c r="C102" s="269">
        <v>30</v>
      </c>
    </row>
    <row r="103" spans="1:3" ht="37.5" x14ac:dyDescent="0.25">
      <c r="A103" s="267" t="s">
        <v>4713</v>
      </c>
      <c r="B103" s="268" t="s">
        <v>849</v>
      </c>
      <c r="C103" s="269">
        <v>45</v>
      </c>
    </row>
    <row r="104" spans="1:3" ht="112.5" x14ac:dyDescent="0.25">
      <c r="A104" s="267" t="s">
        <v>4714</v>
      </c>
      <c r="B104" s="268" t="s">
        <v>2794</v>
      </c>
      <c r="C104" s="269">
        <v>30</v>
      </c>
    </row>
    <row r="105" spans="1:3" ht="56.25" x14ac:dyDescent="0.25">
      <c r="A105" s="267" t="s">
        <v>4715</v>
      </c>
      <c r="B105" s="268" t="s">
        <v>2796</v>
      </c>
      <c r="C105" s="269">
        <v>30</v>
      </c>
    </row>
    <row r="106" spans="1:3" ht="56.25" x14ac:dyDescent="0.25">
      <c r="A106" s="267" t="s">
        <v>4716</v>
      </c>
      <c r="B106" s="268" t="s">
        <v>2798</v>
      </c>
      <c r="C106" s="269">
        <v>30</v>
      </c>
    </row>
    <row r="107" spans="1:3" ht="75" x14ac:dyDescent="0.25">
      <c r="A107" s="267" t="s">
        <v>4717</v>
      </c>
      <c r="B107" s="268" t="s">
        <v>2428</v>
      </c>
      <c r="C107" s="269">
        <v>30</v>
      </c>
    </row>
    <row r="108" spans="1:3" ht="75" x14ac:dyDescent="0.25">
      <c r="A108" s="267" t="s">
        <v>4718</v>
      </c>
      <c r="B108" s="268" t="s">
        <v>2400</v>
      </c>
      <c r="C108" s="269">
        <v>15</v>
      </c>
    </row>
    <row r="109" spans="1:3" ht="37.5" x14ac:dyDescent="0.25">
      <c r="A109" s="267" t="s">
        <v>4719</v>
      </c>
      <c r="B109" s="268" t="s">
        <v>2803</v>
      </c>
      <c r="C109" s="269">
        <v>60</v>
      </c>
    </row>
    <row r="110" spans="1:3" ht="56.25" x14ac:dyDescent="0.25">
      <c r="A110" s="267" t="s">
        <v>4720</v>
      </c>
      <c r="B110" s="268" t="s">
        <v>2813</v>
      </c>
      <c r="C110" s="269">
        <v>120</v>
      </c>
    </row>
    <row r="111" spans="1:3" ht="18.75" x14ac:dyDescent="0.25">
      <c r="A111" s="267" t="s">
        <v>4721</v>
      </c>
      <c r="B111" s="268" t="s">
        <v>2815</v>
      </c>
      <c r="C111" s="269">
        <v>90</v>
      </c>
    </row>
    <row r="112" spans="1:3" ht="75" x14ac:dyDescent="0.25">
      <c r="A112" s="267" t="s">
        <v>4722</v>
      </c>
      <c r="B112" s="268" t="s">
        <v>2863</v>
      </c>
      <c r="C112" s="269">
        <v>90</v>
      </c>
    </row>
    <row r="113" spans="1:3" ht="56.25" x14ac:dyDescent="0.25">
      <c r="A113" s="267" t="s">
        <v>4723</v>
      </c>
      <c r="B113" s="268" t="s">
        <v>2819</v>
      </c>
      <c r="C113" s="269">
        <v>60</v>
      </c>
    </row>
    <row r="114" spans="1:3" ht="37.5" x14ac:dyDescent="0.25">
      <c r="A114" s="267" t="s">
        <v>4724</v>
      </c>
      <c r="B114" s="268" t="s">
        <v>2821</v>
      </c>
      <c r="C114" s="269">
        <v>60</v>
      </c>
    </row>
    <row r="115" spans="1:3" ht="93.75" x14ac:dyDescent="0.25">
      <c r="A115" s="267" t="s">
        <v>4725</v>
      </c>
      <c r="B115" s="268" t="s">
        <v>2867</v>
      </c>
      <c r="C115" s="269">
        <v>60</v>
      </c>
    </row>
    <row r="116" spans="1:3" ht="75" x14ac:dyDescent="0.25">
      <c r="A116" s="267" t="s">
        <v>4726</v>
      </c>
      <c r="B116" s="268" t="s">
        <v>2825</v>
      </c>
      <c r="C116" s="269">
        <v>90</v>
      </c>
    </row>
    <row r="117" spans="1:3" ht="75" x14ac:dyDescent="0.25">
      <c r="A117" s="267" t="s">
        <v>4727</v>
      </c>
      <c r="B117" s="268" t="s">
        <v>2827</v>
      </c>
      <c r="C117" s="269">
        <v>90</v>
      </c>
    </row>
    <row r="118" spans="1:3" ht="93.75" x14ac:dyDescent="0.25">
      <c r="A118" s="267" t="s">
        <v>4728</v>
      </c>
      <c r="B118" s="268" t="s">
        <v>2871</v>
      </c>
      <c r="C118" s="269">
        <v>60</v>
      </c>
    </row>
    <row r="119" spans="1:3" ht="93.75" x14ac:dyDescent="0.25">
      <c r="A119" s="267" t="s">
        <v>4729</v>
      </c>
      <c r="B119" s="268" t="s">
        <v>2831</v>
      </c>
      <c r="C119" s="269">
        <v>120</v>
      </c>
    </row>
    <row r="120" spans="1:3" ht="56.25" x14ac:dyDescent="0.25">
      <c r="A120" s="267" t="s">
        <v>4730</v>
      </c>
      <c r="B120" s="268" t="s">
        <v>2833</v>
      </c>
      <c r="C120" s="269">
        <v>60</v>
      </c>
    </row>
    <row r="121" spans="1:3" ht="56.25" x14ac:dyDescent="0.25">
      <c r="A121" s="267" t="s">
        <v>4731</v>
      </c>
      <c r="B121" s="268" t="s">
        <v>2835</v>
      </c>
      <c r="C121" s="269">
        <v>60</v>
      </c>
    </row>
    <row r="122" spans="1:3" ht="56.25" x14ac:dyDescent="0.25">
      <c r="A122" s="267" t="s">
        <v>4732</v>
      </c>
      <c r="B122" s="268" t="s">
        <v>2837</v>
      </c>
      <c r="C122" s="269">
        <v>60</v>
      </c>
    </row>
    <row r="123" spans="1:3" ht="112.5" x14ac:dyDescent="0.25">
      <c r="A123" s="267" t="s">
        <v>4733</v>
      </c>
      <c r="B123" s="268" t="s">
        <v>2839</v>
      </c>
      <c r="C123" s="269">
        <v>90</v>
      </c>
    </row>
    <row r="124" spans="1:3" ht="112.5" x14ac:dyDescent="0.25">
      <c r="A124" s="267" t="s">
        <v>4734</v>
      </c>
      <c r="B124" s="268" t="s">
        <v>2841</v>
      </c>
      <c r="C124" s="269">
        <v>60</v>
      </c>
    </row>
    <row r="125" spans="1:3" ht="56.25" x14ac:dyDescent="0.25">
      <c r="A125" s="267" t="s">
        <v>4735</v>
      </c>
      <c r="B125" s="268" t="s">
        <v>2879</v>
      </c>
      <c r="C125" s="269">
        <v>60</v>
      </c>
    </row>
    <row r="126" spans="1:3" ht="56.25" x14ac:dyDescent="0.25">
      <c r="A126" s="267" t="s">
        <v>4736</v>
      </c>
      <c r="B126" s="268" t="s">
        <v>817</v>
      </c>
      <c r="C126" s="269">
        <v>270</v>
      </c>
    </row>
    <row r="127" spans="1:3" ht="37.5" x14ac:dyDescent="0.25">
      <c r="A127" s="267" t="s">
        <v>4737</v>
      </c>
      <c r="B127" s="268" t="s">
        <v>2384</v>
      </c>
      <c r="C127" s="269">
        <v>30</v>
      </c>
    </row>
    <row r="128" spans="1:3" ht="37.5" x14ac:dyDescent="0.25">
      <c r="A128" s="267" t="s">
        <v>4738</v>
      </c>
      <c r="B128" s="268" t="s">
        <v>2386</v>
      </c>
      <c r="C128" s="269">
        <v>15</v>
      </c>
    </row>
    <row r="129" spans="1:3" ht="75" x14ac:dyDescent="0.25">
      <c r="A129" s="267" t="s">
        <v>4739</v>
      </c>
      <c r="B129" s="268" t="s">
        <v>2388</v>
      </c>
      <c r="C129" s="269">
        <v>30</v>
      </c>
    </row>
    <row r="130" spans="1:3" ht="112.5" x14ac:dyDescent="0.25">
      <c r="A130" s="267" t="s">
        <v>4740</v>
      </c>
      <c r="B130" s="268" t="s">
        <v>2390</v>
      </c>
      <c r="C130" s="270">
        <v>45</v>
      </c>
    </row>
    <row r="131" spans="1:3" ht="37.5" x14ac:dyDescent="0.25">
      <c r="A131" s="267" t="s">
        <v>4741</v>
      </c>
      <c r="B131" s="268" t="s">
        <v>836</v>
      </c>
      <c r="C131" s="270">
        <v>45</v>
      </c>
    </row>
    <row r="132" spans="1:3" ht="75" x14ac:dyDescent="0.25">
      <c r="A132" s="267" t="s">
        <v>4742</v>
      </c>
      <c r="B132" s="268" t="s">
        <v>2393</v>
      </c>
      <c r="C132" s="270">
        <v>90</v>
      </c>
    </row>
    <row r="133" spans="1:3" ht="18.75" x14ac:dyDescent="0.25">
      <c r="A133" s="267" t="s">
        <v>4743</v>
      </c>
      <c r="B133" s="282" t="s">
        <v>2400</v>
      </c>
      <c r="C133" s="283">
        <v>30</v>
      </c>
    </row>
    <row r="134" spans="1:3" ht="18.75" x14ac:dyDescent="0.25">
      <c r="A134" s="267" t="s">
        <v>4744</v>
      </c>
      <c r="B134" s="282" t="s">
        <v>2891</v>
      </c>
      <c r="C134" s="283">
        <v>60</v>
      </c>
    </row>
    <row r="135" spans="1:3" ht="131.25" x14ac:dyDescent="0.25">
      <c r="A135" s="267" t="s">
        <v>4606</v>
      </c>
      <c r="B135" s="284" t="s">
        <v>2559</v>
      </c>
      <c r="C135" s="283">
        <v>30</v>
      </c>
    </row>
    <row r="136" spans="1:3" ht="18.75" x14ac:dyDescent="0.25">
      <c r="A136" s="267" t="s">
        <v>4745</v>
      </c>
      <c r="B136" s="282" t="s">
        <v>2893</v>
      </c>
      <c r="C136" s="283">
        <v>30</v>
      </c>
    </row>
    <row r="137" spans="1:3" ht="18.75" x14ac:dyDescent="0.25">
      <c r="A137" s="267" t="s">
        <v>4746</v>
      </c>
      <c r="B137" s="282" t="s">
        <v>849</v>
      </c>
      <c r="C137" s="283">
        <v>45</v>
      </c>
    </row>
    <row r="138" spans="1:3" ht="18.75" x14ac:dyDescent="0.25">
      <c r="A138" s="267" t="s">
        <v>4747</v>
      </c>
      <c r="B138" s="282" t="s">
        <v>2798</v>
      </c>
      <c r="C138" s="283">
        <v>30</v>
      </c>
    </row>
    <row r="139" spans="1:3" ht="18.75" x14ac:dyDescent="0.25">
      <c r="A139" s="267" t="s">
        <v>4748</v>
      </c>
      <c r="B139" s="282" t="s">
        <v>2428</v>
      </c>
      <c r="C139" s="283">
        <v>30</v>
      </c>
    </row>
    <row r="140" spans="1:3" ht="18.75" x14ac:dyDescent="0.25">
      <c r="A140" s="267" t="s">
        <v>4749</v>
      </c>
      <c r="B140" s="282" t="s">
        <v>2898</v>
      </c>
      <c r="C140" s="283">
        <v>90</v>
      </c>
    </row>
    <row r="141" spans="1:3" ht="18.75" x14ac:dyDescent="0.25">
      <c r="A141" s="267" t="s">
        <v>4750</v>
      </c>
      <c r="B141" s="282" t="s">
        <v>2900</v>
      </c>
      <c r="C141" s="283">
        <v>180</v>
      </c>
    </row>
    <row r="142" spans="1:3" ht="18.75" x14ac:dyDescent="0.25">
      <c r="A142" s="267" t="s">
        <v>4751</v>
      </c>
      <c r="B142" s="282" t="s">
        <v>2902</v>
      </c>
      <c r="C142" s="283">
        <v>180</v>
      </c>
    </row>
    <row r="143" spans="1:3" ht="18.75" x14ac:dyDescent="0.25">
      <c r="A143" s="267" t="s">
        <v>4752</v>
      </c>
      <c r="B143" s="282" t="s">
        <v>2904</v>
      </c>
      <c r="C143" s="283">
        <v>90</v>
      </c>
    </row>
    <row r="144" spans="1:3" ht="18.75" x14ac:dyDescent="0.25">
      <c r="A144" s="267" t="s">
        <v>4753</v>
      </c>
      <c r="B144" s="282" t="s">
        <v>2906</v>
      </c>
      <c r="C144" s="283">
        <v>90</v>
      </c>
    </row>
    <row r="145" spans="1:3" ht="18.75" x14ac:dyDescent="0.25">
      <c r="A145" s="267" t="s">
        <v>4754</v>
      </c>
      <c r="B145" s="282" t="s">
        <v>2907</v>
      </c>
      <c r="C145" s="283">
        <v>60</v>
      </c>
    </row>
    <row r="146" spans="1:3" ht="18.75" x14ac:dyDescent="0.25">
      <c r="A146" s="267" t="s">
        <v>4755</v>
      </c>
      <c r="B146" s="282" t="s">
        <v>2909</v>
      </c>
      <c r="C146" s="283">
        <v>60</v>
      </c>
    </row>
    <row r="147" spans="1:3" ht="18.75" x14ac:dyDescent="0.25">
      <c r="A147" s="267" t="s">
        <v>4756</v>
      </c>
      <c r="B147" s="282" t="s">
        <v>2910</v>
      </c>
      <c r="C147" s="283">
        <v>30</v>
      </c>
    </row>
    <row r="148" spans="1:3" ht="18.75" x14ac:dyDescent="0.25">
      <c r="A148" s="267" t="s">
        <v>4757</v>
      </c>
      <c r="B148" s="282" t="s">
        <v>2911</v>
      </c>
      <c r="C148" s="283">
        <v>60</v>
      </c>
    </row>
    <row r="149" spans="1:3" ht="18.75" x14ac:dyDescent="0.25">
      <c r="A149" s="267" t="s">
        <v>4758</v>
      </c>
      <c r="B149" s="282" t="s">
        <v>2912</v>
      </c>
      <c r="C149" s="283">
        <v>60</v>
      </c>
    </row>
    <row r="150" spans="1:3" ht="18.75" x14ac:dyDescent="0.25">
      <c r="A150" s="267" t="s">
        <v>4759</v>
      </c>
      <c r="B150" s="282" t="s">
        <v>2913</v>
      </c>
      <c r="C150" s="283">
        <v>60</v>
      </c>
    </row>
    <row r="151" spans="1:3" ht="18.75" x14ac:dyDescent="0.25">
      <c r="A151" s="267" t="s">
        <v>4760</v>
      </c>
      <c r="B151" s="282" t="s">
        <v>2915</v>
      </c>
      <c r="C151" s="283">
        <v>180</v>
      </c>
    </row>
    <row r="152" spans="1:3" ht="37.5" x14ac:dyDescent="0.25">
      <c r="A152" s="267" t="s">
        <v>4761</v>
      </c>
      <c r="B152" s="268" t="s">
        <v>2384</v>
      </c>
      <c r="C152" s="269">
        <v>30</v>
      </c>
    </row>
    <row r="153" spans="1:3" ht="37.5" x14ac:dyDescent="0.25">
      <c r="A153" s="267" t="s">
        <v>4762</v>
      </c>
      <c r="B153" s="268" t="s">
        <v>2386</v>
      </c>
      <c r="C153" s="269">
        <v>15</v>
      </c>
    </row>
    <row r="154" spans="1:3" ht="75" x14ac:dyDescent="0.25">
      <c r="A154" s="267" t="s">
        <v>4763</v>
      </c>
      <c r="B154" s="268" t="s">
        <v>2388</v>
      </c>
      <c r="C154" s="269">
        <v>30</v>
      </c>
    </row>
    <row r="155" spans="1:3" ht="112.5" x14ac:dyDescent="0.25">
      <c r="A155" s="267" t="s">
        <v>4764</v>
      </c>
      <c r="B155" s="268" t="s">
        <v>2390</v>
      </c>
      <c r="C155" s="270">
        <v>45</v>
      </c>
    </row>
    <row r="156" spans="1:3" ht="37.5" x14ac:dyDescent="0.25">
      <c r="A156" s="267" t="s">
        <v>4765</v>
      </c>
      <c r="B156" s="268" t="s">
        <v>836</v>
      </c>
      <c r="C156" s="270">
        <v>45</v>
      </c>
    </row>
    <row r="157" spans="1:3" ht="75" x14ac:dyDescent="0.25">
      <c r="A157" s="267" t="s">
        <v>4766</v>
      </c>
      <c r="B157" s="268" t="s">
        <v>2393</v>
      </c>
      <c r="C157" s="270">
        <v>90</v>
      </c>
    </row>
    <row r="158" spans="1:3" ht="37.5" x14ac:dyDescent="0.25">
      <c r="A158" s="267" t="s">
        <v>4596</v>
      </c>
      <c r="B158" s="285" t="s">
        <v>2397</v>
      </c>
      <c r="C158" s="286">
        <v>75</v>
      </c>
    </row>
    <row r="159" spans="1:3" ht="56.25" x14ac:dyDescent="0.25">
      <c r="A159" s="267" t="s">
        <v>4608</v>
      </c>
      <c r="B159" s="285" t="s">
        <v>2967</v>
      </c>
      <c r="C159" s="286">
        <v>30</v>
      </c>
    </row>
    <row r="160" spans="1:3" ht="56.25" x14ac:dyDescent="0.25">
      <c r="A160" s="267" t="s">
        <v>4767</v>
      </c>
      <c r="B160" s="285" t="s">
        <v>2395</v>
      </c>
      <c r="C160" s="286">
        <v>30</v>
      </c>
    </row>
    <row r="161" spans="1:3" ht="75" x14ac:dyDescent="0.25">
      <c r="A161" s="267" t="s">
        <v>4768</v>
      </c>
      <c r="B161" s="285" t="s">
        <v>2969</v>
      </c>
      <c r="C161" s="286">
        <v>30</v>
      </c>
    </row>
    <row r="162" spans="1:3" ht="56.25" x14ac:dyDescent="0.25">
      <c r="A162" s="267" t="s">
        <v>4769</v>
      </c>
      <c r="B162" s="285" t="s">
        <v>2971</v>
      </c>
      <c r="C162" s="286">
        <v>30</v>
      </c>
    </row>
    <row r="163" spans="1:3" ht="75" x14ac:dyDescent="0.25">
      <c r="A163" s="267" t="s">
        <v>4770</v>
      </c>
      <c r="B163" s="285" t="s">
        <v>2400</v>
      </c>
      <c r="C163" s="286">
        <v>30</v>
      </c>
    </row>
    <row r="164" spans="1:3" ht="37.5" x14ac:dyDescent="0.25">
      <c r="A164" s="267" t="s">
        <v>4771</v>
      </c>
      <c r="B164" s="268" t="s">
        <v>2974</v>
      </c>
      <c r="C164" s="286">
        <v>60</v>
      </c>
    </row>
    <row r="165" spans="1:3" ht="56.25" x14ac:dyDescent="0.25">
      <c r="A165" s="267" t="s">
        <v>4772</v>
      </c>
      <c r="B165" s="268" t="s">
        <v>2976</v>
      </c>
      <c r="C165" s="287">
        <v>120</v>
      </c>
    </row>
    <row r="166" spans="1:3" ht="150" x14ac:dyDescent="0.25">
      <c r="A166" s="267" t="s">
        <v>4773</v>
      </c>
      <c r="B166" s="268" t="s">
        <v>2978</v>
      </c>
      <c r="C166" s="287">
        <v>90</v>
      </c>
    </row>
    <row r="167" spans="1:3" ht="131.25" x14ac:dyDescent="0.25">
      <c r="A167" s="267" t="s">
        <v>4774</v>
      </c>
      <c r="B167" s="268" t="s">
        <v>2980</v>
      </c>
      <c r="C167" s="286">
        <v>60</v>
      </c>
    </row>
    <row r="168" spans="1:3" ht="112.5" x14ac:dyDescent="0.25">
      <c r="A168" s="267" t="s">
        <v>4775</v>
      </c>
      <c r="B168" s="268" t="s">
        <v>2982</v>
      </c>
      <c r="C168" s="287">
        <v>120</v>
      </c>
    </row>
    <row r="169" spans="1:3" ht="112.5" x14ac:dyDescent="0.25">
      <c r="A169" s="267" t="s">
        <v>4776</v>
      </c>
      <c r="B169" s="268" t="s">
        <v>2984</v>
      </c>
      <c r="C169" s="287">
        <v>90</v>
      </c>
    </row>
    <row r="170" spans="1:3" ht="18.75" x14ac:dyDescent="0.25">
      <c r="A170" s="267" t="s">
        <v>4777</v>
      </c>
      <c r="B170" s="268" t="s">
        <v>2986</v>
      </c>
      <c r="C170" s="287">
        <v>60</v>
      </c>
    </row>
    <row r="171" spans="1:3" ht="75" x14ac:dyDescent="0.25">
      <c r="A171" s="267" t="s">
        <v>4778</v>
      </c>
      <c r="B171" s="268" t="s">
        <v>2990</v>
      </c>
      <c r="C171" s="286">
        <v>60</v>
      </c>
    </row>
    <row r="172" spans="1:3" ht="206.25" x14ac:dyDescent="0.25">
      <c r="A172" s="267" t="s">
        <v>4779</v>
      </c>
      <c r="B172" s="268" t="s">
        <v>2992</v>
      </c>
      <c r="C172" s="287">
        <v>60</v>
      </c>
    </row>
    <row r="173" spans="1:3" ht="93.75" x14ac:dyDescent="0.25">
      <c r="A173" s="267" t="s">
        <v>4780</v>
      </c>
      <c r="B173" s="268" t="s">
        <v>2994</v>
      </c>
      <c r="C173" s="286">
        <v>60</v>
      </c>
    </row>
    <row r="174" spans="1:3" ht="93.75" x14ac:dyDescent="0.25">
      <c r="A174" s="267" t="s">
        <v>4781</v>
      </c>
      <c r="B174" s="268" t="s">
        <v>2996</v>
      </c>
      <c r="C174" s="286">
        <v>60</v>
      </c>
    </row>
    <row r="175" spans="1:3" ht="112.5" x14ac:dyDescent="0.25">
      <c r="A175" s="267" t="s">
        <v>4782</v>
      </c>
      <c r="B175" s="268" t="s">
        <v>2998</v>
      </c>
      <c r="C175" s="287">
        <v>90</v>
      </c>
    </row>
    <row r="176" spans="1:3" ht="168.75" x14ac:dyDescent="0.25">
      <c r="A176" s="267" t="s">
        <v>4783</v>
      </c>
      <c r="B176" s="268" t="s">
        <v>3000</v>
      </c>
      <c r="C176" s="287">
        <v>60</v>
      </c>
    </row>
    <row r="177" spans="1:3" ht="75" x14ac:dyDescent="0.25">
      <c r="A177" s="267" t="s">
        <v>4784</v>
      </c>
      <c r="B177" s="268" t="s">
        <v>3002</v>
      </c>
      <c r="C177" s="286">
        <v>60</v>
      </c>
    </row>
    <row r="178" spans="1:3" ht="75" x14ac:dyDescent="0.25">
      <c r="A178" s="267" t="s">
        <v>4785</v>
      </c>
      <c r="B178" s="268" t="s">
        <v>3004</v>
      </c>
      <c r="C178" s="286">
        <v>180</v>
      </c>
    </row>
    <row r="179" spans="1:3" ht="37.5" x14ac:dyDescent="0.25">
      <c r="A179" s="267" t="s">
        <v>4786</v>
      </c>
      <c r="B179" s="268" t="s">
        <v>2384</v>
      </c>
      <c r="C179" s="269">
        <v>30</v>
      </c>
    </row>
    <row r="180" spans="1:3" ht="37.5" x14ac:dyDescent="0.25">
      <c r="A180" s="267" t="s">
        <v>4787</v>
      </c>
      <c r="B180" s="268" t="s">
        <v>2386</v>
      </c>
      <c r="C180" s="269">
        <v>15</v>
      </c>
    </row>
    <row r="181" spans="1:3" ht="75" x14ac:dyDescent="0.25">
      <c r="A181" s="267" t="s">
        <v>4788</v>
      </c>
      <c r="B181" s="268" t="s">
        <v>2388</v>
      </c>
      <c r="C181" s="269">
        <v>30</v>
      </c>
    </row>
    <row r="182" spans="1:3" ht="112.5" x14ac:dyDescent="0.25">
      <c r="A182" s="267" t="s">
        <v>4789</v>
      </c>
      <c r="B182" s="268" t="s">
        <v>2390</v>
      </c>
      <c r="C182" s="270">
        <v>45</v>
      </c>
    </row>
    <row r="183" spans="1:3" ht="37.5" x14ac:dyDescent="0.25">
      <c r="A183" s="267" t="s">
        <v>4790</v>
      </c>
      <c r="B183" s="268" t="s">
        <v>836</v>
      </c>
      <c r="C183" s="270">
        <v>45</v>
      </c>
    </row>
    <row r="184" spans="1:3" ht="75" x14ac:dyDescent="0.25">
      <c r="A184" s="267" t="s">
        <v>4791</v>
      </c>
      <c r="B184" s="268" t="s">
        <v>2393</v>
      </c>
      <c r="C184" s="270">
        <v>90</v>
      </c>
    </row>
    <row r="185" spans="1:3" ht="37.5" x14ac:dyDescent="0.25">
      <c r="A185" s="267" t="s">
        <v>4792</v>
      </c>
      <c r="B185" s="285" t="s">
        <v>2397</v>
      </c>
      <c r="C185" s="269">
        <v>60</v>
      </c>
    </row>
    <row r="186" spans="1:3" ht="56.25" x14ac:dyDescent="0.25">
      <c r="A186" s="267" t="s">
        <v>4793</v>
      </c>
      <c r="B186" s="285" t="s">
        <v>2967</v>
      </c>
      <c r="C186" s="269">
        <v>30</v>
      </c>
    </row>
    <row r="187" spans="1:3" ht="56.25" x14ac:dyDescent="0.25">
      <c r="A187" s="267" t="s">
        <v>4794</v>
      </c>
      <c r="B187" s="285" t="s">
        <v>2395</v>
      </c>
      <c r="C187" s="269">
        <v>30</v>
      </c>
    </row>
    <row r="188" spans="1:3" ht="75" x14ac:dyDescent="0.25">
      <c r="A188" s="267" t="s">
        <v>4795</v>
      </c>
      <c r="B188" s="285" t="s">
        <v>2969</v>
      </c>
      <c r="C188" s="269">
        <v>30</v>
      </c>
    </row>
    <row r="189" spans="1:3" ht="75" x14ac:dyDescent="0.25">
      <c r="A189" s="267" t="s">
        <v>4796</v>
      </c>
      <c r="B189" s="285" t="s">
        <v>2517</v>
      </c>
      <c r="C189" s="269">
        <v>30</v>
      </c>
    </row>
    <row r="190" spans="1:3" ht="187.5" x14ac:dyDescent="0.25">
      <c r="A190" s="267" t="s">
        <v>4797</v>
      </c>
      <c r="B190" s="285" t="s">
        <v>3897</v>
      </c>
      <c r="C190" s="288">
        <f>SUM(C191:C201)</f>
        <v>930</v>
      </c>
    </row>
    <row r="191" spans="1:3" ht="93.75" x14ac:dyDescent="0.25">
      <c r="A191" s="267" t="s">
        <v>4798</v>
      </c>
      <c r="B191" s="285" t="s">
        <v>3069</v>
      </c>
      <c r="C191" s="269">
        <v>60</v>
      </c>
    </row>
    <row r="192" spans="1:3" ht="37.5" x14ac:dyDescent="0.25">
      <c r="A192" s="267" t="s">
        <v>4799</v>
      </c>
      <c r="B192" s="285" t="s">
        <v>3071</v>
      </c>
      <c r="C192" s="269">
        <v>60</v>
      </c>
    </row>
    <row r="193" spans="1:3" ht="75" x14ac:dyDescent="0.25">
      <c r="A193" s="267" t="s">
        <v>4800</v>
      </c>
      <c r="B193" s="285" t="s">
        <v>3073</v>
      </c>
      <c r="C193" s="269">
        <v>60</v>
      </c>
    </row>
    <row r="194" spans="1:3" ht="56.25" x14ac:dyDescent="0.25">
      <c r="A194" s="267" t="s">
        <v>4801</v>
      </c>
      <c r="B194" s="285" t="s">
        <v>3075</v>
      </c>
      <c r="C194" s="269">
        <v>120</v>
      </c>
    </row>
    <row r="195" spans="1:3" ht="93.75" x14ac:dyDescent="0.25">
      <c r="A195" s="267" t="s">
        <v>4802</v>
      </c>
      <c r="B195" s="285" t="s">
        <v>3077</v>
      </c>
      <c r="C195" s="269">
        <v>60</v>
      </c>
    </row>
    <row r="196" spans="1:3" ht="93.75" x14ac:dyDescent="0.25">
      <c r="A196" s="267" t="s">
        <v>4803</v>
      </c>
      <c r="B196" s="285" t="s">
        <v>3079</v>
      </c>
      <c r="C196" s="269">
        <v>120</v>
      </c>
    </row>
    <row r="197" spans="1:3" ht="56.25" x14ac:dyDescent="0.25">
      <c r="A197" s="267" t="s">
        <v>4804</v>
      </c>
      <c r="B197" s="285" t="s">
        <v>3081</v>
      </c>
      <c r="C197" s="269">
        <v>60</v>
      </c>
    </row>
    <row r="198" spans="1:3" ht="93.75" x14ac:dyDescent="0.25">
      <c r="A198" s="267" t="s">
        <v>4805</v>
      </c>
      <c r="B198" s="285" t="s">
        <v>3083</v>
      </c>
      <c r="C198" s="269">
        <v>90</v>
      </c>
    </row>
    <row r="199" spans="1:3" ht="37.5" x14ac:dyDescent="0.25">
      <c r="A199" s="267" t="s">
        <v>4806</v>
      </c>
      <c r="B199" s="285" t="s">
        <v>3085</v>
      </c>
      <c r="C199" s="269">
        <v>90</v>
      </c>
    </row>
    <row r="200" spans="1:3" ht="75" x14ac:dyDescent="0.25">
      <c r="A200" s="267" t="s">
        <v>4807</v>
      </c>
      <c r="B200" s="285" t="s">
        <v>3087</v>
      </c>
      <c r="C200" s="269">
        <v>60</v>
      </c>
    </row>
    <row r="201" spans="1:3" ht="93.75" x14ac:dyDescent="0.25">
      <c r="A201" s="267" t="s">
        <v>4808</v>
      </c>
      <c r="B201" s="285" t="s">
        <v>3089</v>
      </c>
      <c r="C201" s="269">
        <v>150</v>
      </c>
    </row>
    <row r="202" spans="1:3" ht="37.5" x14ac:dyDescent="0.25">
      <c r="A202" s="267" t="s">
        <v>4809</v>
      </c>
      <c r="B202" s="268" t="s">
        <v>2384</v>
      </c>
      <c r="C202" s="269">
        <v>30</v>
      </c>
    </row>
    <row r="203" spans="1:3" ht="37.5" x14ac:dyDescent="0.25">
      <c r="A203" s="267" t="s">
        <v>4810</v>
      </c>
      <c r="B203" s="268" t="s">
        <v>2386</v>
      </c>
      <c r="C203" s="269">
        <v>15</v>
      </c>
    </row>
    <row r="204" spans="1:3" ht="75" x14ac:dyDescent="0.25">
      <c r="A204" s="267" t="s">
        <v>4811</v>
      </c>
      <c r="B204" s="268" t="s">
        <v>2388</v>
      </c>
      <c r="C204" s="269">
        <v>30</v>
      </c>
    </row>
    <row r="205" spans="1:3" ht="112.5" x14ac:dyDescent="0.25">
      <c r="A205" s="267" t="s">
        <v>4812</v>
      </c>
      <c r="B205" s="268" t="s">
        <v>2390</v>
      </c>
      <c r="C205" s="270">
        <v>45</v>
      </c>
    </row>
    <row r="206" spans="1:3" ht="37.5" x14ac:dyDescent="0.25">
      <c r="A206" s="267" t="s">
        <v>4813</v>
      </c>
      <c r="B206" s="268" t="s">
        <v>836</v>
      </c>
      <c r="C206" s="270">
        <v>45</v>
      </c>
    </row>
    <row r="207" spans="1:3" ht="75" x14ac:dyDescent="0.25">
      <c r="A207" s="267" t="s">
        <v>4814</v>
      </c>
      <c r="B207" s="268" t="s">
        <v>2393</v>
      </c>
      <c r="C207" s="270">
        <v>90</v>
      </c>
    </row>
    <row r="208" spans="1:3" ht="37.5" x14ac:dyDescent="0.25">
      <c r="A208" s="267" t="s">
        <v>4597</v>
      </c>
      <c r="B208" s="289" t="s">
        <v>2397</v>
      </c>
      <c r="C208" s="269">
        <v>75</v>
      </c>
    </row>
    <row r="209" spans="1:3" ht="56.25" x14ac:dyDescent="0.25">
      <c r="A209" s="267" t="s">
        <v>4609</v>
      </c>
      <c r="B209" s="289" t="s">
        <v>3097</v>
      </c>
      <c r="C209" s="269">
        <v>45</v>
      </c>
    </row>
    <row r="210" spans="1:3" ht="75" x14ac:dyDescent="0.25">
      <c r="A210" s="267" t="s">
        <v>4815</v>
      </c>
      <c r="B210" s="289" t="s">
        <v>3098</v>
      </c>
      <c r="C210" s="269">
        <v>60</v>
      </c>
    </row>
    <row r="211" spans="1:3" ht="131.25" x14ac:dyDescent="0.25">
      <c r="A211" s="267" t="s">
        <v>4816</v>
      </c>
      <c r="B211" s="289" t="s">
        <v>3100</v>
      </c>
      <c r="C211" s="269">
        <v>30</v>
      </c>
    </row>
    <row r="212" spans="1:3" ht="37.5" x14ac:dyDescent="0.25">
      <c r="A212" s="267" t="s">
        <v>4817</v>
      </c>
      <c r="B212" s="289" t="s">
        <v>848</v>
      </c>
      <c r="C212" s="269">
        <v>60</v>
      </c>
    </row>
    <row r="213" spans="1:3" ht="93.75" x14ac:dyDescent="0.25">
      <c r="A213" s="267" t="s">
        <v>4818</v>
      </c>
      <c r="B213" s="289" t="s">
        <v>3103</v>
      </c>
      <c r="C213" s="269">
        <v>45</v>
      </c>
    </row>
    <row r="214" spans="1:3" ht="112.5" x14ac:dyDescent="0.25">
      <c r="A214" s="267" t="s">
        <v>4819</v>
      </c>
      <c r="B214" s="289" t="s">
        <v>3105</v>
      </c>
      <c r="C214" s="269">
        <v>60</v>
      </c>
    </row>
    <row r="215" spans="1:3" ht="75" x14ac:dyDescent="0.25">
      <c r="A215" s="267" t="s">
        <v>4820</v>
      </c>
      <c r="B215" s="289" t="s">
        <v>2400</v>
      </c>
      <c r="C215" s="269">
        <v>30</v>
      </c>
    </row>
    <row r="216" spans="1:3" ht="150" x14ac:dyDescent="0.25">
      <c r="A216" s="267" t="s">
        <v>4821</v>
      </c>
      <c r="B216" s="289" t="s">
        <v>3108</v>
      </c>
      <c r="C216" s="269">
        <v>60</v>
      </c>
    </row>
    <row r="217" spans="1:3" ht="112.5" x14ac:dyDescent="0.25">
      <c r="A217" s="267" t="s">
        <v>4822</v>
      </c>
      <c r="B217" s="289" t="s">
        <v>3110</v>
      </c>
      <c r="C217" s="269">
        <v>60</v>
      </c>
    </row>
    <row r="218" spans="1:3" ht="93.75" x14ac:dyDescent="0.25">
      <c r="A218" s="267" t="s">
        <v>4823</v>
      </c>
      <c r="B218" s="289" t="s">
        <v>3112</v>
      </c>
      <c r="C218" s="269">
        <v>60</v>
      </c>
    </row>
    <row r="219" spans="1:3" ht="37.5" x14ac:dyDescent="0.25">
      <c r="A219" s="267" t="s">
        <v>4824</v>
      </c>
      <c r="B219" s="289" t="s">
        <v>2727</v>
      </c>
      <c r="C219" s="269">
        <v>60</v>
      </c>
    </row>
    <row r="220" spans="1:3" ht="75" x14ac:dyDescent="0.25">
      <c r="A220" s="267" t="s">
        <v>4825</v>
      </c>
      <c r="B220" s="289" t="s">
        <v>3115</v>
      </c>
      <c r="C220" s="269">
        <v>120</v>
      </c>
    </row>
    <row r="221" spans="1:3" ht="93.75" x14ac:dyDescent="0.25">
      <c r="A221" s="267" t="s">
        <v>4826</v>
      </c>
      <c r="B221" s="289" t="s">
        <v>3117</v>
      </c>
      <c r="C221" s="269">
        <v>60</v>
      </c>
    </row>
    <row r="222" spans="1:3" ht="150" x14ac:dyDescent="0.25">
      <c r="A222" s="267" t="s">
        <v>4827</v>
      </c>
      <c r="B222" s="289" t="s">
        <v>3119</v>
      </c>
      <c r="C222" s="269">
        <v>60</v>
      </c>
    </row>
    <row r="223" spans="1:3" ht="75" x14ac:dyDescent="0.25">
      <c r="A223" s="267" t="s">
        <v>4828</v>
      </c>
      <c r="B223" s="289" t="s">
        <v>3121</v>
      </c>
      <c r="C223" s="269">
        <v>60</v>
      </c>
    </row>
    <row r="224" spans="1:3" ht="131.25" x14ac:dyDescent="0.25">
      <c r="A224" s="267" t="s">
        <v>4829</v>
      </c>
      <c r="B224" s="289" t="s">
        <v>3123</v>
      </c>
      <c r="C224" s="269">
        <v>120</v>
      </c>
    </row>
    <row r="225" spans="1:3" ht="93.75" x14ac:dyDescent="0.25">
      <c r="A225" s="267" t="s">
        <v>4830</v>
      </c>
      <c r="B225" s="289" t="s">
        <v>3125</v>
      </c>
      <c r="C225" s="269">
        <v>90</v>
      </c>
    </row>
    <row r="226" spans="1:3" ht="168.75" x14ac:dyDescent="0.25">
      <c r="A226" s="267" t="s">
        <v>4831</v>
      </c>
      <c r="B226" s="289" t="s">
        <v>3127</v>
      </c>
      <c r="C226" s="269">
        <v>60</v>
      </c>
    </row>
    <row r="227" spans="1:3" ht="56.25" x14ac:dyDescent="0.25">
      <c r="A227" s="267" t="s">
        <v>4832</v>
      </c>
      <c r="B227" s="289" t="s">
        <v>3129</v>
      </c>
      <c r="C227" s="269">
        <v>60</v>
      </c>
    </row>
    <row r="228" spans="1:3" ht="93.75" x14ac:dyDescent="0.25">
      <c r="A228" s="267" t="s">
        <v>4833</v>
      </c>
      <c r="B228" s="289" t="s">
        <v>3131</v>
      </c>
      <c r="C228" s="269">
        <v>90</v>
      </c>
    </row>
    <row r="229" spans="1:3" ht="75" x14ac:dyDescent="0.25">
      <c r="A229" s="267" t="s">
        <v>4834</v>
      </c>
      <c r="B229" s="289" t="s">
        <v>2453</v>
      </c>
      <c r="C229" s="269">
        <v>120</v>
      </c>
    </row>
    <row r="230" spans="1:3" ht="37.5" x14ac:dyDescent="0.25">
      <c r="A230" s="267" t="s">
        <v>4835</v>
      </c>
      <c r="B230" s="268" t="s">
        <v>2384</v>
      </c>
      <c r="C230" s="269">
        <v>30</v>
      </c>
    </row>
    <row r="231" spans="1:3" ht="37.5" x14ac:dyDescent="0.25">
      <c r="A231" s="267" t="s">
        <v>4836</v>
      </c>
      <c r="B231" s="268" t="s">
        <v>2386</v>
      </c>
      <c r="C231" s="269">
        <v>15</v>
      </c>
    </row>
    <row r="232" spans="1:3" ht="75" x14ac:dyDescent="0.25">
      <c r="A232" s="267" t="s">
        <v>4837</v>
      </c>
      <c r="B232" s="268" t="s">
        <v>2388</v>
      </c>
      <c r="C232" s="269">
        <v>30</v>
      </c>
    </row>
    <row r="233" spans="1:3" ht="112.5" x14ac:dyDescent="0.25">
      <c r="A233" s="267" t="s">
        <v>4838</v>
      </c>
      <c r="B233" s="268" t="s">
        <v>2390</v>
      </c>
      <c r="C233" s="270">
        <v>45</v>
      </c>
    </row>
    <row r="234" spans="1:3" ht="37.5" x14ac:dyDescent="0.25">
      <c r="A234" s="267" t="s">
        <v>4839</v>
      </c>
      <c r="B234" s="268" t="s">
        <v>836</v>
      </c>
      <c r="C234" s="270">
        <v>45</v>
      </c>
    </row>
    <row r="235" spans="1:3" ht="75" x14ac:dyDescent="0.25">
      <c r="A235" s="267" t="s">
        <v>4840</v>
      </c>
      <c r="B235" s="268" t="s">
        <v>2393</v>
      </c>
      <c r="C235" s="270">
        <v>90</v>
      </c>
    </row>
    <row r="236" spans="1:3" ht="75" x14ac:dyDescent="0.25">
      <c r="A236" s="267" t="s">
        <v>4841</v>
      </c>
      <c r="B236" s="284" t="s">
        <v>3139</v>
      </c>
      <c r="C236" s="286">
        <v>30</v>
      </c>
    </row>
    <row r="237" spans="1:3" ht="37.5" x14ac:dyDescent="0.25">
      <c r="A237" s="267" t="s">
        <v>4842</v>
      </c>
      <c r="B237" s="284" t="s">
        <v>3141</v>
      </c>
      <c r="C237" s="286">
        <v>30</v>
      </c>
    </row>
    <row r="238" spans="1:3" ht="56.25" x14ac:dyDescent="0.25">
      <c r="A238" s="267" t="s">
        <v>4595</v>
      </c>
      <c r="B238" s="284" t="s">
        <v>3142</v>
      </c>
      <c r="C238" s="286">
        <v>60</v>
      </c>
    </row>
    <row r="239" spans="1:3" ht="75" x14ac:dyDescent="0.25">
      <c r="A239" s="267" t="s">
        <v>4843</v>
      </c>
      <c r="B239" s="284" t="s">
        <v>3144</v>
      </c>
      <c r="C239" s="286">
        <v>45</v>
      </c>
    </row>
    <row r="240" spans="1:3" ht="93.75" x14ac:dyDescent="0.25">
      <c r="A240" s="267" t="s">
        <v>4844</v>
      </c>
      <c r="B240" s="284" t="s">
        <v>3146</v>
      </c>
      <c r="C240" s="286">
        <v>60</v>
      </c>
    </row>
    <row r="241" spans="1:3" ht="56.25" x14ac:dyDescent="0.25">
      <c r="A241" s="267" t="s">
        <v>4845</v>
      </c>
      <c r="B241" s="284" t="s">
        <v>3148</v>
      </c>
      <c r="C241" s="286">
        <v>60</v>
      </c>
    </row>
    <row r="242" spans="1:3" ht="75" x14ac:dyDescent="0.25">
      <c r="A242" s="267" t="s">
        <v>4846</v>
      </c>
      <c r="B242" s="284" t="s">
        <v>2400</v>
      </c>
      <c r="C242" s="286">
        <v>30</v>
      </c>
    </row>
    <row r="243" spans="1:3" ht="37.5" x14ac:dyDescent="0.25">
      <c r="A243" s="267" t="s">
        <v>4847</v>
      </c>
      <c r="B243" s="284" t="s">
        <v>3151</v>
      </c>
      <c r="C243" s="286">
        <v>45</v>
      </c>
    </row>
    <row r="244" spans="1:3" ht="75" x14ac:dyDescent="0.25">
      <c r="A244" s="267" t="s">
        <v>4848</v>
      </c>
      <c r="B244" s="284" t="s">
        <v>3153</v>
      </c>
      <c r="C244" s="286">
        <v>45</v>
      </c>
    </row>
    <row r="245" spans="1:3" ht="56.25" x14ac:dyDescent="0.25">
      <c r="A245" s="267" t="s">
        <v>4849</v>
      </c>
      <c r="B245" s="284" t="s">
        <v>3155</v>
      </c>
      <c r="C245" s="286">
        <v>45</v>
      </c>
    </row>
    <row r="246" spans="1:3" ht="75" x14ac:dyDescent="0.25">
      <c r="A246" s="267" t="s">
        <v>4850</v>
      </c>
      <c r="B246" s="284" t="s">
        <v>3157</v>
      </c>
      <c r="C246" s="286">
        <v>45</v>
      </c>
    </row>
    <row r="247" spans="1:3" ht="75" x14ac:dyDescent="0.25">
      <c r="A247" s="267" t="s">
        <v>4851</v>
      </c>
      <c r="B247" s="284" t="s">
        <v>3159</v>
      </c>
      <c r="C247" s="286">
        <v>60</v>
      </c>
    </row>
    <row r="248" spans="1:3" ht="75" x14ac:dyDescent="0.25">
      <c r="A248" s="267" t="s">
        <v>4852</v>
      </c>
      <c r="B248" s="284" t="s">
        <v>3161</v>
      </c>
      <c r="C248" s="286">
        <v>60</v>
      </c>
    </row>
    <row r="249" spans="1:3" ht="75" x14ac:dyDescent="0.25">
      <c r="A249" s="267" t="s">
        <v>4853</v>
      </c>
      <c r="B249" s="284" t="s">
        <v>3163</v>
      </c>
      <c r="C249" s="286">
        <v>45</v>
      </c>
    </row>
    <row r="250" spans="1:3" ht="18.75" x14ac:dyDescent="0.25">
      <c r="A250" s="267" t="s">
        <v>4854</v>
      </c>
      <c r="B250" s="284" t="s">
        <v>3165</v>
      </c>
      <c r="C250" s="286">
        <v>60</v>
      </c>
    </row>
    <row r="251" spans="1:3" ht="75" x14ac:dyDescent="0.25">
      <c r="A251" s="267" t="s">
        <v>4855</v>
      </c>
      <c r="B251" s="284" t="s">
        <v>3167</v>
      </c>
      <c r="C251" s="286">
        <v>75</v>
      </c>
    </row>
    <row r="252" spans="1:3" ht="93.75" x14ac:dyDescent="0.25">
      <c r="A252" s="267" t="s">
        <v>4856</v>
      </c>
      <c r="B252" s="284" t="s">
        <v>3169</v>
      </c>
      <c r="C252" s="286">
        <v>120</v>
      </c>
    </row>
    <row r="253" spans="1:3" ht="93.75" x14ac:dyDescent="0.25">
      <c r="A253" s="267" t="s">
        <v>4857</v>
      </c>
      <c r="B253" s="284" t="s">
        <v>3171</v>
      </c>
      <c r="C253" s="286">
        <v>120</v>
      </c>
    </row>
    <row r="254" spans="1:3" ht="93.75" x14ac:dyDescent="0.25">
      <c r="A254" s="267" t="s">
        <v>4858</v>
      </c>
      <c r="B254" s="284" t="s">
        <v>3173</v>
      </c>
      <c r="C254" s="286">
        <v>120</v>
      </c>
    </row>
    <row r="255" spans="1:3" ht="93.75" x14ac:dyDescent="0.25">
      <c r="A255" s="267" t="s">
        <v>4859</v>
      </c>
      <c r="B255" s="284" t="s">
        <v>3175</v>
      </c>
      <c r="C255" s="286">
        <v>120</v>
      </c>
    </row>
    <row r="256" spans="1:3" ht="56.25" x14ac:dyDescent="0.25">
      <c r="A256" s="267" t="s">
        <v>4860</v>
      </c>
      <c r="B256" s="284" t="s">
        <v>3177</v>
      </c>
      <c r="C256" s="286">
        <v>60</v>
      </c>
    </row>
    <row r="257" spans="1:3" ht="56.25" x14ac:dyDescent="0.25">
      <c r="A257" s="267" t="s">
        <v>4861</v>
      </c>
      <c r="B257" s="284" t="s">
        <v>3179</v>
      </c>
      <c r="C257" s="286">
        <v>60</v>
      </c>
    </row>
    <row r="258" spans="1:3" ht="37.5" x14ac:dyDescent="0.25">
      <c r="A258" s="267" t="s">
        <v>4862</v>
      </c>
      <c r="B258" s="284" t="s">
        <v>3181</v>
      </c>
      <c r="C258" s="286">
        <v>30</v>
      </c>
    </row>
    <row r="259" spans="1:3" ht="56.25" x14ac:dyDescent="0.25">
      <c r="A259" s="267" t="s">
        <v>4863</v>
      </c>
      <c r="B259" s="284" t="s">
        <v>817</v>
      </c>
      <c r="C259" s="286">
        <v>225</v>
      </c>
    </row>
    <row r="260" spans="1:3" ht="37.5" x14ac:dyDescent="0.25">
      <c r="A260" s="267" t="s">
        <v>4864</v>
      </c>
      <c r="B260" s="268" t="s">
        <v>2384</v>
      </c>
      <c r="C260" s="269">
        <v>30</v>
      </c>
    </row>
    <row r="261" spans="1:3" ht="37.5" x14ac:dyDescent="0.25">
      <c r="A261" s="267" t="s">
        <v>4865</v>
      </c>
      <c r="B261" s="268" t="s">
        <v>2386</v>
      </c>
      <c r="C261" s="269">
        <v>15</v>
      </c>
    </row>
    <row r="262" spans="1:3" ht="75" x14ac:dyDescent="0.25">
      <c r="A262" s="267" t="s">
        <v>4866</v>
      </c>
      <c r="B262" s="268" t="s">
        <v>2388</v>
      </c>
      <c r="C262" s="269">
        <v>30</v>
      </c>
    </row>
    <row r="263" spans="1:3" ht="112.5" x14ac:dyDescent="0.25">
      <c r="A263" s="267" t="s">
        <v>4867</v>
      </c>
      <c r="B263" s="268" t="s">
        <v>2390</v>
      </c>
      <c r="C263" s="270">
        <v>45</v>
      </c>
    </row>
    <row r="264" spans="1:3" ht="37.5" x14ac:dyDescent="0.25">
      <c r="A264" s="267" t="s">
        <v>4868</v>
      </c>
      <c r="B264" s="268" t="s">
        <v>836</v>
      </c>
      <c r="C264" s="270">
        <v>45</v>
      </c>
    </row>
    <row r="265" spans="1:3" ht="75" x14ac:dyDescent="0.25">
      <c r="A265" s="267" t="s">
        <v>4869</v>
      </c>
      <c r="B265" s="268" t="s">
        <v>2393</v>
      </c>
      <c r="C265" s="270">
        <v>90</v>
      </c>
    </row>
    <row r="266" spans="1:3" ht="75" x14ac:dyDescent="0.25">
      <c r="A266" s="267" t="s">
        <v>4870</v>
      </c>
      <c r="B266" s="268" t="s">
        <v>2969</v>
      </c>
      <c r="C266" s="269">
        <v>30</v>
      </c>
    </row>
    <row r="267" spans="1:3" ht="56.25" x14ac:dyDescent="0.25">
      <c r="A267" s="267" t="s">
        <v>4871</v>
      </c>
      <c r="B267" s="268" t="s">
        <v>3249</v>
      </c>
      <c r="C267" s="269">
        <v>75</v>
      </c>
    </row>
    <row r="268" spans="1:3" ht="75" x14ac:dyDescent="0.25">
      <c r="A268" s="267" t="s">
        <v>4872</v>
      </c>
      <c r="B268" s="268" t="s">
        <v>3250</v>
      </c>
      <c r="C268" s="269">
        <v>75</v>
      </c>
    </row>
    <row r="269" spans="1:3" ht="56.25" x14ac:dyDescent="0.25">
      <c r="A269" s="267" t="s">
        <v>4873</v>
      </c>
      <c r="B269" s="268" t="s">
        <v>2395</v>
      </c>
      <c r="C269" s="269">
        <v>45</v>
      </c>
    </row>
    <row r="270" spans="1:3" ht="75" x14ac:dyDescent="0.25">
      <c r="A270" s="267" t="s">
        <v>4874</v>
      </c>
      <c r="B270" s="268" t="s">
        <v>3022</v>
      </c>
      <c r="C270" s="269">
        <v>75</v>
      </c>
    </row>
    <row r="271" spans="1:3" ht="75" x14ac:dyDescent="0.25">
      <c r="A271" s="267" t="s">
        <v>4875</v>
      </c>
      <c r="B271" s="268" t="s">
        <v>3254</v>
      </c>
      <c r="C271" s="269">
        <v>75</v>
      </c>
    </row>
    <row r="272" spans="1:3" ht="112.5" x14ac:dyDescent="0.25">
      <c r="A272" s="267" t="s">
        <v>4876</v>
      </c>
      <c r="B272" s="268" t="s">
        <v>3256</v>
      </c>
      <c r="C272" s="269">
        <v>60</v>
      </c>
    </row>
    <row r="273" spans="1:3" ht="112.5" x14ac:dyDescent="0.25">
      <c r="A273" s="267" t="s">
        <v>4877</v>
      </c>
      <c r="B273" s="268" t="s">
        <v>3258</v>
      </c>
      <c r="C273" s="269">
        <v>60</v>
      </c>
    </row>
    <row r="274" spans="1:3" ht="75" x14ac:dyDescent="0.25">
      <c r="A274" s="267" t="s">
        <v>4878</v>
      </c>
      <c r="B274" s="268" t="s">
        <v>3260</v>
      </c>
      <c r="C274" s="269">
        <v>75</v>
      </c>
    </row>
    <row r="275" spans="1:3" ht="75" x14ac:dyDescent="0.25">
      <c r="A275" s="267" t="s">
        <v>4879</v>
      </c>
      <c r="B275" s="268" t="s">
        <v>3262</v>
      </c>
      <c r="C275" s="269">
        <v>60</v>
      </c>
    </row>
    <row r="276" spans="1:3" ht="56.25" x14ac:dyDescent="0.25">
      <c r="A276" s="267" t="s">
        <v>4880</v>
      </c>
      <c r="B276" s="268" t="s">
        <v>3264</v>
      </c>
      <c r="C276" s="269">
        <v>30</v>
      </c>
    </row>
    <row r="277" spans="1:3" ht="75" x14ac:dyDescent="0.25">
      <c r="A277" s="267" t="s">
        <v>4881</v>
      </c>
      <c r="B277" s="268" t="s">
        <v>2428</v>
      </c>
      <c r="C277" s="269">
        <v>30</v>
      </c>
    </row>
    <row r="278" spans="1:3" ht="56.25" x14ac:dyDescent="0.25">
      <c r="A278" s="267" t="s">
        <v>4882</v>
      </c>
      <c r="B278" s="268" t="s">
        <v>3267</v>
      </c>
      <c r="C278" s="269">
        <v>30</v>
      </c>
    </row>
    <row r="279" spans="1:3" ht="75" x14ac:dyDescent="0.25">
      <c r="A279" s="267" t="s">
        <v>4883</v>
      </c>
      <c r="B279" s="268" t="s">
        <v>2400</v>
      </c>
      <c r="C279" s="269">
        <v>30</v>
      </c>
    </row>
    <row r="280" spans="1:3" ht="37.5" x14ac:dyDescent="0.25">
      <c r="A280" s="267" t="s">
        <v>4884</v>
      </c>
      <c r="B280" s="268" t="s">
        <v>3270</v>
      </c>
      <c r="C280" s="269">
        <v>90</v>
      </c>
    </row>
    <row r="281" spans="1:3" ht="150" x14ac:dyDescent="0.25">
      <c r="A281" s="267" t="s">
        <v>4885</v>
      </c>
      <c r="B281" s="268" t="s">
        <v>3272</v>
      </c>
      <c r="C281" s="269">
        <v>90</v>
      </c>
    </row>
    <row r="282" spans="1:3" ht="75" x14ac:dyDescent="0.25">
      <c r="A282" s="267" t="s">
        <v>4886</v>
      </c>
      <c r="B282" s="268" t="s">
        <v>3274</v>
      </c>
      <c r="C282" s="269">
        <v>90</v>
      </c>
    </row>
    <row r="283" spans="1:3" ht="112.5" x14ac:dyDescent="0.25">
      <c r="A283" s="267" t="s">
        <v>4887</v>
      </c>
      <c r="B283" s="268" t="s">
        <v>3276</v>
      </c>
      <c r="C283" s="269">
        <v>120</v>
      </c>
    </row>
    <row r="284" spans="1:3" ht="37.5" x14ac:dyDescent="0.25">
      <c r="A284" s="267" t="s">
        <v>4888</v>
      </c>
      <c r="B284" s="268" t="s">
        <v>850</v>
      </c>
      <c r="C284" s="269">
        <v>150</v>
      </c>
    </row>
    <row r="285" spans="1:3" ht="37.5" x14ac:dyDescent="0.25">
      <c r="A285" s="267" t="s">
        <v>4889</v>
      </c>
      <c r="B285" s="268" t="s">
        <v>3279</v>
      </c>
      <c r="C285" s="269">
        <v>120</v>
      </c>
    </row>
    <row r="286" spans="1:3" ht="18.75" x14ac:dyDescent="0.25">
      <c r="A286" s="267" t="s">
        <v>4890</v>
      </c>
      <c r="B286" s="268" t="s">
        <v>2986</v>
      </c>
      <c r="C286" s="269">
        <v>120</v>
      </c>
    </row>
    <row r="287" spans="1:3" ht="56.25" x14ac:dyDescent="0.25">
      <c r="A287" s="267" t="s">
        <v>4891</v>
      </c>
      <c r="B287" s="268" t="s">
        <v>3282</v>
      </c>
      <c r="C287" s="269">
        <v>60</v>
      </c>
    </row>
    <row r="288" spans="1:3" ht="187.5" x14ac:dyDescent="0.25">
      <c r="A288" s="267" t="s">
        <v>4892</v>
      </c>
      <c r="B288" s="268" t="s">
        <v>3284</v>
      </c>
      <c r="C288" s="269">
        <v>90</v>
      </c>
    </row>
    <row r="289" spans="1:3" ht="93.75" x14ac:dyDescent="0.25">
      <c r="A289" s="267" t="s">
        <v>4893</v>
      </c>
      <c r="B289" s="268" t="s">
        <v>3044</v>
      </c>
      <c r="C289" s="269">
        <v>60</v>
      </c>
    </row>
    <row r="290" spans="1:3" ht="75" x14ac:dyDescent="0.25">
      <c r="A290" s="267" t="s">
        <v>4894</v>
      </c>
      <c r="B290" s="268" t="s">
        <v>3287</v>
      </c>
      <c r="C290" s="269">
        <v>180</v>
      </c>
    </row>
    <row r="291" spans="1:3" ht="56.25" x14ac:dyDescent="0.25">
      <c r="A291" s="267" t="s">
        <v>4895</v>
      </c>
      <c r="B291" s="268" t="s">
        <v>817</v>
      </c>
      <c r="C291" s="269">
        <v>180</v>
      </c>
    </row>
    <row r="292" spans="1:3" ht="37.5" x14ac:dyDescent="0.25">
      <c r="A292" s="267" t="s">
        <v>4896</v>
      </c>
      <c r="B292" s="268" t="s">
        <v>2384</v>
      </c>
      <c r="C292" s="269">
        <v>30</v>
      </c>
    </row>
    <row r="293" spans="1:3" ht="37.5" x14ac:dyDescent="0.25">
      <c r="A293" s="267" t="s">
        <v>4897</v>
      </c>
      <c r="B293" s="268" t="s">
        <v>2386</v>
      </c>
      <c r="C293" s="269">
        <v>15</v>
      </c>
    </row>
    <row r="294" spans="1:3" ht="75" x14ac:dyDescent="0.25">
      <c r="A294" s="267" t="s">
        <v>4898</v>
      </c>
      <c r="B294" s="268" t="s">
        <v>2388</v>
      </c>
      <c r="C294" s="269">
        <v>30</v>
      </c>
    </row>
    <row r="295" spans="1:3" ht="112.5" x14ac:dyDescent="0.25">
      <c r="A295" s="267" t="s">
        <v>4899</v>
      </c>
      <c r="B295" s="268" t="s">
        <v>2390</v>
      </c>
      <c r="C295" s="270">
        <v>45</v>
      </c>
    </row>
    <row r="296" spans="1:3" ht="37.5" x14ac:dyDescent="0.25">
      <c r="A296" s="267" t="s">
        <v>4900</v>
      </c>
      <c r="B296" s="268" t="s">
        <v>836</v>
      </c>
      <c r="C296" s="270">
        <v>45</v>
      </c>
    </row>
    <row r="297" spans="1:3" ht="75" x14ac:dyDescent="0.25">
      <c r="A297" s="267" t="s">
        <v>4901</v>
      </c>
      <c r="B297" s="268" t="s">
        <v>2393</v>
      </c>
      <c r="C297" s="270">
        <v>90</v>
      </c>
    </row>
    <row r="298" spans="1:3" ht="75" x14ac:dyDescent="0.25">
      <c r="A298" s="267" t="s">
        <v>4902</v>
      </c>
      <c r="B298" s="284" t="s">
        <v>3296</v>
      </c>
      <c r="C298" s="286">
        <v>30</v>
      </c>
    </row>
    <row r="299" spans="1:3" ht="112.5" x14ac:dyDescent="0.25">
      <c r="A299" s="267" t="s">
        <v>4903</v>
      </c>
      <c r="B299" s="284" t="s">
        <v>3298</v>
      </c>
      <c r="C299" s="286">
        <v>60</v>
      </c>
    </row>
    <row r="300" spans="1:3" ht="75" x14ac:dyDescent="0.25">
      <c r="A300" s="267" t="s">
        <v>4904</v>
      </c>
      <c r="B300" s="284" t="s">
        <v>3299</v>
      </c>
      <c r="C300" s="286">
        <v>45</v>
      </c>
    </row>
    <row r="301" spans="1:3" ht="131.25" x14ac:dyDescent="0.25">
      <c r="A301" s="267" t="s">
        <v>4905</v>
      </c>
      <c r="B301" s="284" t="s">
        <v>3301</v>
      </c>
      <c r="C301" s="286">
        <v>60</v>
      </c>
    </row>
    <row r="302" spans="1:3" ht="93.75" x14ac:dyDescent="0.25">
      <c r="A302" s="267" t="s">
        <v>4906</v>
      </c>
      <c r="B302" s="284" t="s">
        <v>3303</v>
      </c>
      <c r="C302" s="287">
        <v>30</v>
      </c>
    </row>
    <row r="303" spans="1:3" ht="131.25" x14ac:dyDescent="0.25">
      <c r="A303" s="267" t="s">
        <v>4907</v>
      </c>
      <c r="B303" s="284" t="s">
        <v>3305</v>
      </c>
      <c r="C303" s="287">
        <v>60</v>
      </c>
    </row>
    <row r="304" spans="1:3" ht="93.75" x14ac:dyDescent="0.25">
      <c r="A304" s="267" t="s">
        <v>4908</v>
      </c>
      <c r="B304" s="284" t="s">
        <v>3307</v>
      </c>
      <c r="C304" s="286">
        <v>60</v>
      </c>
    </row>
    <row r="305" spans="1:3" ht="75" x14ac:dyDescent="0.25">
      <c r="A305" s="267" t="s">
        <v>4909</v>
      </c>
      <c r="B305" s="284" t="s">
        <v>3309</v>
      </c>
      <c r="C305" s="286">
        <v>90</v>
      </c>
    </row>
    <row r="306" spans="1:3" ht="75" x14ac:dyDescent="0.25">
      <c r="A306" s="267" t="s">
        <v>4910</v>
      </c>
      <c r="B306" s="284" t="s">
        <v>2607</v>
      </c>
      <c r="C306" s="287">
        <v>60</v>
      </c>
    </row>
    <row r="307" spans="1:3" ht="93.75" x14ac:dyDescent="0.25">
      <c r="A307" s="267" t="s">
        <v>4911</v>
      </c>
      <c r="B307" s="284" t="s">
        <v>3312</v>
      </c>
      <c r="C307" s="287">
        <v>90</v>
      </c>
    </row>
    <row r="308" spans="1:3" ht="93.75" x14ac:dyDescent="0.25">
      <c r="A308" s="267" t="s">
        <v>4912</v>
      </c>
      <c r="B308" s="284" t="s">
        <v>3314</v>
      </c>
      <c r="C308" s="286">
        <v>60</v>
      </c>
    </row>
    <row r="309" spans="1:3" ht="112.5" x14ac:dyDescent="0.25">
      <c r="A309" s="267" t="s">
        <v>4913</v>
      </c>
      <c r="B309" s="284" t="s">
        <v>3316</v>
      </c>
      <c r="C309" s="286">
        <v>90</v>
      </c>
    </row>
    <row r="310" spans="1:3" ht="187.5" x14ac:dyDescent="0.25">
      <c r="A310" s="267" t="s">
        <v>4914</v>
      </c>
      <c r="B310" s="284" t="s">
        <v>3318</v>
      </c>
      <c r="C310" s="286">
        <v>60</v>
      </c>
    </row>
    <row r="311" spans="1:3" ht="187.5" x14ac:dyDescent="0.25">
      <c r="A311" s="267" t="s">
        <v>4915</v>
      </c>
      <c r="B311" s="284" t="s">
        <v>3320</v>
      </c>
      <c r="C311" s="286">
        <v>60</v>
      </c>
    </row>
    <row r="312" spans="1:3" ht="93.75" x14ac:dyDescent="0.25">
      <c r="A312" s="267" t="s">
        <v>4916</v>
      </c>
      <c r="B312" s="284" t="s">
        <v>3322</v>
      </c>
      <c r="C312" s="286">
        <v>60</v>
      </c>
    </row>
    <row r="313" spans="1:3" ht="93.75" x14ac:dyDescent="0.25">
      <c r="A313" s="267" t="s">
        <v>4917</v>
      </c>
      <c r="B313" s="284" t="s">
        <v>3324</v>
      </c>
      <c r="C313" s="286">
        <v>60</v>
      </c>
    </row>
    <row r="314" spans="1:3" ht="56.25" x14ac:dyDescent="0.25">
      <c r="A314" s="267" t="s">
        <v>4918</v>
      </c>
      <c r="B314" s="284" t="s">
        <v>3326</v>
      </c>
      <c r="C314" s="286">
        <v>90</v>
      </c>
    </row>
    <row r="315" spans="1:3" ht="56.25" x14ac:dyDescent="0.25">
      <c r="A315" s="267" t="s">
        <v>4919</v>
      </c>
      <c r="B315" s="284" t="s">
        <v>817</v>
      </c>
      <c r="C315" s="286">
        <v>270</v>
      </c>
    </row>
    <row r="316" spans="1:3" ht="37.5" x14ac:dyDescent="0.25">
      <c r="A316" s="267" t="s">
        <v>4920</v>
      </c>
      <c r="B316" s="268" t="s">
        <v>2384</v>
      </c>
      <c r="C316" s="269">
        <v>30</v>
      </c>
    </row>
    <row r="317" spans="1:3" ht="37.5" x14ac:dyDescent="0.25">
      <c r="A317" s="267" t="s">
        <v>4921</v>
      </c>
      <c r="B317" s="268" t="s">
        <v>2386</v>
      </c>
      <c r="C317" s="269">
        <v>15</v>
      </c>
    </row>
    <row r="318" spans="1:3" ht="75" x14ac:dyDescent="0.25">
      <c r="A318" s="267" t="s">
        <v>4922</v>
      </c>
      <c r="B318" s="268" t="s">
        <v>2388</v>
      </c>
      <c r="C318" s="269">
        <v>30</v>
      </c>
    </row>
    <row r="319" spans="1:3" ht="112.5" x14ac:dyDescent="0.25">
      <c r="A319" s="267" t="s">
        <v>4923</v>
      </c>
      <c r="B319" s="268" t="s">
        <v>2390</v>
      </c>
      <c r="C319" s="270">
        <v>45</v>
      </c>
    </row>
    <row r="320" spans="1:3" ht="37.5" x14ac:dyDescent="0.25">
      <c r="A320" s="267" t="s">
        <v>4924</v>
      </c>
      <c r="B320" s="268" t="s">
        <v>836</v>
      </c>
      <c r="C320" s="270">
        <v>45</v>
      </c>
    </row>
    <row r="321" spans="1:3" ht="75" x14ac:dyDescent="0.25">
      <c r="A321" s="267" t="s">
        <v>4925</v>
      </c>
      <c r="B321" s="268" t="s">
        <v>2393</v>
      </c>
      <c r="C321" s="270">
        <v>90</v>
      </c>
    </row>
    <row r="322" spans="1:3" ht="56.25" x14ac:dyDescent="0.25">
      <c r="A322" s="267" t="s">
        <v>4926</v>
      </c>
      <c r="B322" s="290" t="s">
        <v>3337</v>
      </c>
      <c r="C322" s="286">
        <v>30</v>
      </c>
    </row>
    <row r="323" spans="1:3" ht="131.25" x14ac:dyDescent="0.25">
      <c r="A323" s="267" t="s">
        <v>4607</v>
      </c>
      <c r="B323" s="290" t="s">
        <v>3339</v>
      </c>
      <c r="C323" s="286">
        <v>30</v>
      </c>
    </row>
    <row r="324" spans="1:3" ht="112.5" x14ac:dyDescent="0.25">
      <c r="A324" s="267" t="s">
        <v>4927</v>
      </c>
      <c r="B324" s="290" t="s">
        <v>3340</v>
      </c>
      <c r="C324" s="286">
        <v>30</v>
      </c>
    </row>
    <row r="325" spans="1:3" ht="56.25" x14ac:dyDescent="0.25">
      <c r="A325" s="267" t="s">
        <v>4928</v>
      </c>
      <c r="B325" s="290" t="s">
        <v>3155</v>
      </c>
      <c r="C325" s="286">
        <v>30</v>
      </c>
    </row>
    <row r="326" spans="1:3" ht="75" x14ac:dyDescent="0.25">
      <c r="A326" s="267" t="s">
        <v>4929</v>
      </c>
      <c r="B326" s="290" t="s">
        <v>2400</v>
      </c>
      <c r="C326" s="286">
        <v>30</v>
      </c>
    </row>
    <row r="327" spans="1:3" ht="75" x14ac:dyDescent="0.25">
      <c r="A327" s="267" t="s">
        <v>4930</v>
      </c>
      <c r="B327" s="290" t="s">
        <v>3343</v>
      </c>
      <c r="C327" s="286">
        <v>120</v>
      </c>
    </row>
    <row r="328" spans="1:3" ht="150" x14ac:dyDescent="0.25">
      <c r="A328" s="267" t="s">
        <v>4931</v>
      </c>
      <c r="B328" s="290" t="s">
        <v>3345</v>
      </c>
      <c r="C328" s="286">
        <v>60</v>
      </c>
    </row>
    <row r="329" spans="1:3" ht="93.75" x14ac:dyDescent="0.25">
      <c r="A329" s="267" t="s">
        <v>4932</v>
      </c>
      <c r="B329" s="290" t="s">
        <v>3347</v>
      </c>
      <c r="C329" s="286">
        <v>180</v>
      </c>
    </row>
    <row r="330" spans="1:3" ht="93.75" x14ac:dyDescent="0.25">
      <c r="A330" s="267" t="s">
        <v>4933</v>
      </c>
      <c r="B330" s="290" t="s">
        <v>3349</v>
      </c>
      <c r="C330" s="286">
        <v>30</v>
      </c>
    </row>
    <row r="331" spans="1:3" ht="75" x14ac:dyDescent="0.25">
      <c r="A331" s="267" t="s">
        <v>4934</v>
      </c>
      <c r="B331" s="290" t="s">
        <v>3157</v>
      </c>
      <c r="C331" s="286">
        <v>180</v>
      </c>
    </row>
    <row r="332" spans="1:3" ht="112.5" x14ac:dyDescent="0.25">
      <c r="A332" s="267" t="s">
        <v>4935</v>
      </c>
      <c r="B332" s="290" t="s">
        <v>3352</v>
      </c>
      <c r="C332" s="286">
        <v>30</v>
      </c>
    </row>
    <row r="333" spans="1:3" ht="112.5" x14ac:dyDescent="0.25">
      <c r="A333" s="267" t="s">
        <v>4936</v>
      </c>
      <c r="B333" s="290" t="s">
        <v>3354</v>
      </c>
      <c r="C333" s="286">
        <v>180</v>
      </c>
    </row>
    <row r="334" spans="1:3" ht="187.5" x14ac:dyDescent="0.25">
      <c r="A334" s="267" t="s">
        <v>4937</v>
      </c>
      <c r="B334" s="290" t="s">
        <v>3356</v>
      </c>
      <c r="C334" s="286">
        <v>30</v>
      </c>
    </row>
    <row r="335" spans="1:3" ht="112.5" x14ac:dyDescent="0.25">
      <c r="A335" s="267" t="s">
        <v>4938</v>
      </c>
      <c r="B335" s="290" t="s">
        <v>3358</v>
      </c>
      <c r="C335" s="286">
        <v>30</v>
      </c>
    </row>
    <row r="336" spans="1:3" ht="131.25" x14ac:dyDescent="0.25">
      <c r="A336" s="267" t="s">
        <v>4939</v>
      </c>
      <c r="B336" s="290" t="s">
        <v>3360</v>
      </c>
      <c r="C336" s="286">
        <v>60</v>
      </c>
    </row>
    <row r="337" spans="1:3" ht="168.75" x14ac:dyDescent="0.25">
      <c r="A337" s="267" t="s">
        <v>4940</v>
      </c>
      <c r="B337" s="290" t="s">
        <v>3362</v>
      </c>
      <c r="C337" s="286">
        <v>90</v>
      </c>
    </row>
    <row r="338" spans="1:3" ht="75" x14ac:dyDescent="0.25">
      <c r="A338" s="267" t="s">
        <v>4941</v>
      </c>
      <c r="B338" s="290" t="s">
        <v>2607</v>
      </c>
      <c r="C338" s="286">
        <v>60</v>
      </c>
    </row>
    <row r="339" spans="1:3" ht="206.25" x14ac:dyDescent="0.25">
      <c r="A339" s="267" t="s">
        <v>4942</v>
      </c>
      <c r="B339" s="290" t="s">
        <v>3365</v>
      </c>
      <c r="C339" s="286">
        <v>30</v>
      </c>
    </row>
    <row r="340" spans="1:3" ht="131.25" x14ac:dyDescent="0.25">
      <c r="A340" s="267" t="s">
        <v>4943</v>
      </c>
      <c r="B340" s="290" t="s">
        <v>3367</v>
      </c>
      <c r="C340" s="286">
        <v>30</v>
      </c>
    </row>
    <row r="341" spans="1:3" ht="187.5" x14ac:dyDescent="0.25">
      <c r="A341" s="267" t="s">
        <v>4944</v>
      </c>
      <c r="B341" s="290" t="s">
        <v>3369</v>
      </c>
      <c r="C341" s="286">
        <v>30</v>
      </c>
    </row>
    <row r="342" spans="1:3" ht="131.25" x14ac:dyDescent="0.25">
      <c r="A342" s="267" t="s">
        <v>4945</v>
      </c>
      <c r="B342" s="290" t="s">
        <v>3371</v>
      </c>
      <c r="C342" s="286">
        <v>30</v>
      </c>
    </row>
    <row r="343" spans="1:3" ht="56.25" x14ac:dyDescent="0.25">
      <c r="A343" s="267" t="s">
        <v>4946</v>
      </c>
      <c r="B343" s="290" t="s">
        <v>3373</v>
      </c>
      <c r="C343" s="286">
        <v>75</v>
      </c>
    </row>
    <row r="344" spans="1:3" ht="56.25" x14ac:dyDescent="0.25">
      <c r="A344" s="267" t="s">
        <v>4947</v>
      </c>
      <c r="B344" s="290" t="s">
        <v>817</v>
      </c>
      <c r="C344" s="286">
        <v>180</v>
      </c>
    </row>
    <row r="345" spans="1:3" ht="37.5" x14ac:dyDescent="0.25">
      <c r="A345" s="267" t="s">
        <v>4948</v>
      </c>
      <c r="B345" s="268" t="s">
        <v>2384</v>
      </c>
      <c r="C345" s="269">
        <v>30</v>
      </c>
    </row>
    <row r="346" spans="1:3" ht="37.5" x14ac:dyDescent="0.25">
      <c r="A346" s="267" t="s">
        <v>4949</v>
      </c>
      <c r="B346" s="268" t="s">
        <v>2386</v>
      </c>
      <c r="C346" s="269">
        <v>15</v>
      </c>
    </row>
    <row r="347" spans="1:3" ht="75" x14ac:dyDescent="0.25">
      <c r="A347" s="267" t="s">
        <v>4950</v>
      </c>
      <c r="B347" s="268" t="s">
        <v>2388</v>
      </c>
      <c r="C347" s="269">
        <v>30</v>
      </c>
    </row>
    <row r="348" spans="1:3" ht="112.5" x14ac:dyDescent="0.25">
      <c r="A348" s="267" t="s">
        <v>4951</v>
      </c>
      <c r="B348" s="268" t="s">
        <v>2390</v>
      </c>
      <c r="C348" s="270">
        <v>45</v>
      </c>
    </row>
    <row r="349" spans="1:3" ht="37.5" x14ac:dyDescent="0.25">
      <c r="A349" s="267" t="s">
        <v>4952</v>
      </c>
      <c r="B349" s="268" t="s">
        <v>836</v>
      </c>
      <c r="C349" s="270">
        <v>45</v>
      </c>
    </row>
    <row r="350" spans="1:3" ht="75" x14ac:dyDescent="0.25">
      <c r="A350" s="267" t="s">
        <v>4594</v>
      </c>
      <c r="B350" s="268" t="s">
        <v>2393</v>
      </c>
      <c r="C350" s="270">
        <v>90</v>
      </c>
    </row>
    <row r="351" spans="1:3" ht="18.75" x14ac:dyDescent="0.25">
      <c r="A351" s="267" t="s">
        <v>4953</v>
      </c>
      <c r="B351" s="291" t="s">
        <v>2400</v>
      </c>
      <c r="C351" s="292">
        <v>30</v>
      </c>
    </row>
    <row r="352" spans="1:3" ht="18.75" x14ac:dyDescent="0.25">
      <c r="A352" s="267" t="s">
        <v>4954</v>
      </c>
      <c r="B352" s="291" t="s">
        <v>3190</v>
      </c>
      <c r="C352" s="292">
        <v>60</v>
      </c>
    </row>
    <row r="353" spans="1:3" ht="18.75" x14ac:dyDescent="0.25">
      <c r="A353" s="267" t="s">
        <v>4955</v>
      </c>
      <c r="B353" s="291" t="s">
        <v>3426</v>
      </c>
      <c r="C353" s="292">
        <v>90</v>
      </c>
    </row>
    <row r="354" spans="1:3" ht="18.75" x14ac:dyDescent="0.25">
      <c r="A354" s="267" t="s">
        <v>4956</v>
      </c>
      <c r="B354" s="291" t="s">
        <v>3316</v>
      </c>
      <c r="C354" s="292">
        <v>90</v>
      </c>
    </row>
    <row r="355" spans="1:3" ht="18.75" x14ac:dyDescent="0.25">
      <c r="A355" s="267" t="s">
        <v>4957</v>
      </c>
      <c r="B355" s="291" t="s">
        <v>3428</v>
      </c>
      <c r="C355" s="292">
        <v>30</v>
      </c>
    </row>
    <row r="356" spans="1:3" ht="18.75" x14ac:dyDescent="0.25">
      <c r="A356" s="267" t="s">
        <v>4958</v>
      </c>
      <c r="B356" s="291" t="s">
        <v>3430</v>
      </c>
      <c r="C356" s="292">
        <v>60</v>
      </c>
    </row>
    <row r="357" spans="1:3" ht="18.75" x14ac:dyDescent="0.25">
      <c r="A357" s="267" t="s">
        <v>4959</v>
      </c>
      <c r="B357" s="291" t="s">
        <v>3432</v>
      </c>
      <c r="C357" s="292">
        <v>120</v>
      </c>
    </row>
    <row r="358" spans="1:3" ht="18.75" x14ac:dyDescent="0.25">
      <c r="A358" s="267" t="s">
        <v>4960</v>
      </c>
      <c r="B358" s="291" t="s">
        <v>3434</v>
      </c>
      <c r="C358" s="292">
        <v>90</v>
      </c>
    </row>
    <row r="359" spans="1:3" ht="18.75" x14ac:dyDescent="0.25">
      <c r="A359" s="267" t="s">
        <v>4961</v>
      </c>
      <c r="B359" s="291" t="s">
        <v>3436</v>
      </c>
      <c r="C359" s="292">
        <v>90</v>
      </c>
    </row>
    <row r="360" spans="1:3" ht="18.75" x14ac:dyDescent="0.25">
      <c r="A360" s="267" t="s">
        <v>4962</v>
      </c>
      <c r="B360" s="291" t="s">
        <v>3438</v>
      </c>
      <c r="C360" s="292">
        <v>60</v>
      </c>
    </row>
    <row r="361" spans="1:3" ht="18.75" x14ac:dyDescent="0.25">
      <c r="A361" s="267" t="s">
        <v>4963</v>
      </c>
      <c r="B361" s="291" t="s">
        <v>3440</v>
      </c>
      <c r="C361" s="292">
        <v>90</v>
      </c>
    </row>
    <row r="362" spans="1:3" ht="18.75" x14ac:dyDescent="0.25">
      <c r="A362" s="267" t="s">
        <v>4964</v>
      </c>
      <c r="B362" s="291" t="s">
        <v>3442</v>
      </c>
      <c r="C362" s="292">
        <v>90</v>
      </c>
    </row>
    <row r="363" spans="1:3" ht="18.75" x14ac:dyDescent="0.25">
      <c r="A363" s="267" t="s">
        <v>4965</v>
      </c>
      <c r="B363" s="291" t="s">
        <v>3444</v>
      </c>
      <c r="C363" s="292">
        <v>60</v>
      </c>
    </row>
    <row r="364" spans="1:3" ht="18.75" x14ac:dyDescent="0.25">
      <c r="A364" s="267" t="s">
        <v>4966</v>
      </c>
      <c r="B364" s="291" t="s">
        <v>3446</v>
      </c>
      <c r="C364" s="292">
        <v>90</v>
      </c>
    </row>
    <row r="365" spans="1:3" ht="18.75" x14ac:dyDescent="0.25">
      <c r="A365" s="267" t="s">
        <v>4967</v>
      </c>
      <c r="B365" s="291" t="s">
        <v>3448</v>
      </c>
      <c r="C365" s="292">
        <v>260</v>
      </c>
    </row>
    <row r="366" spans="1:3" ht="37.5" x14ac:dyDescent="0.25">
      <c r="A366" s="267" t="s">
        <v>4611</v>
      </c>
      <c r="B366" s="268" t="s">
        <v>2384</v>
      </c>
      <c r="C366" s="269">
        <v>30</v>
      </c>
    </row>
    <row r="367" spans="1:3" ht="37.5" x14ac:dyDescent="0.25">
      <c r="A367" s="267" t="s">
        <v>4968</v>
      </c>
      <c r="B367" s="268" t="s">
        <v>2386</v>
      </c>
      <c r="C367" s="269">
        <v>15</v>
      </c>
    </row>
    <row r="368" spans="1:3" ht="75" x14ac:dyDescent="0.25">
      <c r="A368" s="267" t="s">
        <v>4969</v>
      </c>
      <c r="B368" s="268" t="s">
        <v>2388</v>
      </c>
      <c r="C368" s="269">
        <v>30</v>
      </c>
    </row>
    <row r="369" spans="1:3" ht="112.5" x14ac:dyDescent="0.25">
      <c r="A369" s="267" t="s">
        <v>4970</v>
      </c>
      <c r="B369" s="268" t="s">
        <v>2390</v>
      </c>
      <c r="C369" s="270">
        <v>45</v>
      </c>
    </row>
    <row r="370" spans="1:3" ht="37.5" x14ac:dyDescent="0.25">
      <c r="A370" s="267" t="s">
        <v>4971</v>
      </c>
      <c r="B370" s="268" t="s">
        <v>836</v>
      </c>
      <c r="C370" s="270">
        <v>45</v>
      </c>
    </row>
    <row r="371" spans="1:3" ht="75" x14ac:dyDescent="0.25">
      <c r="A371" s="267" t="s">
        <v>4972</v>
      </c>
      <c r="B371" s="268" t="s">
        <v>2393</v>
      </c>
      <c r="C371" s="270">
        <v>90</v>
      </c>
    </row>
    <row r="372" spans="1:3" ht="18.75" x14ac:dyDescent="0.25">
      <c r="A372" s="267" t="s">
        <v>4973</v>
      </c>
      <c r="B372" s="291" t="s">
        <v>2400</v>
      </c>
      <c r="C372" s="292">
        <v>30</v>
      </c>
    </row>
    <row r="373" spans="1:3" ht="18.75" x14ac:dyDescent="0.25">
      <c r="A373" s="267" t="s">
        <v>4974</v>
      </c>
      <c r="B373" s="291" t="s">
        <v>3190</v>
      </c>
      <c r="C373" s="292">
        <v>60</v>
      </c>
    </row>
    <row r="374" spans="1:3" ht="18.75" x14ac:dyDescent="0.25">
      <c r="A374" s="267" t="s">
        <v>4975</v>
      </c>
      <c r="B374" s="291" t="s">
        <v>3343</v>
      </c>
      <c r="C374" s="292">
        <v>60</v>
      </c>
    </row>
    <row r="375" spans="1:3" ht="18.75" x14ac:dyDescent="0.25">
      <c r="A375" s="267" t="s">
        <v>4976</v>
      </c>
      <c r="B375" s="291" t="s">
        <v>3309</v>
      </c>
      <c r="C375" s="292">
        <v>90</v>
      </c>
    </row>
    <row r="376" spans="1:3" ht="18.75" x14ac:dyDescent="0.25">
      <c r="A376" s="267" t="s">
        <v>4977</v>
      </c>
      <c r="B376" s="291" t="s">
        <v>3496</v>
      </c>
      <c r="C376" s="292">
        <v>30</v>
      </c>
    </row>
    <row r="377" spans="1:3" ht="18.75" x14ac:dyDescent="0.25">
      <c r="A377" s="267" t="s">
        <v>4978</v>
      </c>
      <c r="B377" s="291" t="s">
        <v>2437</v>
      </c>
      <c r="C377" s="292">
        <v>90</v>
      </c>
    </row>
    <row r="378" spans="1:3" ht="18.75" x14ac:dyDescent="0.25">
      <c r="A378" s="267" t="s">
        <v>4979</v>
      </c>
      <c r="B378" s="291" t="s">
        <v>3499</v>
      </c>
      <c r="C378" s="292">
        <v>60</v>
      </c>
    </row>
    <row r="379" spans="1:3" ht="18.75" x14ac:dyDescent="0.25">
      <c r="A379" s="267" t="s">
        <v>4980</v>
      </c>
      <c r="B379" s="291" t="s">
        <v>3501</v>
      </c>
      <c r="C379" s="292">
        <v>60</v>
      </c>
    </row>
    <row r="380" spans="1:3" ht="18.75" x14ac:dyDescent="0.25">
      <c r="A380" s="267" t="s">
        <v>4981</v>
      </c>
      <c r="B380" s="291" t="s">
        <v>3312</v>
      </c>
      <c r="C380" s="292">
        <v>120</v>
      </c>
    </row>
    <row r="381" spans="1:3" ht="18.75" x14ac:dyDescent="0.25">
      <c r="A381" s="267" t="s">
        <v>4982</v>
      </c>
      <c r="B381" s="291" t="s">
        <v>3504</v>
      </c>
      <c r="C381" s="292">
        <v>60</v>
      </c>
    </row>
    <row r="382" spans="1:3" ht="18.75" x14ac:dyDescent="0.25">
      <c r="A382" s="267" t="s">
        <v>4983</v>
      </c>
      <c r="B382" s="291" t="s">
        <v>3316</v>
      </c>
      <c r="C382" s="292">
        <v>90</v>
      </c>
    </row>
    <row r="383" spans="1:3" ht="18.75" x14ac:dyDescent="0.25">
      <c r="A383" s="267" t="s">
        <v>4984</v>
      </c>
      <c r="B383" s="291" t="s">
        <v>3507</v>
      </c>
      <c r="C383" s="292">
        <v>90</v>
      </c>
    </row>
    <row r="384" spans="1:3" ht="18.75" x14ac:dyDescent="0.25">
      <c r="A384" s="267" t="s">
        <v>4985</v>
      </c>
      <c r="B384" s="291" t="s">
        <v>3509</v>
      </c>
      <c r="C384" s="292">
        <v>60</v>
      </c>
    </row>
    <row r="385" spans="1:3" ht="18.75" x14ac:dyDescent="0.25">
      <c r="A385" s="267" t="s">
        <v>4986</v>
      </c>
      <c r="B385" s="291" t="s">
        <v>3511</v>
      </c>
      <c r="C385" s="292">
        <v>60</v>
      </c>
    </row>
    <row r="386" spans="1:3" ht="18.75" x14ac:dyDescent="0.25">
      <c r="A386" s="267" t="s">
        <v>4987</v>
      </c>
      <c r="B386" s="291" t="s">
        <v>3513</v>
      </c>
      <c r="C386" s="292">
        <v>60</v>
      </c>
    </row>
    <row r="387" spans="1:3" ht="18.75" x14ac:dyDescent="0.25">
      <c r="A387" s="267" t="s">
        <v>4988</v>
      </c>
      <c r="B387" s="291" t="s">
        <v>3521</v>
      </c>
      <c r="C387" s="292">
        <v>60</v>
      </c>
    </row>
    <row r="388" spans="1:3" ht="18.75" x14ac:dyDescent="0.25">
      <c r="A388" s="267" t="s">
        <v>4989</v>
      </c>
      <c r="B388" s="291" t="s">
        <v>817</v>
      </c>
      <c r="C388" s="292">
        <v>270</v>
      </c>
    </row>
    <row r="389" spans="1:3" ht="37.5" x14ac:dyDescent="0.25">
      <c r="A389" s="267" t="s">
        <v>4990</v>
      </c>
      <c r="B389" s="268" t="s">
        <v>2384</v>
      </c>
      <c r="C389" s="269">
        <v>30</v>
      </c>
    </row>
    <row r="390" spans="1:3" ht="37.5" x14ac:dyDescent="0.25">
      <c r="A390" s="267" t="s">
        <v>4991</v>
      </c>
      <c r="B390" s="268" t="s">
        <v>2386</v>
      </c>
      <c r="C390" s="269">
        <v>15</v>
      </c>
    </row>
    <row r="391" spans="1:3" ht="75" x14ac:dyDescent="0.25">
      <c r="A391" s="267" t="s">
        <v>4992</v>
      </c>
      <c r="B391" s="268" t="s">
        <v>2388</v>
      </c>
      <c r="C391" s="269">
        <v>30</v>
      </c>
    </row>
    <row r="392" spans="1:3" ht="112.5" x14ac:dyDescent="0.25">
      <c r="A392" s="267" t="s">
        <v>4993</v>
      </c>
      <c r="B392" s="268" t="s">
        <v>2390</v>
      </c>
      <c r="C392" s="270">
        <v>45</v>
      </c>
    </row>
    <row r="393" spans="1:3" ht="37.5" x14ac:dyDescent="0.25">
      <c r="A393" s="267" t="s">
        <v>4994</v>
      </c>
      <c r="B393" s="268" t="s">
        <v>836</v>
      </c>
      <c r="C393" s="270">
        <v>45</v>
      </c>
    </row>
    <row r="394" spans="1:3" ht="75" x14ac:dyDescent="0.25">
      <c r="A394" s="267" t="s">
        <v>4995</v>
      </c>
      <c r="B394" s="268" t="s">
        <v>2393</v>
      </c>
      <c r="C394" s="270">
        <v>90</v>
      </c>
    </row>
    <row r="395" spans="1:3" ht="18.75" x14ac:dyDescent="0.25">
      <c r="A395" s="267" t="s">
        <v>4996</v>
      </c>
      <c r="B395" s="291" t="s">
        <v>2400</v>
      </c>
      <c r="C395" s="292">
        <v>30</v>
      </c>
    </row>
    <row r="396" spans="1:3" ht="18.75" x14ac:dyDescent="0.25">
      <c r="A396" s="267" t="s">
        <v>4997</v>
      </c>
      <c r="B396" s="291" t="s">
        <v>3343</v>
      </c>
      <c r="C396" s="292">
        <v>90</v>
      </c>
    </row>
    <row r="397" spans="1:3" ht="18.75" x14ac:dyDescent="0.25">
      <c r="A397" s="267" t="s">
        <v>4998</v>
      </c>
      <c r="B397" s="291" t="s">
        <v>3309</v>
      </c>
      <c r="C397" s="292">
        <v>90</v>
      </c>
    </row>
    <row r="398" spans="1:3" ht="18.75" x14ac:dyDescent="0.25">
      <c r="A398" s="267" t="s">
        <v>4999</v>
      </c>
      <c r="B398" s="291" t="s">
        <v>3499</v>
      </c>
      <c r="C398" s="292">
        <v>60</v>
      </c>
    </row>
    <row r="399" spans="1:3" ht="18.75" x14ac:dyDescent="0.25">
      <c r="A399" s="267" t="s">
        <v>5000</v>
      </c>
      <c r="B399" s="291" t="s">
        <v>3559</v>
      </c>
      <c r="C399" s="292">
        <v>30</v>
      </c>
    </row>
    <row r="400" spans="1:3" ht="18.75" x14ac:dyDescent="0.25">
      <c r="A400" s="267" t="s">
        <v>5001</v>
      </c>
      <c r="B400" s="291" t="s">
        <v>3316</v>
      </c>
      <c r="C400" s="292">
        <v>90</v>
      </c>
    </row>
    <row r="401" spans="1:3" ht="18.75" x14ac:dyDescent="0.25">
      <c r="A401" s="267" t="s">
        <v>5002</v>
      </c>
      <c r="B401" s="291" t="s">
        <v>3562</v>
      </c>
      <c r="C401" s="292">
        <v>60</v>
      </c>
    </row>
    <row r="402" spans="1:3" ht="18.75" x14ac:dyDescent="0.25">
      <c r="A402" s="267" t="s">
        <v>5003</v>
      </c>
      <c r="B402" s="291" t="s">
        <v>3564</v>
      </c>
      <c r="C402" s="292">
        <v>60</v>
      </c>
    </row>
    <row r="403" spans="1:3" ht="18.75" x14ac:dyDescent="0.25">
      <c r="A403" s="267" t="s">
        <v>5004</v>
      </c>
      <c r="B403" s="291" t="s">
        <v>3190</v>
      </c>
      <c r="C403" s="292">
        <v>60</v>
      </c>
    </row>
    <row r="404" spans="1:3" ht="18.75" x14ac:dyDescent="0.25">
      <c r="A404" s="267" t="s">
        <v>5005</v>
      </c>
      <c r="B404" s="291" t="s">
        <v>3312</v>
      </c>
      <c r="C404" s="292">
        <v>90</v>
      </c>
    </row>
    <row r="405" spans="1:3" ht="18.75" x14ac:dyDescent="0.25">
      <c r="A405" s="267" t="s">
        <v>5006</v>
      </c>
      <c r="B405" s="291" t="s">
        <v>3568</v>
      </c>
      <c r="C405" s="292">
        <v>90</v>
      </c>
    </row>
    <row r="406" spans="1:3" ht="18.75" x14ac:dyDescent="0.25">
      <c r="A406" s="267" t="s">
        <v>5007</v>
      </c>
      <c r="B406" s="291" t="s">
        <v>3570</v>
      </c>
      <c r="C406" s="292">
        <v>90</v>
      </c>
    </row>
    <row r="407" spans="1:3" ht="18.75" x14ac:dyDescent="0.25">
      <c r="A407" s="267" t="s">
        <v>5008</v>
      </c>
      <c r="B407" s="291" t="s">
        <v>3572</v>
      </c>
      <c r="C407" s="292">
        <v>60</v>
      </c>
    </row>
    <row r="408" spans="1:3" ht="18.75" x14ac:dyDescent="0.25">
      <c r="A408" s="267" t="s">
        <v>5009</v>
      </c>
      <c r="B408" s="291" t="s">
        <v>3574</v>
      </c>
      <c r="C408" s="292">
        <v>60</v>
      </c>
    </row>
    <row r="409" spans="1:3" ht="18.75" x14ac:dyDescent="0.25">
      <c r="A409" s="267" t="s">
        <v>5010</v>
      </c>
      <c r="B409" s="291" t="s">
        <v>3326</v>
      </c>
      <c r="C409" s="293">
        <v>90</v>
      </c>
    </row>
    <row r="410" spans="1:3" ht="18.75" x14ac:dyDescent="0.25">
      <c r="A410" s="267" t="s">
        <v>5011</v>
      </c>
      <c r="B410" s="291" t="s">
        <v>3577</v>
      </c>
      <c r="C410" s="292">
        <v>60</v>
      </c>
    </row>
    <row r="411" spans="1:3" ht="18.75" x14ac:dyDescent="0.25">
      <c r="A411" s="267" t="s">
        <v>5012</v>
      </c>
      <c r="B411" s="291" t="s">
        <v>817</v>
      </c>
      <c r="C411" s="292">
        <v>270</v>
      </c>
    </row>
    <row r="412" spans="1:3" ht="37.5" x14ac:dyDescent="0.25">
      <c r="A412" s="267" t="s">
        <v>4612</v>
      </c>
      <c r="B412" s="268" t="s">
        <v>2384</v>
      </c>
      <c r="C412" s="269">
        <v>30</v>
      </c>
    </row>
    <row r="413" spans="1:3" ht="37.5" x14ac:dyDescent="0.25">
      <c r="A413" s="267" t="s">
        <v>5013</v>
      </c>
      <c r="B413" s="268" t="s">
        <v>2386</v>
      </c>
      <c r="C413" s="269">
        <v>15</v>
      </c>
    </row>
    <row r="414" spans="1:3" ht="75" x14ac:dyDescent="0.25">
      <c r="A414" s="267" t="s">
        <v>5014</v>
      </c>
      <c r="B414" s="268" t="s">
        <v>2388</v>
      </c>
      <c r="C414" s="269">
        <v>30</v>
      </c>
    </row>
    <row r="415" spans="1:3" ht="112.5" x14ac:dyDescent="0.25">
      <c r="A415" s="267" t="s">
        <v>5015</v>
      </c>
      <c r="B415" s="268" t="s">
        <v>2390</v>
      </c>
      <c r="C415" s="270">
        <v>45</v>
      </c>
    </row>
    <row r="416" spans="1:3" ht="37.5" x14ac:dyDescent="0.25">
      <c r="A416" s="267" t="s">
        <v>5016</v>
      </c>
      <c r="B416" s="268" t="s">
        <v>836</v>
      </c>
      <c r="C416" s="270">
        <v>45</v>
      </c>
    </row>
    <row r="417" spans="1:3" ht="75" x14ac:dyDescent="0.25">
      <c r="A417" s="267" t="s">
        <v>5017</v>
      </c>
      <c r="B417" s="268" t="s">
        <v>2393</v>
      </c>
      <c r="C417" s="270">
        <v>90</v>
      </c>
    </row>
    <row r="418" spans="1:3" ht="18.75" x14ac:dyDescent="0.25">
      <c r="A418" s="267" t="s">
        <v>5018</v>
      </c>
      <c r="B418" s="291" t="s">
        <v>3622</v>
      </c>
      <c r="C418" s="292">
        <v>30</v>
      </c>
    </row>
    <row r="419" spans="1:3" ht="18.75" x14ac:dyDescent="0.25">
      <c r="A419" s="267" t="s">
        <v>5019</v>
      </c>
      <c r="B419" s="291" t="s">
        <v>3343</v>
      </c>
      <c r="C419" s="292">
        <v>60</v>
      </c>
    </row>
    <row r="420" spans="1:3" ht="18.75" x14ac:dyDescent="0.25">
      <c r="A420" s="267" t="s">
        <v>5020</v>
      </c>
      <c r="B420" s="291" t="s">
        <v>3307</v>
      </c>
      <c r="C420" s="292">
        <v>60</v>
      </c>
    </row>
    <row r="421" spans="1:3" ht="18.75" x14ac:dyDescent="0.25">
      <c r="A421" s="267" t="s">
        <v>5021</v>
      </c>
      <c r="B421" s="291" t="s">
        <v>3309</v>
      </c>
      <c r="C421" s="292">
        <v>90</v>
      </c>
    </row>
    <row r="422" spans="1:3" ht="18.75" x14ac:dyDescent="0.25">
      <c r="A422" s="267" t="s">
        <v>5022</v>
      </c>
      <c r="B422" s="291" t="s">
        <v>3627</v>
      </c>
      <c r="C422" s="292">
        <v>90</v>
      </c>
    </row>
    <row r="423" spans="1:3" ht="18.75" x14ac:dyDescent="0.25">
      <c r="A423" s="267" t="s">
        <v>5023</v>
      </c>
      <c r="B423" s="291" t="s">
        <v>3629</v>
      </c>
      <c r="C423" s="292">
        <v>60</v>
      </c>
    </row>
    <row r="424" spans="1:3" ht="18.75" x14ac:dyDescent="0.25">
      <c r="A424" s="267" t="s">
        <v>5024</v>
      </c>
      <c r="B424" s="291" t="s">
        <v>3564</v>
      </c>
      <c r="C424" s="292">
        <v>60</v>
      </c>
    </row>
    <row r="425" spans="1:3" ht="18.75" x14ac:dyDescent="0.25">
      <c r="A425" s="267" t="s">
        <v>5025</v>
      </c>
      <c r="B425" s="291" t="s">
        <v>3632</v>
      </c>
      <c r="C425" s="292">
        <v>60</v>
      </c>
    </row>
    <row r="426" spans="1:3" ht="18.75" x14ac:dyDescent="0.25">
      <c r="A426" s="267" t="s">
        <v>5026</v>
      </c>
      <c r="B426" s="291" t="s">
        <v>3633</v>
      </c>
      <c r="C426" s="292">
        <v>90</v>
      </c>
    </row>
    <row r="427" spans="1:3" ht="18.75" x14ac:dyDescent="0.25">
      <c r="A427" s="267" t="s">
        <v>5027</v>
      </c>
      <c r="B427" s="291" t="s">
        <v>3635</v>
      </c>
      <c r="C427" s="292">
        <v>45</v>
      </c>
    </row>
    <row r="428" spans="1:3" ht="18.75" x14ac:dyDescent="0.25">
      <c r="A428" s="267" t="s">
        <v>5028</v>
      </c>
      <c r="B428" s="291" t="s">
        <v>2607</v>
      </c>
      <c r="C428" s="292">
        <v>45</v>
      </c>
    </row>
    <row r="429" spans="1:3" ht="18.75" x14ac:dyDescent="0.25">
      <c r="A429" s="267" t="s">
        <v>5029</v>
      </c>
      <c r="B429" s="291" t="s">
        <v>3638</v>
      </c>
      <c r="C429" s="292">
        <v>120</v>
      </c>
    </row>
    <row r="430" spans="1:3" ht="18.75" x14ac:dyDescent="0.25">
      <c r="A430" s="267" t="s">
        <v>5030</v>
      </c>
      <c r="B430" s="291" t="s">
        <v>3640</v>
      </c>
      <c r="C430" s="292">
        <v>60</v>
      </c>
    </row>
    <row r="431" spans="1:3" ht="18.75" x14ac:dyDescent="0.25">
      <c r="A431" s="267" t="s">
        <v>5031</v>
      </c>
      <c r="B431" s="291" t="s">
        <v>3642</v>
      </c>
      <c r="C431" s="292">
        <v>60</v>
      </c>
    </row>
    <row r="432" spans="1:3" ht="18.75" x14ac:dyDescent="0.25">
      <c r="A432" s="267" t="s">
        <v>5032</v>
      </c>
      <c r="B432" s="291" t="s">
        <v>3644</v>
      </c>
      <c r="C432" s="292">
        <v>120</v>
      </c>
    </row>
    <row r="433" spans="1:3" ht="18.75" x14ac:dyDescent="0.25">
      <c r="A433" s="267" t="s">
        <v>5033</v>
      </c>
      <c r="B433" s="291" t="s">
        <v>3646</v>
      </c>
      <c r="C433" s="292">
        <v>90</v>
      </c>
    </row>
    <row r="434" spans="1:3" ht="18.75" x14ac:dyDescent="0.25">
      <c r="A434" s="267" t="s">
        <v>5034</v>
      </c>
      <c r="B434" s="291" t="s">
        <v>3521</v>
      </c>
      <c r="C434" s="292">
        <v>90</v>
      </c>
    </row>
    <row r="435" spans="1:3" ht="18.75" x14ac:dyDescent="0.25">
      <c r="A435" s="267" t="s">
        <v>5035</v>
      </c>
      <c r="B435" s="291" t="s">
        <v>3649</v>
      </c>
      <c r="C435" s="292">
        <v>60</v>
      </c>
    </row>
    <row r="436" spans="1:3" ht="18.75" x14ac:dyDescent="0.25">
      <c r="A436" s="267" t="s">
        <v>5036</v>
      </c>
      <c r="B436" s="291" t="s">
        <v>817</v>
      </c>
      <c r="C436" s="292">
        <v>270</v>
      </c>
    </row>
    <row r="437" spans="1:3" ht="37.5" x14ac:dyDescent="0.25">
      <c r="A437" s="267" t="s">
        <v>5037</v>
      </c>
      <c r="B437" s="268" t="s">
        <v>2384</v>
      </c>
      <c r="C437" s="269">
        <v>30</v>
      </c>
    </row>
    <row r="438" spans="1:3" ht="37.5" x14ac:dyDescent="0.25">
      <c r="A438" s="267" t="s">
        <v>5038</v>
      </c>
      <c r="B438" s="268" t="s">
        <v>2386</v>
      </c>
      <c r="C438" s="269">
        <v>15</v>
      </c>
    </row>
    <row r="439" spans="1:3" ht="75" x14ac:dyDescent="0.25">
      <c r="A439" s="267" t="s">
        <v>5039</v>
      </c>
      <c r="B439" s="268" t="s">
        <v>2388</v>
      </c>
      <c r="C439" s="269">
        <v>30</v>
      </c>
    </row>
    <row r="440" spans="1:3" ht="112.5" x14ac:dyDescent="0.25">
      <c r="A440" s="267" t="s">
        <v>5040</v>
      </c>
      <c r="B440" s="268" t="s">
        <v>2390</v>
      </c>
      <c r="C440" s="270">
        <v>45</v>
      </c>
    </row>
    <row r="441" spans="1:3" ht="37.5" x14ac:dyDescent="0.25">
      <c r="A441" s="267" t="s">
        <v>5041</v>
      </c>
      <c r="B441" s="268" t="s">
        <v>836</v>
      </c>
      <c r="C441" s="270">
        <v>45</v>
      </c>
    </row>
    <row r="442" spans="1:3" ht="75" x14ac:dyDescent="0.25">
      <c r="A442" s="267" t="s">
        <v>4600</v>
      </c>
      <c r="B442" s="268" t="s">
        <v>2393</v>
      </c>
      <c r="C442" s="270">
        <v>90</v>
      </c>
    </row>
    <row r="443" spans="1:3" ht="75" x14ac:dyDescent="0.25">
      <c r="A443" s="267" t="s">
        <v>5042</v>
      </c>
      <c r="B443" s="268" t="s">
        <v>3139</v>
      </c>
      <c r="C443" s="269">
        <v>30</v>
      </c>
    </row>
    <row r="444" spans="1:3" ht="37.5" x14ac:dyDescent="0.25">
      <c r="A444" s="267" t="s">
        <v>5043</v>
      </c>
      <c r="B444" s="268" t="s">
        <v>3141</v>
      </c>
      <c r="C444" s="269">
        <v>30</v>
      </c>
    </row>
    <row r="445" spans="1:3" ht="75" x14ac:dyDescent="0.25">
      <c r="A445" s="267" t="s">
        <v>5044</v>
      </c>
      <c r="B445" s="268" t="s">
        <v>2400</v>
      </c>
      <c r="C445" s="269">
        <v>30</v>
      </c>
    </row>
    <row r="446" spans="1:3" ht="75" x14ac:dyDescent="0.25">
      <c r="A446" s="267" t="s">
        <v>5045</v>
      </c>
      <c r="B446" s="268" t="s">
        <v>3157</v>
      </c>
      <c r="C446" s="269">
        <v>45</v>
      </c>
    </row>
    <row r="447" spans="1:3" ht="56.25" x14ac:dyDescent="0.25">
      <c r="A447" s="267" t="s">
        <v>4601</v>
      </c>
      <c r="B447" s="268" t="s">
        <v>3148</v>
      </c>
      <c r="C447" s="269">
        <v>60</v>
      </c>
    </row>
    <row r="448" spans="1:3" ht="75" x14ac:dyDescent="0.25">
      <c r="A448" s="267" t="s">
        <v>5046</v>
      </c>
      <c r="B448" s="268" t="s">
        <v>3144</v>
      </c>
      <c r="C448" s="269">
        <v>45</v>
      </c>
    </row>
    <row r="449" spans="1:3" ht="56.25" x14ac:dyDescent="0.25">
      <c r="A449" s="267" t="s">
        <v>5047</v>
      </c>
      <c r="B449" s="268" t="s">
        <v>3142</v>
      </c>
      <c r="C449" s="269">
        <v>60</v>
      </c>
    </row>
    <row r="450" spans="1:3" ht="75" x14ac:dyDescent="0.25">
      <c r="A450" s="267" t="s">
        <v>5048</v>
      </c>
      <c r="B450" s="268" t="s">
        <v>3163</v>
      </c>
      <c r="C450" s="269">
        <v>60</v>
      </c>
    </row>
    <row r="451" spans="1:3" ht="75" x14ac:dyDescent="0.25">
      <c r="A451" s="267" t="s">
        <v>5049</v>
      </c>
      <c r="B451" s="268" t="s">
        <v>3167</v>
      </c>
      <c r="C451" s="269">
        <v>75</v>
      </c>
    </row>
    <row r="452" spans="1:3" ht="93.75" x14ac:dyDescent="0.25">
      <c r="A452" s="267" t="s">
        <v>5050</v>
      </c>
      <c r="B452" s="268" t="s">
        <v>3700</v>
      </c>
      <c r="C452" s="269">
        <v>90</v>
      </c>
    </row>
    <row r="453" spans="1:3" ht="93.75" x14ac:dyDescent="0.25">
      <c r="A453" s="267" t="s">
        <v>5051</v>
      </c>
      <c r="B453" s="268" t="s">
        <v>3702</v>
      </c>
      <c r="C453" s="269">
        <v>90</v>
      </c>
    </row>
    <row r="454" spans="1:3" ht="93.75" x14ac:dyDescent="0.25">
      <c r="A454" s="267" t="s">
        <v>5052</v>
      </c>
      <c r="B454" s="268" t="s">
        <v>3704</v>
      </c>
      <c r="C454" s="269">
        <v>90</v>
      </c>
    </row>
    <row r="455" spans="1:3" ht="93.75" x14ac:dyDescent="0.25">
      <c r="A455" s="267" t="s">
        <v>5053</v>
      </c>
      <c r="B455" s="268" t="s">
        <v>3706</v>
      </c>
      <c r="C455" s="269">
        <v>90</v>
      </c>
    </row>
    <row r="456" spans="1:3" ht="112.5" x14ac:dyDescent="0.25">
      <c r="A456" s="267" t="s">
        <v>5054</v>
      </c>
      <c r="B456" s="268" t="s">
        <v>3708</v>
      </c>
      <c r="C456" s="269">
        <v>150</v>
      </c>
    </row>
    <row r="457" spans="1:3" ht="112.5" x14ac:dyDescent="0.25">
      <c r="A457" s="267" t="s">
        <v>5055</v>
      </c>
      <c r="B457" s="268" t="s">
        <v>3710</v>
      </c>
      <c r="C457" s="269">
        <v>150</v>
      </c>
    </row>
    <row r="458" spans="1:3" ht="93.75" x14ac:dyDescent="0.25">
      <c r="A458" s="267" t="s">
        <v>5056</v>
      </c>
      <c r="B458" s="268" t="s">
        <v>3712</v>
      </c>
      <c r="C458" s="269">
        <v>60</v>
      </c>
    </row>
    <row r="459" spans="1:3" ht="56.25" x14ac:dyDescent="0.25">
      <c r="A459" s="267" t="s">
        <v>5057</v>
      </c>
      <c r="B459" s="268" t="s">
        <v>3177</v>
      </c>
      <c r="C459" s="269">
        <v>120</v>
      </c>
    </row>
    <row r="460" spans="1:3" ht="37.5" x14ac:dyDescent="0.25">
      <c r="A460" s="267" t="s">
        <v>5058</v>
      </c>
      <c r="B460" s="268" t="s">
        <v>3181</v>
      </c>
      <c r="C460" s="269">
        <v>30</v>
      </c>
    </row>
    <row r="461" spans="1:3" ht="56.25" x14ac:dyDescent="0.25">
      <c r="A461" s="267" t="s">
        <v>5059</v>
      </c>
      <c r="B461" s="268" t="s">
        <v>3179</v>
      </c>
      <c r="C461" s="269">
        <v>60</v>
      </c>
    </row>
    <row r="462" spans="1:3" ht="112.5" x14ac:dyDescent="0.25">
      <c r="A462" s="267" t="s">
        <v>5060</v>
      </c>
      <c r="B462" s="268" t="s">
        <v>3717</v>
      </c>
      <c r="C462" s="269">
        <v>60</v>
      </c>
    </row>
    <row r="463" spans="1:3" ht="37.5" x14ac:dyDescent="0.25">
      <c r="A463" s="267" t="s">
        <v>5061</v>
      </c>
      <c r="B463" s="268" t="s">
        <v>3719</v>
      </c>
      <c r="C463" s="269">
        <v>135</v>
      </c>
    </row>
    <row r="464" spans="1:3" ht="56.25" x14ac:dyDescent="0.25">
      <c r="A464" s="267" t="s">
        <v>5062</v>
      </c>
      <c r="B464" s="268" t="s">
        <v>817</v>
      </c>
      <c r="C464" s="269">
        <v>225</v>
      </c>
    </row>
    <row r="465" spans="1:3" ht="37.5" x14ac:dyDescent="0.25">
      <c r="A465" s="267" t="s">
        <v>5063</v>
      </c>
      <c r="B465" s="285" t="s">
        <v>2384</v>
      </c>
      <c r="C465" s="270">
        <v>75</v>
      </c>
    </row>
    <row r="466" spans="1:3" ht="37.5" x14ac:dyDescent="0.25">
      <c r="A466" s="267" t="s">
        <v>5064</v>
      </c>
      <c r="B466" s="285" t="s">
        <v>2386</v>
      </c>
      <c r="C466" s="269">
        <v>30</v>
      </c>
    </row>
    <row r="467" spans="1:3" ht="75" x14ac:dyDescent="0.25">
      <c r="A467" s="267" t="s">
        <v>5065</v>
      </c>
      <c r="B467" s="285" t="s">
        <v>2388</v>
      </c>
      <c r="C467" s="269">
        <v>60</v>
      </c>
    </row>
    <row r="468" spans="1:3" ht="112.5" x14ac:dyDescent="0.25">
      <c r="A468" s="267" t="s">
        <v>5066</v>
      </c>
      <c r="B468" s="285" t="s">
        <v>5618</v>
      </c>
      <c r="C468" s="269">
        <v>75</v>
      </c>
    </row>
    <row r="469" spans="1:3" ht="37.5" x14ac:dyDescent="0.25">
      <c r="A469" s="267" t="s">
        <v>5067</v>
      </c>
      <c r="B469" s="285" t="s">
        <v>836</v>
      </c>
      <c r="C469" s="269">
        <v>75</v>
      </c>
    </row>
    <row r="470" spans="1:3" ht="75" x14ac:dyDescent="0.25">
      <c r="A470" s="267" t="s">
        <v>5068</v>
      </c>
      <c r="B470" s="285" t="s">
        <v>2554</v>
      </c>
      <c r="C470" s="269">
        <v>120</v>
      </c>
    </row>
    <row r="471" spans="1:3" ht="56.25" x14ac:dyDescent="0.25">
      <c r="A471" s="267" t="s">
        <v>5069</v>
      </c>
      <c r="B471" s="285" t="s">
        <v>2395</v>
      </c>
      <c r="C471" s="269">
        <v>45</v>
      </c>
    </row>
    <row r="472" spans="1:3" ht="56.25" x14ac:dyDescent="0.25">
      <c r="A472" s="267" t="s">
        <v>5070</v>
      </c>
      <c r="B472" s="285" t="s">
        <v>2437</v>
      </c>
      <c r="C472" s="269">
        <v>30</v>
      </c>
    </row>
    <row r="473" spans="1:3" ht="56.25" x14ac:dyDescent="0.25">
      <c r="A473" s="267" t="s">
        <v>5071</v>
      </c>
      <c r="B473" s="285" t="s">
        <v>2596</v>
      </c>
      <c r="C473" s="269">
        <v>45</v>
      </c>
    </row>
    <row r="474" spans="1:3" ht="56.25" x14ac:dyDescent="0.25">
      <c r="A474" s="267" t="s">
        <v>5072</v>
      </c>
      <c r="B474" s="285" t="s">
        <v>2398</v>
      </c>
      <c r="C474" s="269">
        <v>30</v>
      </c>
    </row>
    <row r="475" spans="1:3" ht="131.25" x14ac:dyDescent="0.25">
      <c r="A475" s="267" t="s">
        <v>5073</v>
      </c>
      <c r="B475" s="285" t="s">
        <v>2559</v>
      </c>
      <c r="C475" s="269">
        <v>45</v>
      </c>
    </row>
    <row r="476" spans="1:3" ht="37.5" x14ac:dyDescent="0.25">
      <c r="A476" s="267" t="s">
        <v>5074</v>
      </c>
      <c r="B476" s="285" t="s">
        <v>2397</v>
      </c>
      <c r="C476" s="269">
        <v>45</v>
      </c>
    </row>
    <row r="477" spans="1:3" ht="150" x14ac:dyDescent="0.25">
      <c r="A477" s="267" t="s">
        <v>5075</v>
      </c>
      <c r="B477" s="285" t="s">
        <v>5620</v>
      </c>
      <c r="C477" s="269">
        <v>30</v>
      </c>
    </row>
    <row r="478" spans="1:3" ht="56.25" x14ac:dyDescent="0.25">
      <c r="A478" s="267" t="s">
        <v>5076</v>
      </c>
      <c r="B478" s="285" t="s">
        <v>2602</v>
      </c>
      <c r="C478" s="269">
        <v>30</v>
      </c>
    </row>
    <row r="479" spans="1:3" ht="75" x14ac:dyDescent="0.25">
      <c r="A479" s="267" t="s">
        <v>5077</v>
      </c>
      <c r="B479" s="285" t="s">
        <v>2428</v>
      </c>
      <c r="C479" s="269">
        <v>30</v>
      </c>
    </row>
    <row r="480" spans="1:3" ht="93.75" x14ac:dyDescent="0.25">
      <c r="A480" s="267" t="s">
        <v>5078</v>
      </c>
      <c r="B480" s="285" t="s">
        <v>2605</v>
      </c>
      <c r="C480" s="269">
        <v>30</v>
      </c>
    </row>
    <row r="481" spans="1:3" ht="75" x14ac:dyDescent="0.25">
      <c r="A481" s="267" t="s">
        <v>5079</v>
      </c>
      <c r="B481" s="285" t="s">
        <v>2607</v>
      </c>
      <c r="C481" s="269">
        <v>30</v>
      </c>
    </row>
    <row r="482" spans="1:3" ht="75" x14ac:dyDescent="0.25">
      <c r="A482" s="267" t="s">
        <v>5080</v>
      </c>
      <c r="B482" s="285" t="s">
        <v>2609</v>
      </c>
      <c r="C482" s="269">
        <v>30</v>
      </c>
    </row>
    <row r="483" spans="1:3" ht="93.75" x14ac:dyDescent="0.25">
      <c r="A483" s="267" t="s">
        <v>5081</v>
      </c>
      <c r="B483" s="268" t="s">
        <v>2563</v>
      </c>
      <c r="C483" s="268">
        <v>60</v>
      </c>
    </row>
    <row r="484" spans="1:3" ht="75" x14ac:dyDescent="0.25">
      <c r="A484" s="267" t="s">
        <v>5082</v>
      </c>
      <c r="B484" s="285" t="s">
        <v>2565</v>
      </c>
      <c r="C484" s="269">
        <v>60</v>
      </c>
    </row>
    <row r="485" spans="1:3" ht="75" x14ac:dyDescent="0.25">
      <c r="A485" s="267" t="s">
        <v>5083</v>
      </c>
      <c r="B485" s="285" t="s">
        <v>2400</v>
      </c>
      <c r="C485" s="269">
        <v>30</v>
      </c>
    </row>
    <row r="486" spans="1:3" ht="168.75" x14ac:dyDescent="0.25">
      <c r="A486" s="267" t="s">
        <v>5084</v>
      </c>
      <c r="B486" s="285" t="s">
        <v>2568</v>
      </c>
      <c r="C486" s="269">
        <v>60</v>
      </c>
    </row>
    <row r="487" spans="1:3" ht="131.25" x14ac:dyDescent="0.25">
      <c r="A487" s="267" t="s">
        <v>5085</v>
      </c>
      <c r="B487" s="285" t="s">
        <v>2570</v>
      </c>
      <c r="C487" s="269">
        <v>240</v>
      </c>
    </row>
    <row r="488" spans="1:3" ht="206.25" x14ac:dyDescent="0.25">
      <c r="A488" s="267" t="s">
        <v>5086</v>
      </c>
      <c r="B488" s="285" t="s">
        <v>2616</v>
      </c>
      <c r="C488" s="269">
        <v>75</v>
      </c>
    </row>
    <row r="489" spans="1:3" ht="93.75" x14ac:dyDescent="0.25">
      <c r="A489" s="267" t="s">
        <v>5087</v>
      </c>
      <c r="B489" s="285" t="s">
        <v>2618</v>
      </c>
      <c r="C489" s="269">
        <v>45</v>
      </c>
    </row>
    <row r="490" spans="1:3" ht="131.25" x14ac:dyDescent="0.25">
      <c r="A490" s="267" t="s">
        <v>5088</v>
      </c>
      <c r="B490" s="285" t="s">
        <v>2579</v>
      </c>
      <c r="C490" s="269">
        <v>120</v>
      </c>
    </row>
    <row r="491" spans="1:3" ht="150" x14ac:dyDescent="0.25">
      <c r="A491" s="267" t="s">
        <v>5089</v>
      </c>
      <c r="B491" s="285" t="s">
        <v>2621</v>
      </c>
      <c r="C491" s="269">
        <v>90</v>
      </c>
    </row>
    <row r="492" spans="1:3" ht="168.75" x14ac:dyDescent="0.25">
      <c r="A492" s="267" t="s">
        <v>5090</v>
      </c>
      <c r="B492" s="285" t="s">
        <v>2623</v>
      </c>
      <c r="C492" s="269">
        <v>120</v>
      </c>
    </row>
    <row r="493" spans="1:3" ht="131.25" x14ac:dyDescent="0.25">
      <c r="A493" s="267" t="s">
        <v>5091</v>
      </c>
      <c r="B493" s="285" t="s">
        <v>2577</v>
      </c>
      <c r="C493" s="269">
        <v>60</v>
      </c>
    </row>
    <row r="494" spans="1:3" ht="150" x14ac:dyDescent="0.25">
      <c r="A494" s="267" t="s">
        <v>5092</v>
      </c>
      <c r="B494" s="285" t="s">
        <v>2626</v>
      </c>
      <c r="C494" s="269">
        <v>60</v>
      </c>
    </row>
    <row r="495" spans="1:3" ht="225" x14ac:dyDescent="0.25">
      <c r="A495" s="267" t="s">
        <v>5093</v>
      </c>
      <c r="B495" s="268" t="s">
        <v>2581</v>
      </c>
      <c r="C495" s="269">
        <v>60</v>
      </c>
    </row>
    <row r="496" spans="1:3" ht="150" x14ac:dyDescent="0.25">
      <c r="A496" s="267" t="s">
        <v>5094</v>
      </c>
      <c r="B496" s="268" t="s">
        <v>2629</v>
      </c>
      <c r="C496" s="269">
        <v>60</v>
      </c>
    </row>
    <row r="497" spans="1:3" ht="243.75" x14ac:dyDescent="0.25">
      <c r="A497" s="267" t="s">
        <v>5095</v>
      </c>
      <c r="B497" s="285" t="s">
        <v>2631</v>
      </c>
      <c r="C497" s="269">
        <v>120</v>
      </c>
    </row>
    <row r="498" spans="1:3" ht="206.25" x14ac:dyDescent="0.25">
      <c r="A498" s="267" t="s">
        <v>5096</v>
      </c>
      <c r="B498" s="285" t="s">
        <v>2633</v>
      </c>
      <c r="C498" s="269">
        <v>60</v>
      </c>
    </row>
    <row r="499" spans="1:3" ht="112.5" x14ac:dyDescent="0.25">
      <c r="A499" s="267" t="s">
        <v>5097</v>
      </c>
      <c r="B499" s="285" t="s">
        <v>2635</v>
      </c>
      <c r="C499" s="269">
        <v>90</v>
      </c>
    </row>
    <row r="500" spans="1:3" ht="112.5" x14ac:dyDescent="0.25">
      <c r="A500" s="267" t="s">
        <v>5098</v>
      </c>
      <c r="B500" s="285" t="s">
        <v>2584</v>
      </c>
      <c r="C500" s="269">
        <v>120</v>
      </c>
    </row>
    <row r="501" spans="1:3" ht="93.75" x14ac:dyDescent="0.25">
      <c r="A501" s="267" t="s">
        <v>5099</v>
      </c>
      <c r="B501" s="285" t="s">
        <v>2638</v>
      </c>
      <c r="C501" s="269">
        <v>60</v>
      </c>
    </row>
    <row r="502" spans="1:3" ht="56.25" x14ac:dyDescent="0.25">
      <c r="A502" s="267" t="s">
        <v>5100</v>
      </c>
      <c r="B502" s="285" t="s">
        <v>2586</v>
      </c>
      <c r="C502" s="269">
        <v>60</v>
      </c>
    </row>
    <row r="503" spans="1:3" ht="75" x14ac:dyDescent="0.25">
      <c r="A503" s="267" t="s">
        <v>5101</v>
      </c>
      <c r="B503" s="285" t="s">
        <v>2640</v>
      </c>
      <c r="C503" s="269">
        <v>270</v>
      </c>
    </row>
    <row r="504" spans="1:3" ht="56.25" x14ac:dyDescent="0.25">
      <c r="A504" s="267" t="s">
        <v>5102</v>
      </c>
      <c r="B504" s="268" t="s">
        <v>817</v>
      </c>
      <c r="C504" s="269">
        <v>405</v>
      </c>
    </row>
    <row r="505" spans="1:3" ht="37.5" x14ac:dyDescent="0.25">
      <c r="A505" s="267" t="s">
        <v>5103</v>
      </c>
      <c r="B505" s="285" t="s">
        <v>2384</v>
      </c>
      <c r="C505" s="270">
        <v>75</v>
      </c>
    </row>
    <row r="506" spans="1:3" ht="37.5" x14ac:dyDescent="0.25">
      <c r="A506" s="267" t="s">
        <v>5104</v>
      </c>
      <c r="B506" s="285" t="s">
        <v>2386</v>
      </c>
      <c r="C506" s="269">
        <v>30</v>
      </c>
    </row>
    <row r="507" spans="1:3" ht="75" x14ac:dyDescent="0.25">
      <c r="A507" s="267" t="s">
        <v>5105</v>
      </c>
      <c r="B507" s="285" t="s">
        <v>2388</v>
      </c>
      <c r="C507" s="269">
        <v>60</v>
      </c>
    </row>
    <row r="508" spans="1:3" ht="112.5" x14ac:dyDescent="0.25">
      <c r="A508" s="267" t="s">
        <v>5106</v>
      </c>
      <c r="B508" s="285" t="s">
        <v>5618</v>
      </c>
      <c r="C508" s="269">
        <v>75</v>
      </c>
    </row>
    <row r="509" spans="1:3" ht="37.5" x14ac:dyDescent="0.25">
      <c r="A509" s="267" t="s">
        <v>5107</v>
      </c>
      <c r="B509" s="285" t="s">
        <v>836</v>
      </c>
      <c r="C509" s="269">
        <v>75</v>
      </c>
    </row>
    <row r="510" spans="1:3" ht="75" x14ac:dyDescent="0.25">
      <c r="A510" s="267" t="s">
        <v>5108</v>
      </c>
      <c r="B510" s="285" t="s">
        <v>2554</v>
      </c>
      <c r="C510" s="269">
        <v>120</v>
      </c>
    </row>
    <row r="511" spans="1:3" ht="36" x14ac:dyDescent="0.25">
      <c r="A511" s="267" t="s">
        <v>5109</v>
      </c>
      <c r="B511" s="294" t="s">
        <v>2397</v>
      </c>
      <c r="C511" s="295">
        <v>30</v>
      </c>
    </row>
    <row r="512" spans="1:3" ht="36" x14ac:dyDescent="0.25">
      <c r="A512" s="267" t="s">
        <v>5110</v>
      </c>
      <c r="B512" s="294" t="s">
        <v>849</v>
      </c>
      <c r="C512" s="295">
        <v>30</v>
      </c>
    </row>
    <row r="513" spans="1:3" ht="72" x14ac:dyDescent="0.25">
      <c r="A513" s="267" t="s">
        <v>5111</v>
      </c>
      <c r="B513" s="294" t="s">
        <v>2650</v>
      </c>
      <c r="C513" s="295">
        <v>45</v>
      </c>
    </row>
    <row r="514" spans="1:3" ht="72" x14ac:dyDescent="0.25">
      <c r="A514" s="267" t="s">
        <v>5112</v>
      </c>
      <c r="B514" s="294" t="s">
        <v>2651</v>
      </c>
      <c r="C514" s="295">
        <v>45</v>
      </c>
    </row>
    <row r="515" spans="1:3" ht="72" x14ac:dyDescent="0.25">
      <c r="A515" s="267" t="s">
        <v>5113</v>
      </c>
      <c r="B515" s="294" t="s">
        <v>2653</v>
      </c>
      <c r="C515" s="295">
        <v>30</v>
      </c>
    </row>
    <row r="516" spans="1:3" ht="180" x14ac:dyDescent="0.25">
      <c r="A516" s="267" t="s">
        <v>5114</v>
      </c>
      <c r="B516" s="294" t="s">
        <v>5623</v>
      </c>
      <c r="C516" s="295">
        <v>30</v>
      </c>
    </row>
    <row r="517" spans="1:3" ht="72" x14ac:dyDescent="0.25">
      <c r="A517" s="267" t="s">
        <v>5115</v>
      </c>
      <c r="B517" s="294" t="s">
        <v>2400</v>
      </c>
      <c r="C517" s="295">
        <v>30</v>
      </c>
    </row>
    <row r="518" spans="1:3" ht="72" x14ac:dyDescent="0.25">
      <c r="A518" s="267" t="s">
        <v>5116</v>
      </c>
      <c r="B518" s="294" t="s">
        <v>2517</v>
      </c>
      <c r="C518" s="295">
        <v>30</v>
      </c>
    </row>
    <row r="519" spans="1:3" ht="36" x14ac:dyDescent="0.25">
      <c r="A519" s="267" t="s">
        <v>5117</v>
      </c>
      <c r="B519" s="294" t="s">
        <v>2481</v>
      </c>
      <c r="C519" s="295">
        <v>150</v>
      </c>
    </row>
    <row r="520" spans="1:3" ht="36" x14ac:dyDescent="0.25">
      <c r="A520" s="267" t="s">
        <v>5118</v>
      </c>
      <c r="B520" s="294" t="s">
        <v>2449</v>
      </c>
      <c r="C520" s="295">
        <v>150</v>
      </c>
    </row>
    <row r="521" spans="1:3" ht="72" x14ac:dyDescent="0.25">
      <c r="A521" s="267" t="s">
        <v>5119</v>
      </c>
      <c r="B521" s="294" t="s">
        <v>2691</v>
      </c>
      <c r="C521" s="295">
        <v>60</v>
      </c>
    </row>
    <row r="522" spans="1:3" ht="54" x14ac:dyDescent="0.25">
      <c r="A522" s="267" t="s">
        <v>5120</v>
      </c>
      <c r="B522" s="294" t="s">
        <v>2693</v>
      </c>
      <c r="C522" s="295">
        <v>60</v>
      </c>
    </row>
    <row r="523" spans="1:3" ht="72" x14ac:dyDescent="0.25">
      <c r="A523" s="267" t="s">
        <v>5121</v>
      </c>
      <c r="B523" s="294" t="s">
        <v>2659</v>
      </c>
      <c r="C523" s="295">
        <v>60</v>
      </c>
    </row>
    <row r="524" spans="1:3" ht="18" x14ac:dyDescent="0.25">
      <c r="A524" s="267" t="s">
        <v>5122</v>
      </c>
      <c r="B524" s="294" t="s">
        <v>2462</v>
      </c>
      <c r="C524" s="295">
        <v>90</v>
      </c>
    </row>
    <row r="525" spans="1:3" ht="72" x14ac:dyDescent="0.25">
      <c r="A525" s="267" t="s">
        <v>5123</v>
      </c>
      <c r="B525" s="294" t="s">
        <v>5624</v>
      </c>
      <c r="C525" s="295">
        <v>60</v>
      </c>
    </row>
    <row r="526" spans="1:3" ht="36" x14ac:dyDescent="0.25">
      <c r="A526" s="267" t="s">
        <v>5124</v>
      </c>
      <c r="B526" s="294" t="s">
        <v>2664</v>
      </c>
      <c r="C526" s="295">
        <v>120</v>
      </c>
    </row>
    <row r="527" spans="1:3" ht="36" x14ac:dyDescent="0.25">
      <c r="A527" s="267" t="s">
        <v>5125</v>
      </c>
      <c r="B527" s="294" t="s">
        <v>2699</v>
      </c>
      <c r="C527" s="295">
        <v>30</v>
      </c>
    </row>
    <row r="528" spans="1:3" ht="180" x14ac:dyDescent="0.25">
      <c r="A528" s="267" t="s">
        <v>5126</v>
      </c>
      <c r="B528" s="294" t="s">
        <v>2701</v>
      </c>
      <c r="C528" s="295">
        <v>150</v>
      </c>
    </row>
    <row r="529" spans="1:3" ht="126" x14ac:dyDescent="0.25">
      <c r="A529" s="267" t="s">
        <v>5127</v>
      </c>
      <c r="B529" s="294" t="s">
        <v>2668</v>
      </c>
      <c r="C529" s="295">
        <v>150</v>
      </c>
    </row>
    <row r="530" spans="1:3" ht="90" x14ac:dyDescent="0.25">
      <c r="A530" s="267" t="s">
        <v>5128</v>
      </c>
      <c r="B530" s="294" t="s">
        <v>2704</v>
      </c>
      <c r="C530" s="295">
        <v>90</v>
      </c>
    </row>
    <row r="531" spans="1:3" ht="108" x14ac:dyDescent="0.25">
      <c r="A531" s="267" t="s">
        <v>5129</v>
      </c>
      <c r="B531" s="294" t="s">
        <v>2670</v>
      </c>
      <c r="C531" s="295">
        <v>75</v>
      </c>
    </row>
    <row r="532" spans="1:3" ht="144" x14ac:dyDescent="0.25">
      <c r="A532" s="267" t="s">
        <v>5130</v>
      </c>
      <c r="B532" s="294" t="s">
        <v>2707</v>
      </c>
      <c r="C532" s="295">
        <v>60</v>
      </c>
    </row>
    <row r="533" spans="1:3" ht="126" x14ac:dyDescent="0.25">
      <c r="A533" s="267" t="s">
        <v>5131</v>
      </c>
      <c r="B533" s="294" t="s">
        <v>2709</v>
      </c>
      <c r="C533" s="295">
        <v>90</v>
      </c>
    </row>
    <row r="534" spans="1:3" ht="126" x14ac:dyDescent="0.25">
      <c r="A534" s="267" t="s">
        <v>5132</v>
      </c>
      <c r="B534" s="294" t="s">
        <v>2711</v>
      </c>
      <c r="C534" s="295">
        <v>60</v>
      </c>
    </row>
    <row r="535" spans="1:3" ht="72" x14ac:dyDescent="0.25">
      <c r="A535" s="267" t="s">
        <v>5133</v>
      </c>
      <c r="B535" s="294" t="s">
        <v>817</v>
      </c>
      <c r="C535" s="295">
        <v>360</v>
      </c>
    </row>
    <row r="536" spans="1:3" ht="37.5" x14ac:dyDescent="0.25">
      <c r="A536" s="267" t="s">
        <v>5134</v>
      </c>
      <c r="B536" s="285" t="s">
        <v>2384</v>
      </c>
      <c r="C536" s="270">
        <v>75</v>
      </c>
    </row>
    <row r="537" spans="1:3" ht="37.5" x14ac:dyDescent="0.25">
      <c r="A537" s="267" t="s">
        <v>5135</v>
      </c>
      <c r="B537" s="285" t="s">
        <v>2386</v>
      </c>
      <c r="C537" s="269">
        <v>30</v>
      </c>
    </row>
    <row r="538" spans="1:3" ht="75" x14ac:dyDescent="0.25">
      <c r="A538" s="267" t="s">
        <v>5136</v>
      </c>
      <c r="B538" s="285" t="s">
        <v>2388</v>
      </c>
      <c r="C538" s="269">
        <v>60</v>
      </c>
    </row>
    <row r="539" spans="1:3" ht="112.5" x14ac:dyDescent="0.25">
      <c r="A539" s="267" t="s">
        <v>5137</v>
      </c>
      <c r="B539" s="285" t="s">
        <v>5618</v>
      </c>
      <c r="C539" s="269">
        <v>75</v>
      </c>
    </row>
    <row r="540" spans="1:3" ht="37.5" x14ac:dyDescent="0.25">
      <c r="A540" s="267" t="s">
        <v>5138</v>
      </c>
      <c r="B540" s="285" t="s">
        <v>836</v>
      </c>
      <c r="C540" s="269">
        <v>75</v>
      </c>
    </row>
    <row r="541" spans="1:3" ht="75" x14ac:dyDescent="0.25">
      <c r="A541" s="267" t="s">
        <v>5139</v>
      </c>
      <c r="B541" s="285" t="s">
        <v>2554</v>
      </c>
      <c r="C541" s="269">
        <v>120</v>
      </c>
    </row>
    <row r="542" spans="1:3" ht="31.5" x14ac:dyDescent="0.25">
      <c r="A542" s="267" t="s">
        <v>5140</v>
      </c>
      <c r="B542" s="279" t="s">
        <v>2400</v>
      </c>
      <c r="C542" s="280">
        <v>30</v>
      </c>
    </row>
    <row r="543" spans="1:3" ht="31.5" x14ac:dyDescent="0.25">
      <c r="A543" s="267" t="s">
        <v>5141</v>
      </c>
      <c r="B543" s="279" t="s">
        <v>2722</v>
      </c>
      <c r="C543" s="280">
        <v>30</v>
      </c>
    </row>
    <row r="544" spans="1:3" ht="31.5" x14ac:dyDescent="0.25">
      <c r="A544" s="267" t="s">
        <v>5142</v>
      </c>
      <c r="B544" s="279" t="s">
        <v>848</v>
      </c>
      <c r="C544" s="280">
        <v>90</v>
      </c>
    </row>
    <row r="545" spans="1:3" ht="31.5" x14ac:dyDescent="0.25">
      <c r="A545" s="267" t="s">
        <v>5143</v>
      </c>
      <c r="B545" s="279" t="s">
        <v>2397</v>
      </c>
      <c r="C545" s="280">
        <v>30</v>
      </c>
    </row>
    <row r="546" spans="1:3" ht="15.75" x14ac:dyDescent="0.25">
      <c r="A546" s="267" t="s">
        <v>5144</v>
      </c>
      <c r="B546" s="279" t="s">
        <v>2431</v>
      </c>
      <c r="C546" s="280">
        <v>30</v>
      </c>
    </row>
    <row r="547" spans="1:3" ht="31.5" x14ac:dyDescent="0.25">
      <c r="A547" s="267" t="s">
        <v>5145</v>
      </c>
      <c r="B547" s="279" t="s">
        <v>2433</v>
      </c>
      <c r="C547" s="280">
        <v>30</v>
      </c>
    </row>
    <row r="548" spans="1:3" ht="31.5" x14ac:dyDescent="0.25">
      <c r="A548" s="267" t="s">
        <v>5146</v>
      </c>
      <c r="B548" s="279" t="s">
        <v>2727</v>
      </c>
      <c r="C548" s="280">
        <v>60</v>
      </c>
    </row>
    <row r="549" spans="1:3" ht="31.5" x14ac:dyDescent="0.25">
      <c r="A549" s="267" t="s">
        <v>5147</v>
      </c>
      <c r="B549" s="279" t="s">
        <v>2437</v>
      </c>
      <c r="C549" s="280">
        <v>120</v>
      </c>
    </row>
    <row r="550" spans="1:3" ht="47.25" x14ac:dyDescent="0.25">
      <c r="A550" s="267" t="s">
        <v>5148</v>
      </c>
      <c r="B550" s="279" t="s">
        <v>2730</v>
      </c>
      <c r="C550" s="280">
        <v>60</v>
      </c>
    </row>
    <row r="551" spans="1:3" ht="31.5" x14ac:dyDescent="0.25">
      <c r="A551" s="267" t="s">
        <v>5149</v>
      </c>
      <c r="B551" s="279" t="s">
        <v>507</v>
      </c>
      <c r="C551" s="280">
        <v>180</v>
      </c>
    </row>
    <row r="552" spans="1:3" ht="31.5" x14ac:dyDescent="0.25">
      <c r="A552" s="267" t="s">
        <v>5150</v>
      </c>
      <c r="B552" s="279" t="s">
        <v>508</v>
      </c>
      <c r="C552" s="281">
        <v>60</v>
      </c>
    </row>
    <row r="553" spans="1:3" ht="31.5" x14ac:dyDescent="0.25">
      <c r="A553" s="267" t="s">
        <v>5151</v>
      </c>
      <c r="B553" s="279" t="s">
        <v>3501</v>
      </c>
      <c r="C553" s="280">
        <v>90</v>
      </c>
    </row>
    <row r="554" spans="1:3" ht="47.25" x14ac:dyDescent="0.25">
      <c r="A554" s="267" t="s">
        <v>5152</v>
      </c>
      <c r="B554" s="279" t="s">
        <v>2523</v>
      </c>
      <c r="C554" s="280">
        <v>60</v>
      </c>
    </row>
    <row r="555" spans="1:3" ht="31.5" x14ac:dyDescent="0.25">
      <c r="A555" s="267" t="s">
        <v>5153</v>
      </c>
      <c r="B555" s="279" t="s">
        <v>2487</v>
      </c>
      <c r="C555" s="280">
        <v>90</v>
      </c>
    </row>
    <row r="556" spans="1:3" ht="31.5" x14ac:dyDescent="0.25">
      <c r="A556" s="267" t="s">
        <v>5154</v>
      </c>
      <c r="B556" s="279" t="s">
        <v>513</v>
      </c>
      <c r="C556" s="280">
        <v>60</v>
      </c>
    </row>
    <row r="557" spans="1:3" ht="31.5" x14ac:dyDescent="0.25">
      <c r="A557" s="267" t="s">
        <v>5155</v>
      </c>
      <c r="B557" s="279" t="s">
        <v>2735</v>
      </c>
      <c r="C557" s="280">
        <v>90</v>
      </c>
    </row>
    <row r="558" spans="1:3" ht="31.5" x14ac:dyDescent="0.25">
      <c r="A558" s="267" t="s">
        <v>5156</v>
      </c>
      <c r="B558" s="279" t="s">
        <v>2737</v>
      </c>
      <c r="C558" s="280">
        <v>180</v>
      </c>
    </row>
    <row r="559" spans="1:3" ht="31.5" x14ac:dyDescent="0.25">
      <c r="A559" s="267" t="s">
        <v>5157</v>
      </c>
      <c r="B559" s="279" t="s">
        <v>2770</v>
      </c>
      <c r="C559" s="280">
        <v>60</v>
      </c>
    </row>
    <row r="560" spans="1:3" ht="63" x14ac:dyDescent="0.25">
      <c r="A560" s="267" t="s">
        <v>5158</v>
      </c>
      <c r="B560" s="279" t="s">
        <v>2772</v>
      </c>
      <c r="C560" s="280">
        <v>90</v>
      </c>
    </row>
    <row r="561" spans="1:3" ht="31.5" x14ac:dyDescent="0.25">
      <c r="A561" s="267" t="s">
        <v>5159</v>
      </c>
      <c r="B561" s="279" t="s">
        <v>2498</v>
      </c>
      <c r="C561" s="280">
        <v>120</v>
      </c>
    </row>
    <row r="562" spans="1:3" ht="31.5" x14ac:dyDescent="0.25">
      <c r="A562" s="267" t="s">
        <v>5160</v>
      </c>
      <c r="B562" s="279" t="s">
        <v>2775</v>
      </c>
      <c r="C562" s="281">
        <v>60</v>
      </c>
    </row>
    <row r="563" spans="1:3" ht="47.25" x14ac:dyDescent="0.25">
      <c r="A563" s="267" t="s">
        <v>5161</v>
      </c>
      <c r="B563" s="279" t="s">
        <v>2740</v>
      </c>
      <c r="C563" s="280">
        <v>120</v>
      </c>
    </row>
    <row r="564" spans="1:3" ht="63" x14ac:dyDescent="0.25">
      <c r="A564" s="267" t="s">
        <v>5162</v>
      </c>
      <c r="B564" s="279" t="s">
        <v>2500</v>
      </c>
      <c r="C564" s="280">
        <v>90</v>
      </c>
    </row>
    <row r="565" spans="1:3" ht="31.5" x14ac:dyDescent="0.25">
      <c r="A565" s="267" t="s">
        <v>5163</v>
      </c>
      <c r="B565" s="279" t="s">
        <v>2742</v>
      </c>
      <c r="C565" s="280">
        <v>90</v>
      </c>
    </row>
    <row r="566" spans="1:3" ht="47.25" x14ac:dyDescent="0.25">
      <c r="A566" s="267" t="s">
        <v>5164</v>
      </c>
      <c r="B566" s="279" t="s">
        <v>509</v>
      </c>
      <c r="C566" s="280">
        <v>60</v>
      </c>
    </row>
    <row r="567" spans="1:3" ht="78.75" x14ac:dyDescent="0.25">
      <c r="A567" s="267" t="s">
        <v>5165</v>
      </c>
      <c r="B567" s="279" t="s">
        <v>2745</v>
      </c>
      <c r="C567" s="280">
        <v>60</v>
      </c>
    </row>
    <row r="568" spans="1:3" ht="31.5" x14ac:dyDescent="0.25">
      <c r="A568" s="267" t="s">
        <v>5166</v>
      </c>
      <c r="B568" s="279" t="s">
        <v>2542</v>
      </c>
      <c r="C568" s="280">
        <v>90</v>
      </c>
    </row>
    <row r="569" spans="1:3" ht="31.5" x14ac:dyDescent="0.25">
      <c r="A569" s="267" t="s">
        <v>5167</v>
      </c>
      <c r="B569" s="279" t="s">
        <v>2517</v>
      </c>
      <c r="C569" s="280">
        <v>30</v>
      </c>
    </row>
    <row r="570" spans="1:3" ht="47.25" x14ac:dyDescent="0.25">
      <c r="A570" s="267" t="s">
        <v>5168</v>
      </c>
      <c r="B570" s="279" t="s">
        <v>817</v>
      </c>
      <c r="C570" s="280">
        <v>450</v>
      </c>
    </row>
    <row r="571" spans="1:3" ht="37.5" x14ac:dyDescent="0.25">
      <c r="A571" s="267" t="s">
        <v>5169</v>
      </c>
      <c r="B571" s="285" t="s">
        <v>2384</v>
      </c>
      <c r="C571" s="270">
        <v>75</v>
      </c>
    </row>
    <row r="572" spans="1:3" ht="37.5" x14ac:dyDescent="0.25">
      <c r="A572" s="267" t="s">
        <v>5170</v>
      </c>
      <c r="B572" s="285" t="s">
        <v>2386</v>
      </c>
      <c r="C572" s="269">
        <v>30</v>
      </c>
    </row>
    <row r="573" spans="1:3" ht="75" x14ac:dyDescent="0.25">
      <c r="A573" s="267" t="s">
        <v>5171</v>
      </c>
      <c r="B573" s="285" t="s">
        <v>2388</v>
      </c>
      <c r="C573" s="269">
        <v>60</v>
      </c>
    </row>
    <row r="574" spans="1:3" ht="112.5" x14ac:dyDescent="0.25">
      <c r="A574" s="267" t="s">
        <v>5172</v>
      </c>
      <c r="B574" s="285" t="s">
        <v>5618</v>
      </c>
      <c r="C574" s="269">
        <v>75</v>
      </c>
    </row>
    <row r="575" spans="1:3" ht="37.5" x14ac:dyDescent="0.25">
      <c r="A575" s="267" t="s">
        <v>5173</v>
      </c>
      <c r="B575" s="285" t="s">
        <v>836</v>
      </c>
      <c r="C575" s="269">
        <v>75</v>
      </c>
    </row>
    <row r="576" spans="1:3" ht="75" x14ac:dyDescent="0.25">
      <c r="A576" s="267" t="s">
        <v>5174</v>
      </c>
      <c r="B576" s="285" t="s">
        <v>2554</v>
      </c>
      <c r="C576" s="269">
        <v>120</v>
      </c>
    </row>
    <row r="577" spans="1:3" ht="37.5" x14ac:dyDescent="0.25">
      <c r="A577" s="267" t="s">
        <v>5175</v>
      </c>
      <c r="B577" s="268" t="s">
        <v>2397</v>
      </c>
      <c r="C577" s="269">
        <v>60</v>
      </c>
    </row>
    <row r="578" spans="1:3" ht="37.5" x14ac:dyDescent="0.25">
      <c r="A578" s="267" t="s">
        <v>5176</v>
      </c>
      <c r="B578" s="268" t="s">
        <v>2792</v>
      </c>
      <c r="C578" s="269">
        <v>30</v>
      </c>
    </row>
    <row r="579" spans="1:3" ht="37.5" x14ac:dyDescent="0.25">
      <c r="A579" s="267" t="s">
        <v>5177</v>
      </c>
      <c r="B579" s="268" t="s">
        <v>849</v>
      </c>
      <c r="C579" s="269">
        <v>75</v>
      </c>
    </row>
    <row r="580" spans="1:3" ht="112.5" x14ac:dyDescent="0.25">
      <c r="A580" s="267" t="s">
        <v>5178</v>
      </c>
      <c r="B580" s="268" t="s">
        <v>2794</v>
      </c>
      <c r="C580" s="269">
        <v>45</v>
      </c>
    </row>
    <row r="581" spans="1:3" ht="56.25" x14ac:dyDescent="0.25">
      <c r="A581" s="267" t="s">
        <v>5179</v>
      </c>
      <c r="B581" s="268" t="s">
        <v>2796</v>
      </c>
      <c r="C581" s="269">
        <v>45</v>
      </c>
    </row>
    <row r="582" spans="1:3" ht="56.25" x14ac:dyDescent="0.25">
      <c r="A582" s="267" t="s">
        <v>5180</v>
      </c>
      <c r="B582" s="268" t="s">
        <v>2798</v>
      </c>
      <c r="C582" s="269">
        <v>30</v>
      </c>
    </row>
    <row r="583" spans="1:3" ht="75" x14ac:dyDescent="0.25">
      <c r="A583" s="267" t="s">
        <v>5181</v>
      </c>
      <c r="B583" s="268" t="s">
        <v>2428</v>
      </c>
      <c r="C583" s="269">
        <v>30</v>
      </c>
    </row>
    <row r="584" spans="1:3" ht="93.75" x14ac:dyDescent="0.25">
      <c r="A584" s="267" t="s">
        <v>5182</v>
      </c>
      <c r="B584" s="268" t="s">
        <v>2605</v>
      </c>
      <c r="C584" s="269">
        <v>30</v>
      </c>
    </row>
    <row r="585" spans="1:3" ht="75" x14ac:dyDescent="0.25">
      <c r="A585" s="267" t="s">
        <v>5183</v>
      </c>
      <c r="B585" s="268" t="s">
        <v>2400</v>
      </c>
      <c r="C585" s="269">
        <v>30</v>
      </c>
    </row>
    <row r="586" spans="1:3" ht="37.5" x14ac:dyDescent="0.25">
      <c r="A586" s="267" t="s">
        <v>5184</v>
      </c>
      <c r="B586" s="268" t="s">
        <v>2803</v>
      </c>
      <c r="C586" s="269">
        <v>60</v>
      </c>
    </row>
    <row r="587" spans="1:3" ht="37.5" x14ac:dyDescent="0.25">
      <c r="A587" s="267" t="s">
        <v>5185</v>
      </c>
      <c r="B587" s="268" t="s">
        <v>2805</v>
      </c>
      <c r="C587" s="269">
        <v>45</v>
      </c>
    </row>
    <row r="588" spans="1:3" ht="168.75" x14ac:dyDescent="0.25">
      <c r="A588" s="267" t="s">
        <v>5186</v>
      </c>
      <c r="B588" s="268" t="s">
        <v>2807</v>
      </c>
      <c r="C588" s="269">
        <v>60</v>
      </c>
    </row>
    <row r="589" spans="1:3" ht="18.75" x14ac:dyDescent="0.25">
      <c r="A589" s="267" t="s">
        <v>5187</v>
      </c>
      <c r="B589" s="268" t="s">
        <v>2809</v>
      </c>
      <c r="C589" s="269">
        <v>45</v>
      </c>
    </row>
    <row r="590" spans="1:3" ht="93.75" x14ac:dyDescent="0.25">
      <c r="A590" s="267" t="s">
        <v>5188</v>
      </c>
      <c r="B590" s="268" t="s">
        <v>2811</v>
      </c>
      <c r="C590" s="269">
        <v>60</v>
      </c>
    </row>
    <row r="591" spans="1:3" ht="56.25" x14ac:dyDescent="0.25">
      <c r="A591" s="267" t="s">
        <v>5189</v>
      </c>
      <c r="B591" s="268" t="s">
        <v>2813</v>
      </c>
      <c r="C591" s="269">
        <v>120</v>
      </c>
    </row>
    <row r="592" spans="1:3" ht="18.75" x14ac:dyDescent="0.25">
      <c r="A592" s="267" t="s">
        <v>5190</v>
      </c>
      <c r="B592" s="268" t="s">
        <v>2815</v>
      </c>
      <c r="C592" s="269">
        <v>90</v>
      </c>
    </row>
    <row r="593" spans="1:3" ht="75" x14ac:dyDescent="0.25">
      <c r="A593" s="267" t="s">
        <v>5191</v>
      </c>
      <c r="B593" s="268" t="s">
        <v>2817</v>
      </c>
      <c r="C593" s="269">
        <v>90</v>
      </c>
    </row>
    <row r="594" spans="1:3" ht="56.25" x14ac:dyDescent="0.25">
      <c r="A594" s="267" t="s">
        <v>5192</v>
      </c>
      <c r="B594" s="268" t="s">
        <v>2819</v>
      </c>
      <c r="C594" s="269">
        <v>60</v>
      </c>
    </row>
    <row r="595" spans="1:3" ht="37.5" x14ac:dyDescent="0.25">
      <c r="A595" s="267" t="s">
        <v>5193</v>
      </c>
      <c r="B595" s="268" t="s">
        <v>2821</v>
      </c>
      <c r="C595" s="269">
        <v>60</v>
      </c>
    </row>
    <row r="596" spans="1:3" ht="93.75" x14ac:dyDescent="0.25">
      <c r="A596" s="267" t="s">
        <v>5194</v>
      </c>
      <c r="B596" s="268" t="s">
        <v>2823</v>
      </c>
      <c r="C596" s="269">
        <v>60</v>
      </c>
    </row>
    <row r="597" spans="1:3" ht="75" x14ac:dyDescent="0.25">
      <c r="A597" s="267" t="s">
        <v>5195</v>
      </c>
      <c r="B597" s="268" t="s">
        <v>2825</v>
      </c>
      <c r="C597" s="269">
        <v>90</v>
      </c>
    </row>
    <row r="598" spans="1:3" ht="75" x14ac:dyDescent="0.25">
      <c r="A598" s="267" t="s">
        <v>5196</v>
      </c>
      <c r="B598" s="268" t="s">
        <v>2827</v>
      </c>
      <c r="C598" s="269">
        <v>90</v>
      </c>
    </row>
    <row r="599" spans="1:3" ht="131.25" x14ac:dyDescent="0.25">
      <c r="A599" s="267" t="s">
        <v>5197</v>
      </c>
      <c r="B599" s="268" t="s">
        <v>2829</v>
      </c>
      <c r="C599" s="269">
        <v>90</v>
      </c>
    </row>
    <row r="600" spans="1:3" ht="93.75" x14ac:dyDescent="0.25">
      <c r="A600" s="267" t="s">
        <v>5198</v>
      </c>
      <c r="B600" s="268" t="s">
        <v>2831</v>
      </c>
      <c r="C600" s="269">
        <v>120</v>
      </c>
    </row>
    <row r="601" spans="1:3" ht="56.25" x14ac:dyDescent="0.25">
      <c r="A601" s="267" t="s">
        <v>5199</v>
      </c>
      <c r="B601" s="268" t="s">
        <v>2833</v>
      </c>
      <c r="C601" s="269">
        <v>60</v>
      </c>
    </row>
    <row r="602" spans="1:3" ht="56.25" x14ac:dyDescent="0.25">
      <c r="A602" s="267" t="s">
        <v>5200</v>
      </c>
      <c r="B602" s="268" t="s">
        <v>2835</v>
      </c>
      <c r="C602" s="269">
        <v>60</v>
      </c>
    </row>
    <row r="603" spans="1:3" ht="56.25" x14ac:dyDescent="0.25">
      <c r="A603" s="267" t="s">
        <v>5201</v>
      </c>
      <c r="B603" s="268" t="s">
        <v>2837</v>
      </c>
      <c r="C603" s="269">
        <v>60</v>
      </c>
    </row>
    <row r="604" spans="1:3" ht="112.5" x14ac:dyDescent="0.25">
      <c r="A604" s="267" t="s">
        <v>5202</v>
      </c>
      <c r="B604" s="268" t="s">
        <v>2839</v>
      </c>
      <c r="C604" s="269">
        <v>90</v>
      </c>
    </row>
    <row r="605" spans="1:3" ht="112.5" x14ac:dyDescent="0.25">
      <c r="A605" s="267" t="s">
        <v>5203</v>
      </c>
      <c r="B605" s="268" t="s">
        <v>2841</v>
      </c>
      <c r="C605" s="269">
        <v>60</v>
      </c>
    </row>
    <row r="606" spans="1:3" ht="56.25" x14ac:dyDescent="0.25">
      <c r="A606" s="267" t="s">
        <v>5204</v>
      </c>
      <c r="B606" s="268" t="s">
        <v>2843</v>
      </c>
      <c r="C606" s="269">
        <v>60</v>
      </c>
    </row>
    <row r="607" spans="1:3" ht="56.25" x14ac:dyDescent="0.25">
      <c r="A607" s="267" t="s">
        <v>5205</v>
      </c>
      <c r="B607" s="268" t="s">
        <v>5625</v>
      </c>
      <c r="C607" s="269">
        <v>120</v>
      </c>
    </row>
    <row r="608" spans="1:3" ht="56.25" x14ac:dyDescent="0.25">
      <c r="A608" s="267" t="s">
        <v>5206</v>
      </c>
      <c r="B608" s="268" t="s">
        <v>817</v>
      </c>
      <c r="C608" s="269">
        <v>450</v>
      </c>
    </row>
    <row r="609" spans="1:3" ht="37.5" x14ac:dyDescent="0.25">
      <c r="A609" s="267" t="s">
        <v>5207</v>
      </c>
      <c r="B609" s="285" t="s">
        <v>2384</v>
      </c>
      <c r="C609" s="270">
        <v>75</v>
      </c>
    </row>
    <row r="610" spans="1:3" ht="37.5" x14ac:dyDescent="0.25">
      <c r="A610" s="267" t="s">
        <v>5208</v>
      </c>
      <c r="B610" s="285" t="s">
        <v>2386</v>
      </c>
      <c r="C610" s="269">
        <v>30</v>
      </c>
    </row>
    <row r="611" spans="1:3" ht="75" x14ac:dyDescent="0.25">
      <c r="A611" s="267" t="s">
        <v>5209</v>
      </c>
      <c r="B611" s="285" t="s">
        <v>2388</v>
      </c>
      <c r="C611" s="269">
        <v>60</v>
      </c>
    </row>
    <row r="612" spans="1:3" ht="112.5" x14ac:dyDescent="0.25">
      <c r="A612" s="267" t="s">
        <v>5210</v>
      </c>
      <c r="B612" s="285" t="s">
        <v>5618</v>
      </c>
      <c r="C612" s="269">
        <v>75</v>
      </c>
    </row>
    <row r="613" spans="1:3" ht="37.5" x14ac:dyDescent="0.25">
      <c r="A613" s="267" t="s">
        <v>5211</v>
      </c>
      <c r="B613" s="285" t="s">
        <v>836</v>
      </c>
      <c r="C613" s="269">
        <v>75</v>
      </c>
    </row>
    <row r="614" spans="1:3" ht="75" x14ac:dyDescent="0.25">
      <c r="A614" s="267" t="s">
        <v>5212</v>
      </c>
      <c r="B614" s="285" t="s">
        <v>2554</v>
      </c>
      <c r="C614" s="269">
        <v>120</v>
      </c>
    </row>
    <row r="615" spans="1:3" ht="18.75" x14ac:dyDescent="0.25">
      <c r="A615" s="267" t="s">
        <v>5213</v>
      </c>
      <c r="B615" s="296" t="s">
        <v>2400</v>
      </c>
      <c r="C615" s="297">
        <v>30</v>
      </c>
    </row>
    <row r="616" spans="1:3" ht="18.75" x14ac:dyDescent="0.25">
      <c r="A616" s="267" t="s">
        <v>5214</v>
      </c>
      <c r="B616" s="296" t="s">
        <v>2924</v>
      </c>
      <c r="C616" s="297">
        <v>60</v>
      </c>
    </row>
    <row r="617" spans="1:3" ht="18.75" x14ac:dyDescent="0.25">
      <c r="A617" s="267" t="s">
        <v>5215</v>
      </c>
      <c r="B617" s="296" t="s">
        <v>2559</v>
      </c>
      <c r="C617" s="297">
        <v>30</v>
      </c>
    </row>
    <row r="618" spans="1:3" ht="18.75" x14ac:dyDescent="0.25">
      <c r="A618" s="267" t="s">
        <v>5216</v>
      </c>
      <c r="B618" s="296" t="s">
        <v>2796</v>
      </c>
      <c r="C618" s="297">
        <v>30</v>
      </c>
    </row>
    <row r="619" spans="1:3" ht="18.75" x14ac:dyDescent="0.25">
      <c r="A619" s="267" t="s">
        <v>5217</v>
      </c>
      <c r="B619" s="296" t="s">
        <v>849</v>
      </c>
      <c r="C619" s="297">
        <v>45</v>
      </c>
    </row>
    <row r="620" spans="1:3" ht="18.75" x14ac:dyDescent="0.25">
      <c r="A620" s="267" t="s">
        <v>5218</v>
      </c>
      <c r="B620" s="296" t="s">
        <v>2798</v>
      </c>
      <c r="C620" s="297">
        <v>30</v>
      </c>
    </row>
    <row r="621" spans="1:3" ht="18.75" x14ac:dyDescent="0.25">
      <c r="A621" s="267" t="s">
        <v>5219</v>
      </c>
      <c r="B621" s="296" t="s">
        <v>2428</v>
      </c>
      <c r="C621" s="297">
        <v>30</v>
      </c>
    </row>
    <row r="622" spans="1:3" ht="18.75" x14ac:dyDescent="0.25">
      <c r="A622" s="267" t="s">
        <v>5220</v>
      </c>
      <c r="B622" s="296" t="s">
        <v>2898</v>
      </c>
      <c r="C622" s="297">
        <v>90</v>
      </c>
    </row>
    <row r="623" spans="1:3" ht="18.75" x14ac:dyDescent="0.25">
      <c r="A623" s="267" t="s">
        <v>5221</v>
      </c>
      <c r="B623" s="296" t="s">
        <v>2900</v>
      </c>
      <c r="C623" s="297">
        <v>180</v>
      </c>
    </row>
    <row r="624" spans="1:3" ht="18.75" x14ac:dyDescent="0.25">
      <c r="A624" s="267" t="s">
        <v>5222</v>
      </c>
      <c r="B624" s="296" t="s">
        <v>2902</v>
      </c>
      <c r="C624" s="297">
        <v>180</v>
      </c>
    </row>
    <row r="625" spans="1:3" ht="18.75" x14ac:dyDescent="0.25">
      <c r="A625" s="267" t="s">
        <v>5223</v>
      </c>
      <c r="B625" s="296" t="s">
        <v>2904</v>
      </c>
      <c r="C625" s="297">
        <v>90</v>
      </c>
    </row>
    <row r="626" spans="1:3" ht="18.75" x14ac:dyDescent="0.25">
      <c r="A626" s="267" t="s">
        <v>5224</v>
      </c>
      <c r="B626" s="296" t="s">
        <v>2934</v>
      </c>
      <c r="C626" s="297">
        <v>90</v>
      </c>
    </row>
    <row r="627" spans="1:3" ht="18.75" x14ac:dyDescent="0.25">
      <c r="A627" s="267" t="s">
        <v>5225</v>
      </c>
      <c r="B627" s="296" t="s">
        <v>2906</v>
      </c>
      <c r="C627" s="297">
        <v>90</v>
      </c>
    </row>
    <row r="628" spans="1:3" ht="18.75" x14ac:dyDescent="0.25">
      <c r="A628" s="267" t="s">
        <v>5226</v>
      </c>
      <c r="B628" s="296" t="s">
        <v>2937</v>
      </c>
      <c r="C628" s="297">
        <v>90</v>
      </c>
    </row>
    <row r="629" spans="1:3" ht="18.75" x14ac:dyDescent="0.25">
      <c r="A629" s="267" t="s">
        <v>5227</v>
      </c>
      <c r="B629" s="296" t="s">
        <v>2907</v>
      </c>
      <c r="C629" s="297">
        <v>60</v>
      </c>
    </row>
    <row r="630" spans="1:3" ht="18.75" x14ac:dyDescent="0.25">
      <c r="A630" s="267" t="s">
        <v>5228</v>
      </c>
      <c r="B630" s="296" t="s">
        <v>2940</v>
      </c>
      <c r="C630" s="297">
        <v>45</v>
      </c>
    </row>
    <row r="631" spans="1:3" ht="18.75" x14ac:dyDescent="0.25">
      <c r="A631" s="267" t="s">
        <v>5229</v>
      </c>
      <c r="B631" s="296" t="s">
        <v>2909</v>
      </c>
      <c r="C631" s="297">
        <v>60</v>
      </c>
    </row>
    <row r="632" spans="1:3" ht="18.75" x14ac:dyDescent="0.25">
      <c r="A632" s="267" t="s">
        <v>5230</v>
      </c>
      <c r="B632" s="296" t="s">
        <v>2910</v>
      </c>
      <c r="C632" s="297">
        <v>30</v>
      </c>
    </row>
    <row r="633" spans="1:3" ht="18.75" x14ac:dyDescent="0.25">
      <c r="A633" s="267" t="s">
        <v>5231</v>
      </c>
      <c r="B633" s="296" t="s">
        <v>2944</v>
      </c>
      <c r="C633" s="297">
        <v>150</v>
      </c>
    </row>
    <row r="634" spans="1:3" ht="18.75" x14ac:dyDescent="0.25">
      <c r="A634" s="267" t="s">
        <v>5232</v>
      </c>
      <c r="B634" s="296" t="s">
        <v>2946</v>
      </c>
      <c r="C634" s="297">
        <v>45</v>
      </c>
    </row>
    <row r="635" spans="1:3" ht="18.75" x14ac:dyDescent="0.25">
      <c r="A635" s="267" t="s">
        <v>5233</v>
      </c>
      <c r="B635" s="296" t="s">
        <v>2948</v>
      </c>
      <c r="C635" s="297">
        <v>30</v>
      </c>
    </row>
    <row r="636" spans="1:3" ht="18.75" x14ac:dyDescent="0.25">
      <c r="A636" s="267" t="s">
        <v>5234</v>
      </c>
      <c r="B636" s="296" t="s">
        <v>2950</v>
      </c>
      <c r="C636" s="297">
        <v>180</v>
      </c>
    </row>
    <row r="637" spans="1:3" ht="18.75" x14ac:dyDescent="0.25">
      <c r="A637" s="267" t="s">
        <v>5235</v>
      </c>
      <c r="B637" s="296" t="s">
        <v>2952</v>
      </c>
      <c r="C637" s="297">
        <v>30</v>
      </c>
    </row>
    <row r="638" spans="1:3" ht="18.75" x14ac:dyDescent="0.25">
      <c r="A638" s="267" t="s">
        <v>5236</v>
      </c>
      <c r="B638" s="296" t="s">
        <v>2911</v>
      </c>
      <c r="C638" s="297">
        <v>60</v>
      </c>
    </row>
    <row r="639" spans="1:3" ht="18.75" x14ac:dyDescent="0.25">
      <c r="A639" s="267" t="s">
        <v>5237</v>
      </c>
      <c r="B639" s="296" t="s">
        <v>2955</v>
      </c>
      <c r="C639" s="297">
        <v>60</v>
      </c>
    </row>
    <row r="640" spans="1:3" ht="18.75" x14ac:dyDescent="0.25">
      <c r="A640" s="267" t="s">
        <v>5238</v>
      </c>
      <c r="B640" s="296" t="s">
        <v>2912</v>
      </c>
      <c r="C640" s="297">
        <v>60</v>
      </c>
    </row>
    <row r="641" spans="1:3" ht="18.75" x14ac:dyDescent="0.25">
      <c r="A641" s="267" t="s">
        <v>5239</v>
      </c>
      <c r="B641" s="296" t="s">
        <v>2913</v>
      </c>
      <c r="C641" s="297">
        <v>60</v>
      </c>
    </row>
    <row r="642" spans="1:3" ht="18.75" x14ac:dyDescent="0.25">
      <c r="A642" s="267" t="s">
        <v>5240</v>
      </c>
      <c r="B642" s="296" t="s">
        <v>2915</v>
      </c>
      <c r="C642" s="297">
        <v>270</v>
      </c>
    </row>
    <row r="643" spans="1:3" ht="37.5" x14ac:dyDescent="0.25">
      <c r="A643" s="267" t="s">
        <v>5241</v>
      </c>
      <c r="B643" s="285" t="s">
        <v>2384</v>
      </c>
      <c r="C643" s="270">
        <v>75</v>
      </c>
    </row>
    <row r="644" spans="1:3" ht="37.5" x14ac:dyDescent="0.25">
      <c r="A644" s="267" t="s">
        <v>5242</v>
      </c>
      <c r="B644" s="285" t="s">
        <v>2386</v>
      </c>
      <c r="C644" s="269">
        <v>30</v>
      </c>
    </row>
    <row r="645" spans="1:3" ht="75" x14ac:dyDescent="0.25">
      <c r="A645" s="267" t="s">
        <v>5243</v>
      </c>
      <c r="B645" s="285" t="s">
        <v>2388</v>
      </c>
      <c r="C645" s="269">
        <v>60</v>
      </c>
    </row>
    <row r="646" spans="1:3" ht="112.5" x14ac:dyDescent="0.25">
      <c r="A646" s="267" t="s">
        <v>5244</v>
      </c>
      <c r="B646" s="285" t="s">
        <v>5618</v>
      </c>
      <c r="C646" s="269">
        <v>75</v>
      </c>
    </row>
    <row r="647" spans="1:3" ht="37.5" x14ac:dyDescent="0.25">
      <c r="A647" s="267" t="s">
        <v>5245</v>
      </c>
      <c r="B647" s="285" t="s">
        <v>836</v>
      </c>
      <c r="C647" s="269">
        <v>75</v>
      </c>
    </row>
    <row r="648" spans="1:3" ht="75" x14ac:dyDescent="0.25">
      <c r="A648" s="267" t="s">
        <v>5246</v>
      </c>
      <c r="B648" s="285" t="s">
        <v>2554</v>
      </c>
      <c r="C648" s="269">
        <v>120</v>
      </c>
    </row>
    <row r="649" spans="1:3" ht="37.5" x14ac:dyDescent="0.25">
      <c r="A649" s="267" t="s">
        <v>5247</v>
      </c>
      <c r="B649" s="285" t="s">
        <v>2397</v>
      </c>
      <c r="C649" s="269">
        <v>90</v>
      </c>
    </row>
    <row r="650" spans="1:3" ht="56.25" x14ac:dyDescent="0.25">
      <c r="A650" s="267" t="s">
        <v>5248</v>
      </c>
      <c r="B650" s="285" t="s">
        <v>2967</v>
      </c>
      <c r="C650" s="269">
        <v>30</v>
      </c>
    </row>
    <row r="651" spans="1:3" ht="56.25" x14ac:dyDescent="0.25">
      <c r="A651" s="267" t="s">
        <v>5249</v>
      </c>
      <c r="B651" s="285" t="s">
        <v>2395</v>
      </c>
      <c r="C651" s="269">
        <v>30</v>
      </c>
    </row>
    <row r="652" spans="1:3" ht="75" x14ac:dyDescent="0.25">
      <c r="A652" s="267" t="s">
        <v>5250</v>
      </c>
      <c r="B652" s="285" t="s">
        <v>2969</v>
      </c>
      <c r="C652" s="269">
        <v>30</v>
      </c>
    </row>
    <row r="653" spans="1:3" ht="56.25" x14ac:dyDescent="0.25">
      <c r="A653" s="267" t="s">
        <v>5251</v>
      </c>
      <c r="B653" s="285" t="s">
        <v>2971</v>
      </c>
      <c r="C653" s="269">
        <v>30</v>
      </c>
    </row>
    <row r="654" spans="1:3" ht="37.5" x14ac:dyDescent="0.25">
      <c r="A654" s="267" t="s">
        <v>5252</v>
      </c>
      <c r="B654" s="285" t="s">
        <v>3016</v>
      </c>
      <c r="C654" s="269">
        <v>45</v>
      </c>
    </row>
    <row r="655" spans="1:3" ht="56.25" x14ac:dyDescent="0.25">
      <c r="A655" s="267" t="s">
        <v>5253</v>
      </c>
      <c r="B655" s="285" t="s">
        <v>3018</v>
      </c>
      <c r="C655" s="269">
        <v>60</v>
      </c>
    </row>
    <row r="656" spans="1:3" ht="93.75" x14ac:dyDescent="0.25">
      <c r="A656" s="267" t="s">
        <v>5254</v>
      </c>
      <c r="B656" s="285" t="s">
        <v>3020</v>
      </c>
      <c r="C656" s="269">
        <v>75</v>
      </c>
    </row>
    <row r="657" spans="1:3" ht="75" x14ac:dyDescent="0.25">
      <c r="A657" s="267" t="s">
        <v>5255</v>
      </c>
      <c r="B657" s="285" t="s">
        <v>3022</v>
      </c>
      <c r="C657" s="269">
        <v>75</v>
      </c>
    </row>
    <row r="658" spans="1:3" ht="75" x14ac:dyDescent="0.25">
      <c r="A658" s="267" t="s">
        <v>5256</v>
      </c>
      <c r="B658" s="285" t="s">
        <v>2400</v>
      </c>
      <c r="C658" s="269">
        <v>30</v>
      </c>
    </row>
    <row r="659" spans="1:3" ht="37.5" x14ac:dyDescent="0.25">
      <c r="A659" s="267" t="s">
        <v>5257</v>
      </c>
      <c r="B659" s="268" t="s">
        <v>2974</v>
      </c>
      <c r="C659" s="286">
        <v>120</v>
      </c>
    </row>
    <row r="660" spans="1:3" ht="56.25" x14ac:dyDescent="0.25">
      <c r="A660" s="267" t="s">
        <v>5258</v>
      </c>
      <c r="B660" s="268" t="s">
        <v>2976</v>
      </c>
      <c r="C660" s="286">
        <v>150</v>
      </c>
    </row>
    <row r="661" spans="1:3" ht="112.5" x14ac:dyDescent="0.25">
      <c r="A661" s="267" t="s">
        <v>5259</v>
      </c>
      <c r="B661" s="268" t="s">
        <v>3027</v>
      </c>
      <c r="C661" s="286">
        <v>120</v>
      </c>
    </row>
    <row r="662" spans="1:3" ht="112.5" x14ac:dyDescent="0.25">
      <c r="A662" s="267" t="s">
        <v>5260</v>
      </c>
      <c r="B662" s="268" t="s">
        <v>3029</v>
      </c>
      <c r="C662" s="286">
        <v>60</v>
      </c>
    </row>
    <row r="663" spans="1:3" ht="112.5" x14ac:dyDescent="0.25">
      <c r="A663" s="267" t="s">
        <v>5261</v>
      </c>
      <c r="B663" s="268" t="s">
        <v>3031</v>
      </c>
      <c r="C663" s="286">
        <v>60</v>
      </c>
    </row>
    <row r="664" spans="1:3" ht="131.25" x14ac:dyDescent="0.25">
      <c r="A664" s="267" t="s">
        <v>5262</v>
      </c>
      <c r="B664" s="268" t="s">
        <v>3033</v>
      </c>
      <c r="C664" s="286">
        <v>180</v>
      </c>
    </row>
    <row r="665" spans="1:3" ht="131.25" x14ac:dyDescent="0.25">
      <c r="A665" s="267" t="s">
        <v>5263</v>
      </c>
      <c r="B665" s="268" t="s">
        <v>3035</v>
      </c>
      <c r="C665" s="286">
        <v>150</v>
      </c>
    </row>
    <row r="666" spans="1:3" ht="112.5" x14ac:dyDescent="0.25">
      <c r="A666" s="267" t="s">
        <v>5264</v>
      </c>
      <c r="B666" s="268" t="s">
        <v>3037</v>
      </c>
      <c r="C666" s="286">
        <v>60</v>
      </c>
    </row>
    <row r="667" spans="1:3" ht="18.75" x14ac:dyDescent="0.25">
      <c r="A667" s="267" t="s">
        <v>5265</v>
      </c>
      <c r="B667" s="268" t="s">
        <v>2986</v>
      </c>
      <c r="C667" s="286">
        <v>120</v>
      </c>
    </row>
    <row r="668" spans="1:3" ht="75" x14ac:dyDescent="0.25">
      <c r="A668" s="267" t="s">
        <v>5266</v>
      </c>
      <c r="B668" s="268" t="s">
        <v>2990</v>
      </c>
      <c r="C668" s="286">
        <v>60</v>
      </c>
    </row>
    <row r="669" spans="1:3" ht="93.75" x14ac:dyDescent="0.25">
      <c r="A669" s="267" t="s">
        <v>5267</v>
      </c>
      <c r="B669" s="268" t="s">
        <v>3041</v>
      </c>
      <c r="C669" s="286">
        <v>60</v>
      </c>
    </row>
    <row r="670" spans="1:3" ht="206.25" x14ac:dyDescent="0.25">
      <c r="A670" s="267" t="s">
        <v>5268</v>
      </c>
      <c r="B670" s="268" t="s">
        <v>2992</v>
      </c>
      <c r="C670" s="286">
        <v>120</v>
      </c>
    </row>
    <row r="671" spans="1:3" ht="93.75" x14ac:dyDescent="0.25">
      <c r="A671" s="267" t="s">
        <v>5269</v>
      </c>
      <c r="B671" s="268" t="s">
        <v>3044</v>
      </c>
      <c r="C671" s="286">
        <v>90</v>
      </c>
    </row>
    <row r="672" spans="1:3" ht="56.25" x14ac:dyDescent="0.25">
      <c r="A672" s="267" t="s">
        <v>5270</v>
      </c>
      <c r="B672" s="268" t="s">
        <v>2988</v>
      </c>
      <c r="C672" s="286">
        <v>60</v>
      </c>
    </row>
    <row r="673" spans="1:3" ht="93.75" x14ac:dyDescent="0.25">
      <c r="A673" s="267" t="s">
        <v>5271</v>
      </c>
      <c r="B673" s="268" t="s">
        <v>2996</v>
      </c>
      <c r="C673" s="286">
        <v>60</v>
      </c>
    </row>
    <row r="674" spans="1:3" ht="112.5" x14ac:dyDescent="0.25">
      <c r="A674" s="267" t="s">
        <v>5272</v>
      </c>
      <c r="B674" s="268" t="s">
        <v>2998</v>
      </c>
      <c r="C674" s="286">
        <v>90</v>
      </c>
    </row>
    <row r="675" spans="1:3" ht="168.75" x14ac:dyDescent="0.25">
      <c r="A675" s="267" t="s">
        <v>5273</v>
      </c>
      <c r="B675" s="268" t="s">
        <v>3000</v>
      </c>
      <c r="C675" s="286">
        <v>90</v>
      </c>
    </row>
    <row r="676" spans="1:3" ht="75" x14ac:dyDescent="0.25">
      <c r="A676" s="267" t="s">
        <v>5274</v>
      </c>
      <c r="B676" s="268" t="s">
        <v>3050</v>
      </c>
      <c r="C676" s="286">
        <v>90</v>
      </c>
    </row>
    <row r="677" spans="1:3" ht="75" x14ac:dyDescent="0.25">
      <c r="A677" s="267" t="s">
        <v>5275</v>
      </c>
      <c r="B677" s="284" t="s">
        <v>3052</v>
      </c>
      <c r="C677" s="286">
        <v>60</v>
      </c>
    </row>
    <row r="678" spans="1:3" ht="75" x14ac:dyDescent="0.25">
      <c r="A678" s="267" t="s">
        <v>5276</v>
      </c>
      <c r="B678" s="268" t="s">
        <v>3002</v>
      </c>
      <c r="C678" s="286">
        <v>60</v>
      </c>
    </row>
    <row r="679" spans="1:3" ht="37.5" x14ac:dyDescent="0.25">
      <c r="A679" s="267" t="s">
        <v>5277</v>
      </c>
      <c r="B679" s="268" t="s">
        <v>3055</v>
      </c>
      <c r="C679" s="286">
        <v>60</v>
      </c>
    </row>
    <row r="680" spans="1:3" ht="56.25" x14ac:dyDescent="0.25">
      <c r="A680" s="267" t="s">
        <v>5278</v>
      </c>
      <c r="B680" s="268" t="s">
        <v>3057</v>
      </c>
      <c r="C680" s="286">
        <v>60</v>
      </c>
    </row>
    <row r="681" spans="1:3" ht="75" x14ac:dyDescent="0.25">
      <c r="A681" s="267" t="s">
        <v>5279</v>
      </c>
      <c r="B681" s="268" t="s">
        <v>3004</v>
      </c>
      <c r="C681" s="286">
        <v>195</v>
      </c>
    </row>
    <row r="682" spans="1:3" ht="37.5" x14ac:dyDescent="0.25">
      <c r="A682" s="267" t="s">
        <v>5280</v>
      </c>
      <c r="B682" s="285" t="s">
        <v>2384</v>
      </c>
      <c r="C682" s="270">
        <v>75</v>
      </c>
    </row>
    <row r="683" spans="1:3" ht="37.5" x14ac:dyDescent="0.25">
      <c r="A683" s="267" t="s">
        <v>5281</v>
      </c>
      <c r="B683" s="285" t="s">
        <v>2386</v>
      </c>
      <c r="C683" s="269">
        <v>30</v>
      </c>
    </row>
    <row r="684" spans="1:3" ht="75" x14ac:dyDescent="0.25">
      <c r="A684" s="267" t="s">
        <v>5282</v>
      </c>
      <c r="B684" s="285" t="s">
        <v>2388</v>
      </c>
      <c r="C684" s="269">
        <v>60</v>
      </c>
    </row>
    <row r="685" spans="1:3" ht="112.5" x14ac:dyDescent="0.25">
      <c r="A685" s="267" t="s">
        <v>5283</v>
      </c>
      <c r="B685" s="285" t="s">
        <v>5618</v>
      </c>
      <c r="C685" s="269">
        <v>75</v>
      </c>
    </row>
    <row r="686" spans="1:3" ht="37.5" x14ac:dyDescent="0.25">
      <c r="A686" s="267" t="s">
        <v>5284</v>
      </c>
      <c r="B686" s="285" t="s">
        <v>836</v>
      </c>
      <c r="C686" s="269">
        <v>75</v>
      </c>
    </row>
    <row r="687" spans="1:3" ht="75" x14ac:dyDescent="0.25">
      <c r="A687" s="267" t="s">
        <v>4602</v>
      </c>
      <c r="B687" s="285" t="s">
        <v>2554</v>
      </c>
      <c r="C687" s="269">
        <v>120</v>
      </c>
    </row>
    <row r="688" spans="1:3" ht="75" x14ac:dyDescent="0.25">
      <c r="A688" s="267" t="s">
        <v>5285</v>
      </c>
      <c r="B688" s="284" t="s">
        <v>3190</v>
      </c>
      <c r="C688" s="286">
        <v>60</v>
      </c>
    </row>
    <row r="689" spans="1:3" ht="75" x14ac:dyDescent="0.25">
      <c r="A689" s="267" t="s">
        <v>5286</v>
      </c>
      <c r="B689" s="284" t="s">
        <v>3139</v>
      </c>
      <c r="C689" s="286">
        <v>30</v>
      </c>
    </row>
    <row r="690" spans="1:3" ht="37.5" x14ac:dyDescent="0.25">
      <c r="A690" s="267" t="s">
        <v>5287</v>
      </c>
      <c r="B690" s="284" t="s">
        <v>3141</v>
      </c>
      <c r="C690" s="286">
        <v>30</v>
      </c>
    </row>
    <row r="691" spans="1:3" ht="56.25" x14ac:dyDescent="0.25">
      <c r="A691" s="267" t="s">
        <v>5288</v>
      </c>
      <c r="B691" s="284" t="s">
        <v>3142</v>
      </c>
      <c r="C691" s="286">
        <v>60</v>
      </c>
    </row>
    <row r="692" spans="1:3" ht="56.25" x14ac:dyDescent="0.25">
      <c r="A692" s="267" t="s">
        <v>5289</v>
      </c>
      <c r="B692" s="284" t="s">
        <v>3194</v>
      </c>
      <c r="C692" s="286">
        <v>45</v>
      </c>
    </row>
    <row r="693" spans="1:3" ht="75" x14ac:dyDescent="0.25">
      <c r="A693" s="267" t="s">
        <v>5290</v>
      </c>
      <c r="B693" s="284" t="s">
        <v>3144</v>
      </c>
      <c r="C693" s="286">
        <v>45</v>
      </c>
    </row>
    <row r="694" spans="1:3" ht="93.75" x14ac:dyDescent="0.25">
      <c r="A694" s="267" t="s">
        <v>5291</v>
      </c>
      <c r="B694" s="284" t="s">
        <v>3197</v>
      </c>
      <c r="C694" s="286">
        <v>60</v>
      </c>
    </row>
    <row r="695" spans="1:3" ht="56.25" x14ac:dyDescent="0.25">
      <c r="A695" s="267" t="s">
        <v>5292</v>
      </c>
      <c r="B695" s="284" t="s">
        <v>3148</v>
      </c>
      <c r="C695" s="286">
        <v>75</v>
      </c>
    </row>
    <row r="696" spans="1:3" ht="75" x14ac:dyDescent="0.25">
      <c r="A696" s="267" t="s">
        <v>5293</v>
      </c>
      <c r="B696" s="284" t="s">
        <v>4579</v>
      </c>
      <c r="C696" s="286">
        <v>60</v>
      </c>
    </row>
    <row r="697" spans="1:3" ht="37.5" x14ac:dyDescent="0.25">
      <c r="A697" s="267" t="s">
        <v>5294</v>
      </c>
      <c r="B697" s="284" t="s">
        <v>3151</v>
      </c>
      <c r="C697" s="286">
        <v>60</v>
      </c>
    </row>
    <row r="698" spans="1:3" ht="56.25" x14ac:dyDescent="0.25">
      <c r="A698" s="267" t="s">
        <v>5295</v>
      </c>
      <c r="B698" s="284" t="s">
        <v>3202</v>
      </c>
      <c r="C698" s="286">
        <v>45</v>
      </c>
    </row>
    <row r="699" spans="1:3" ht="75" x14ac:dyDescent="0.25">
      <c r="A699" s="267" t="s">
        <v>5296</v>
      </c>
      <c r="B699" s="284" t="s">
        <v>3153</v>
      </c>
      <c r="C699" s="286">
        <v>45</v>
      </c>
    </row>
    <row r="700" spans="1:3" ht="56.25" x14ac:dyDescent="0.25">
      <c r="A700" s="267" t="s">
        <v>5297</v>
      </c>
      <c r="B700" s="284" t="s">
        <v>3155</v>
      </c>
      <c r="C700" s="286">
        <v>45</v>
      </c>
    </row>
    <row r="701" spans="1:3" ht="75" x14ac:dyDescent="0.25">
      <c r="A701" s="267" t="s">
        <v>5298</v>
      </c>
      <c r="B701" s="284" t="s">
        <v>3157</v>
      </c>
      <c r="C701" s="286">
        <v>45</v>
      </c>
    </row>
    <row r="702" spans="1:3" ht="75" x14ac:dyDescent="0.25">
      <c r="A702" s="267" t="s">
        <v>5299</v>
      </c>
      <c r="B702" s="284" t="s">
        <v>2400</v>
      </c>
      <c r="C702" s="286">
        <v>30</v>
      </c>
    </row>
    <row r="703" spans="1:3" ht="37.5" x14ac:dyDescent="0.25">
      <c r="A703" s="267" t="s">
        <v>5300</v>
      </c>
      <c r="B703" s="284" t="s">
        <v>3208</v>
      </c>
      <c r="C703" s="286">
        <v>45</v>
      </c>
    </row>
    <row r="704" spans="1:3" ht="75" x14ac:dyDescent="0.25">
      <c r="A704" s="267" t="s">
        <v>5301</v>
      </c>
      <c r="B704" s="284" t="s">
        <v>3161</v>
      </c>
      <c r="C704" s="286">
        <v>60</v>
      </c>
    </row>
    <row r="705" spans="1:3" ht="112.5" x14ac:dyDescent="0.25">
      <c r="A705" s="267" t="s">
        <v>5302</v>
      </c>
      <c r="B705" s="284" t="s">
        <v>3211</v>
      </c>
      <c r="C705" s="286">
        <v>60</v>
      </c>
    </row>
    <row r="706" spans="1:3" ht="75" x14ac:dyDescent="0.25">
      <c r="A706" s="267" t="s">
        <v>5303</v>
      </c>
      <c r="B706" s="284" t="s">
        <v>3163</v>
      </c>
      <c r="C706" s="286">
        <v>60</v>
      </c>
    </row>
    <row r="707" spans="1:3" ht="75" x14ac:dyDescent="0.25">
      <c r="A707" s="267" t="s">
        <v>5304</v>
      </c>
      <c r="B707" s="284" t="s">
        <v>3159</v>
      </c>
      <c r="C707" s="286">
        <v>60</v>
      </c>
    </row>
    <row r="708" spans="1:3" ht="18.75" x14ac:dyDescent="0.25">
      <c r="A708" s="267" t="s">
        <v>5305</v>
      </c>
      <c r="B708" s="284" t="s">
        <v>3165</v>
      </c>
      <c r="C708" s="286">
        <v>60</v>
      </c>
    </row>
    <row r="709" spans="1:3" ht="93.75" x14ac:dyDescent="0.25">
      <c r="A709" s="267" t="s">
        <v>5306</v>
      </c>
      <c r="B709" s="284" t="s">
        <v>3169</v>
      </c>
      <c r="C709" s="286">
        <v>150</v>
      </c>
    </row>
    <row r="710" spans="1:3" ht="93.75" x14ac:dyDescent="0.25">
      <c r="A710" s="267" t="s">
        <v>5307</v>
      </c>
      <c r="B710" s="284" t="s">
        <v>3171</v>
      </c>
      <c r="C710" s="286">
        <v>150</v>
      </c>
    </row>
    <row r="711" spans="1:3" ht="93.75" x14ac:dyDescent="0.25">
      <c r="A711" s="267" t="s">
        <v>5308</v>
      </c>
      <c r="B711" s="284" t="s">
        <v>3173</v>
      </c>
      <c r="C711" s="286">
        <v>150</v>
      </c>
    </row>
    <row r="712" spans="1:3" ht="93.75" x14ac:dyDescent="0.25">
      <c r="A712" s="267" t="s">
        <v>5309</v>
      </c>
      <c r="B712" s="284" t="s">
        <v>3175</v>
      </c>
      <c r="C712" s="286">
        <v>150</v>
      </c>
    </row>
    <row r="713" spans="1:3" ht="93.75" x14ac:dyDescent="0.25">
      <c r="A713" s="267" t="s">
        <v>5310</v>
      </c>
      <c r="B713" s="284" t="s">
        <v>3220</v>
      </c>
      <c r="C713" s="286">
        <v>75</v>
      </c>
    </row>
    <row r="714" spans="1:3" ht="93.75" x14ac:dyDescent="0.25">
      <c r="A714" s="267" t="s">
        <v>5311</v>
      </c>
      <c r="B714" s="284" t="s">
        <v>3222</v>
      </c>
      <c r="C714" s="286">
        <v>45</v>
      </c>
    </row>
    <row r="715" spans="1:3" ht="93.75" x14ac:dyDescent="0.25">
      <c r="A715" s="267" t="s">
        <v>5312</v>
      </c>
      <c r="B715" s="284" t="s">
        <v>3224</v>
      </c>
      <c r="C715" s="286">
        <v>60</v>
      </c>
    </row>
    <row r="716" spans="1:3" ht="75" x14ac:dyDescent="0.25">
      <c r="A716" s="267" t="s">
        <v>5313</v>
      </c>
      <c r="B716" s="284" t="s">
        <v>3226</v>
      </c>
      <c r="C716" s="286">
        <v>60</v>
      </c>
    </row>
    <row r="717" spans="1:3" ht="56.25" x14ac:dyDescent="0.25">
      <c r="A717" s="267" t="s">
        <v>5314</v>
      </c>
      <c r="B717" s="284" t="s">
        <v>3228</v>
      </c>
      <c r="C717" s="286">
        <v>90</v>
      </c>
    </row>
    <row r="718" spans="1:3" ht="37.5" x14ac:dyDescent="0.25">
      <c r="A718" s="267" t="s">
        <v>5315</v>
      </c>
      <c r="B718" s="284" t="s">
        <v>3181</v>
      </c>
      <c r="C718" s="286">
        <v>60</v>
      </c>
    </row>
    <row r="719" spans="1:3" ht="93.75" x14ac:dyDescent="0.25">
      <c r="A719" s="267" t="s">
        <v>5316</v>
      </c>
      <c r="B719" s="284" t="s">
        <v>3231</v>
      </c>
      <c r="C719" s="286">
        <v>60</v>
      </c>
    </row>
    <row r="720" spans="1:3" ht="93.75" x14ac:dyDescent="0.25">
      <c r="A720" s="267" t="s">
        <v>5317</v>
      </c>
      <c r="B720" s="284" t="s">
        <v>3233</v>
      </c>
      <c r="C720" s="286">
        <v>90</v>
      </c>
    </row>
    <row r="721" spans="1:3" ht="75" x14ac:dyDescent="0.25">
      <c r="A721" s="267" t="s">
        <v>5318</v>
      </c>
      <c r="B721" s="284" t="s">
        <v>3235</v>
      </c>
      <c r="C721" s="286">
        <v>60</v>
      </c>
    </row>
    <row r="722" spans="1:3" ht="56.25" x14ac:dyDescent="0.25">
      <c r="A722" s="267" t="s">
        <v>5319</v>
      </c>
      <c r="B722" s="284" t="s">
        <v>3179</v>
      </c>
      <c r="C722" s="286">
        <v>90</v>
      </c>
    </row>
    <row r="723" spans="1:3" ht="56.25" x14ac:dyDescent="0.25">
      <c r="A723" s="267" t="s">
        <v>5320</v>
      </c>
      <c r="B723" s="284" t="s">
        <v>3177</v>
      </c>
      <c r="C723" s="286">
        <v>60</v>
      </c>
    </row>
    <row r="724" spans="1:3" ht="56.25" x14ac:dyDescent="0.25">
      <c r="A724" s="267" t="s">
        <v>5321</v>
      </c>
      <c r="B724" s="284" t="s">
        <v>817</v>
      </c>
      <c r="C724" s="286">
        <v>270</v>
      </c>
    </row>
    <row r="725" spans="1:3" ht="37.5" x14ac:dyDescent="0.25">
      <c r="A725" s="267" t="s">
        <v>5322</v>
      </c>
      <c r="B725" s="285" t="s">
        <v>2384</v>
      </c>
      <c r="C725" s="270">
        <v>75</v>
      </c>
    </row>
    <row r="726" spans="1:3" ht="37.5" x14ac:dyDescent="0.25">
      <c r="A726" s="267" t="s">
        <v>5323</v>
      </c>
      <c r="B726" s="285" t="s">
        <v>2386</v>
      </c>
      <c r="C726" s="269">
        <v>30</v>
      </c>
    </row>
    <row r="727" spans="1:3" ht="75" x14ac:dyDescent="0.25">
      <c r="A727" s="267" t="s">
        <v>5324</v>
      </c>
      <c r="B727" s="285" t="s">
        <v>2388</v>
      </c>
      <c r="C727" s="269">
        <v>60</v>
      </c>
    </row>
    <row r="728" spans="1:3" ht="112.5" x14ac:dyDescent="0.25">
      <c r="A728" s="267" t="s">
        <v>5325</v>
      </c>
      <c r="B728" s="285" t="s">
        <v>5618</v>
      </c>
      <c r="C728" s="269">
        <v>75</v>
      </c>
    </row>
    <row r="729" spans="1:3" ht="37.5" x14ac:dyDescent="0.25">
      <c r="A729" s="267" t="s">
        <v>5326</v>
      </c>
      <c r="B729" s="285" t="s">
        <v>836</v>
      </c>
      <c r="C729" s="269">
        <v>75</v>
      </c>
    </row>
    <row r="730" spans="1:3" ht="75" x14ac:dyDescent="0.25">
      <c r="A730" s="267" t="s">
        <v>5327</v>
      </c>
      <c r="B730" s="285" t="s">
        <v>2554</v>
      </c>
      <c r="C730" s="269">
        <v>120</v>
      </c>
    </row>
    <row r="731" spans="1:3" ht="56.25" x14ac:dyDescent="0.25">
      <c r="A731" s="267" t="s">
        <v>5328</v>
      </c>
      <c r="B731" s="284" t="s">
        <v>3337</v>
      </c>
      <c r="C731" s="286">
        <v>30</v>
      </c>
    </row>
    <row r="732" spans="1:3" ht="131.25" x14ac:dyDescent="0.25">
      <c r="A732" s="267" t="s">
        <v>5329</v>
      </c>
      <c r="B732" s="284" t="s">
        <v>3339</v>
      </c>
      <c r="C732" s="286">
        <v>30</v>
      </c>
    </row>
    <row r="733" spans="1:3" ht="112.5" x14ac:dyDescent="0.25">
      <c r="A733" s="267" t="s">
        <v>5330</v>
      </c>
      <c r="B733" s="284" t="s">
        <v>3383</v>
      </c>
      <c r="C733" s="286">
        <v>45</v>
      </c>
    </row>
    <row r="734" spans="1:3" ht="56.25" x14ac:dyDescent="0.25">
      <c r="A734" s="267" t="s">
        <v>5331</v>
      </c>
      <c r="B734" s="284" t="s">
        <v>3155</v>
      </c>
      <c r="C734" s="286">
        <v>45</v>
      </c>
    </row>
    <row r="735" spans="1:3" ht="75" x14ac:dyDescent="0.25">
      <c r="A735" s="267" t="s">
        <v>5332</v>
      </c>
      <c r="B735" s="284" t="s">
        <v>3386</v>
      </c>
      <c r="C735" s="286">
        <v>45</v>
      </c>
    </row>
    <row r="736" spans="1:3" ht="75" x14ac:dyDescent="0.25">
      <c r="A736" s="267" t="s">
        <v>5333</v>
      </c>
      <c r="B736" s="284" t="s">
        <v>2400</v>
      </c>
      <c r="C736" s="286">
        <v>30</v>
      </c>
    </row>
    <row r="737" spans="1:3" ht="75" x14ac:dyDescent="0.25">
      <c r="A737" s="267" t="s">
        <v>5334</v>
      </c>
      <c r="B737" s="298" t="s">
        <v>3389</v>
      </c>
      <c r="C737" s="299">
        <v>180</v>
      </c>
    </row>
    <row r="738" spans="1:3" ht="112.5" x14ac:dyDescent="0.25">
      <c r="A738" s="267" t="s">
        <v>5335</v>
      </c>
      <c r="B738" s="298" t="s">
        <v>3391</v>
      </c>
      <c r="C738" s="299">
        <v>60</v>
      </c>
    </row>
    <row r="739" spans="1:3" ht="93.75" x14ac:dyDescent="0.25">
      <c r="A739" s="267" t="s">
        <v>5336</v>
      </c>
      <c r="B739" s="298" t="s">
        <v>3347</v>
      </c>
      <c r="C739" s="299">
        <v>180</v>
      </c>
    </row>
    <row r="740" spans="1:3" ht="93.75" x14ac:dyDescent="0.25">
      <c r="A740" s="267" t="s">
        <v>5337</v>
      </c>
      <c r="B740" s="298" t="s">
        <v>3349</v>
      </c>
      <c r="C740" s="299">
        <v>45</v>
      </c>
    </row>
    <row r="741" spans="1:3" ht="75" x14ac:dyDescent="0.25">
      <c r="A741" s="267" t="s">
        <v>5338</v>
      </c>
      <c r="B741" s="284" t="s">
        <v>3395</v>
      </c>
      <c r="C741" s="286">
        <v>150</v>
      </c>
    </row>
    <row r="742" spans="1:3" ht="75" x14ac:dyDescent="0.25">
      <c r="A742" s="267" t="s">
        <v>5339</v>
      </c>
      <c r="B742" s="284" t="s">
        <v>3397</v>
      </c>
      <c r="C742" s="286">
        <v>120</v>
      </c>
    </row>
    <row r="743" spans="1:3" ht="112.5" x14ac:dyDescent="0.25">
      <c r="A743" s="267" t="s">
        <v>5340</v>
      </c>
      <c r="B743" s="298" t="s">
        <v>3352</v>
      </c>
      <c r="C743" s="299">
        <v>30</v>
      </c>
    </row>
    <row r="744" spans="1:3" ht="75" x14ac:dyDescent="0.25">
      <c r="A744" s="267" t="s">
        <v>5341</v>
      </c>
      <c r="B744" s="298" t="s">
        <v>3400</v>
      </c>
      <c r="C744" s="299">
        <v>180</v>
      </c>
    </row>
    <row r="745" spans="1:3" ht="187.5" x14ac:dyDescent="0.25">
      <c r="A745" s="267" t="s">
        <v>5342</v>
      </c>
      <c r="B745" s="298" t="s">
        <v>3356</v>
      </c>
      <c r="C745" s="299">
        <v>30</v>
      </c>
    </row>
    <row r="746" spans="1:3" ht="112.5" x14ac:dyDescent="0.25">
      <c r="A746" s="267" t="s">
        <v>5343</v>
      </c>
      <c r="B746" s="298" t="s">
        <v>3358</v>
      </c>
      <c r="C746" s="299">
        <v>30</v>
      </c>
    </row>
    <row r="747" spans="1:3" ht="131.25" x14ac:dyDescent="0.25">
      <c r="A747" s="267" t="s">
        <v>5344</v>
      </c>
      <c r="B747" s="298" t="s">
        <v>3360</v>
      </c>
      <c r="C747" s="299">
        <v>60</v>
      </c>
    </row>
    <row r="748" spans="1:3" ht="168.75" x14ac:dyDescent="0.25">
      <c r="A748" s="267" t="s">
        <v>5345</v>
      </c>
      <c r="B748" s="298" t="s">
        <v>3405</v>
      </c>
      <c r="C748" s="299">
        <v>60</v>
      </c>
    </row>
    <row r="749" spans="1:3" ht="75" x14ac:dyDescent="0.25">
      <c r="A749" s="267" t="s">
        <v>5346</v>
      </c>
      <c r="B749" s="298" t="s">
        <v>3407</v>
      </c>
      <c r="C749" s="299">
        <v>180</v>
      </c>
    </row>
    <row r="750" spans="1:3" ht="75" x14ac:dyDescent="0.25">
      <c r="A750" s="267" t="s">
        <v>5347</v>
      </c>
      <c r="B750" s="298" t="s">
        <v>2529</v>
      </c>
      <c r="C750" s="299">
        <v>60</v>
      </c>
    </row>
    <row r="751" spans="1:3" ht="206.25" x14ac:dyDescent="0.25">
      <c r="A751" s="267" t="s">
        <v>5348</v>
      </c>
      <c r="B751" s="298" t="s">
        <v>3365</v>
      </c>
      <c r="C751" s="299">
        <v>45</v>
      </c>
    </row>
    <row r="752" spans="1:3" ht="131.25" x14ac:dyDescent="0.25">
      <c r="A752" s="267" t="s">
        <v>5349</v>
      </c>
      <c r="B752" s="298" t="s">
        <v>3367</v>
      </c>
      <c r="C752" s="299">
        <v>45</v>
      </c>
    </row>
    <row r="753" spans="1:3" ht="187.5" x14ac:dyDescent="0.25">
      <c r="A753" s="267" t="s">
        <v>5350</v>
      </c>
      <c r="B753" s="284" t="s">
        <v>3412</v>
      </c>
      <c r="C753" s="286">
        <v>60</v>
      </c>
    </row>
    <row r="754" spans="1:3" ht="131.25" x14ac:dyDescent="0.25">
      <c r="A754" s="267" t="s">
        <v>5351</v>
      </c>
      <c r="B754" s="284" t="s">
        <v>3371</v>
      </c>
      <c r="C754" s="286">
        <v>45</v>
      </c>
    </row>
    <row r="755" spans="1:3" ht="56.25" x14ac:dyDescent="0.25">
      <c r="A755" s="267" t="s">
        <v>5352</v>
      </c>
      <c r="B755" s="284" t="s">
        <v>3373</v>
      </c>
      <c r="C755" s="286">
        <v>90</v>
      </c>
    </row>
    <row r="756" spans="1:3" ht="56.25" x14ac:dyDescent="0.25">
      <c r="A756" s="267" t="s">
        <v>5353</v>
      </c>
      <c r="B756" s="284" t="s">
        <v>817</v>
      </c>
      <c r="C756" s="286">
        <v>270</v>
      </c>
    </row>
    <row r="757" spans="1:3" ht="37.5" x14ac:dyDescent="0.25">
      <c r="A757" s="267" t="s">
        <v>5354</v>
      </c>
      <c r="B757" s="285" t="s">
        <v>2384</v>
      </c>
      <c r="C757" s="270">
        <v>75</v>
      </c>
    </row>
    <row r="758" spans="1:3" ht="37.5" x14ac:dyDescent="0.25">
      <c r="A758" s="267" t="s">
        <v>5355</v>
      </c>
      <c r="B758" s="285" t="s">
        <v>2386</v>
      </c>
      <c r="C758" s="269">
        <v>30</v>
      </c>
    </row>
    <row r="759" spans="1:3" ht="75" x14ac:dyDescent="0.25">
      <c r="A759" s="267" t="s">
        <v>5356</v>
      </c>
      <c r="B759" s="285" t="s">
        <v>2388</v>
      </c>
      <c r="C759" s="269">
        <v>60</v>
      </c>
    </row>
    <row r="760" spans="1:3" ht="112.5" x14ac:dyDescent="0.25">
      <c r="A760" s="267" t="s">
        <v>5357</v>
      </c>
      <c r="B760" s="285" t="s">
        <v>5618</v>
      </c>
      <c r="C760" s="269">
        <v>75</v>
      </c>
    </row>
    <row r="761" spans="1:3" ht="37.5" x14ac:dyDescent="0.25">
      <c r="A761" s="267" t="s">
        <v>5358</v>
      </c>
      <c r="B761" s="285" t="s">
        <v>836</v>
      </c>
      <c r="C761" s="269">
        <v>75</v>
      </c>
    </row>
    <row r="762" spans="1:3" ht="75" x14ac:dyDescent="0.25">
      <c r="A762" s="267" t="s">
        <v>5359</v>
      </c>
      <c r="B762" s="285" t="s">
        <v>2554</v>
      </c>
      <c r="C762" s="269">
        <v>120</v>
      </c>
    </row>
    <row r="763" spans="1:3" ht="18.75" x14ac:dyDescent="0.25">
      <c r="A763" s="267" t="s">
        <v>5360</v>
      </c>
      <c r="B763" s="282" t="s">
        <v>2400</v>
      </c>
      <c r="C763" s="283">
        <v>30</v>
      </c>
    </row>
    <row r="764" spans="1:3" ht="18.75" x14ac:dyDescent="0.25">
      <c r="A764" s="267" t="s">
        <v>5361</v>
      </c>
      <c r="B764" s="282" t="s">
        <v>3190</v>
      </c>
      <c r="C764" s="283">
        <v>60</v>
      </c>
    </row>
    <row r="765" spans="1:3" ht="18.75" x14ac:dyDescent="0.25">
      <c r="A765" s="267" t="s">
        <v>5362</v>
      </c>
      <c r="B765" s="282" t="s">
        <v>3426</v>
      </c>
      <c r="C765" s="283">
        <v>90</v>
      </c>
    </row>
    <row r="766" spans="1:3" ht="18.75" x14ac:dyDescent="0.25">
      <c r="A766" s="267" t="s">
        <v>5363</v>
      </c>
      <c r="B766" s="282" t="s">
        <v>3316</v>
      </c>
      <c r="C766" s="283">
        <v>90</v>
      </c>
    </row>
    <row r="767" spans="1:3" ht="18.75" x14ac:dyDescent="0.25">
      <c r="A767" s="267" t="s">
        <v>5364</v>
      </c>
      <c r="B767" s="282" t="s">
        <v>3428</v>
      </c>
      <c r="C767" s="283">
        <v>30</v>
      </c>
    </row>
    <row r="768" spans="1:3" ht="18.75" x14ac:dyDescent="0.25">
      <c r="A768" s="267" t="s">
        <v>5365</v>
      </c>
      <c r="B768" s="282" t="s">
        <v>3430</v>
      </c>
      <c r="C768" s="283">
        <v>60</v>
      </c>
    </row>
    <row r="769" spans="1:3" ht="18.75" x14ac:dyDescent="0.25">
      <c r="A769" s="267" t="s">
        <v>5366</v>
      </c>
      <c r="B769" s="282" t="s">
        <v>3432</v>
      </c>
      <c r="C769" s="283">
        <v>120</v>
      </c>
    </row>
    <row r="770" spans="1:3" ht="18.75" x14ac:dyDescent="0.25">
      <c r="A770" s="267" t="s">
        <v>5367</v>
      </c>
      <c r="B770" s="282" t="s">
        <v>3434</v>
      </c>
      <c r="C770" s="283">
        <v>90</v>
      </c>
    </row>
    <row r="771" spans="1:3" ht="18.75" x14ac:dyDescent="0.25">
      <c r="A771" s="267" t="s">
        <v>5368</v>
      </c>
      <c r="B771" s="282" t="s">
        <v>3436</v>
      </c>
      <c r="C771" s="283">
        <v>90</v>
      </c>
    </row>
    <row r="772" spans="1:3" ht="18.75" x14ac:dyDescent="0.25">
      <c r="A772" s="267" t="s">
        <v>5369</v>
      </c>
      <c r="B772" s="282" t="s">
        <v>3438</v>
      </c>
      <c r="C772" s="283">
        <v>60</v>
      </c>
    </row>
    <row r="773" spans="1:3" ht="18.75" x14ac:dyDescent="0.25">
      <c r="A773" s="267" t="s">
        <v>5370</v>
      </c>
      <c r="B773" s="282" t="s">
        <v>3440</v>
      </c>
      <c r="C773" s="283">
        <v>90</v>
      </c>
    </row>
    <row r="774" spans="1:3" ht="18.75" x14ac:dyDescent="0.25">
      <c r="A774" s="267" t="s">
        <v>5371</v>
      </c>
      <c r="B774" s="282" t="s">
        <v>3466</v>
      </c>
      <c r="C774" s="283">
        <v>90</v>
      </c>
    </row>
    <row r="775" spans="1:3" ht="18.75" x14ac:dyDescent="0.25">
      <c r="A775" s="267" t="s">
        <v>5372</v>
      </c>
      <c r="B775" s="282" t="s">
        <v>3444</v>
      </c>
      <c r="C775" s="283">
        <v>60</v>
      </c>
    </row>
    <row r="776" spans="1:3" ht="18.75" x14ac:dyDescent="0.25">
      <c r="A776" s="267" t="s">
        <v>5373</v>
      </c>
      <c r="B776" s="282" t="s">
        <v>3446</v>
      </c>
      <c r="C776" s="283">
        <v>90</v>
      </c>
    </row>
    <row r="777" spans="1:3" ht="18.75" x14ac:dyDescent="0.25">
      <c r="A777" s="267" t="s">
        <v>5374</v>
      </c>
      <c r="B777" s="282" t="s">
        <v>3470</v>
      </c>
      <c r="C777" s="283">
        <v>180</v>
      </c>
    </row>
    <row r="778" spans="1:3" ht="18.75" x14ac:dyDescent="0.25">
      <c r="A778" s="267" t="s">
        <v>5375</v>
      </c>
      <c r="B778" s="282" t="s">
        <v>3472</v>
      </c>
      <c r="C778" s="283">
        <v>90</v>
      </c>
    </row>
    <row r="779" spans="1:3" ht="18.75" x14ac:dyDescent="0.25">
      <c r="A779" s="267" t="s">
        <v>5376</v>
      </c>
      <c r="B779" s="282" t="s">
        <v>3474</v>
      </c>
      <c r="C779" s="283">
        <v>90</v>
      </c>
    </row>
    <row r="780" spans="1:3" ht="18.75" x14ac:dyDescent="0.25">
      <c r="A780" s="267" t="s">
        <v>5377</v>
      </c>
      <c r="B780" s="282" t="s">
        <v>3476</v>
      </c>
      <c r="C780" s="283">
        <v>90</v>
      </c>
    </row>
    <row r="781" spans="1:3" ht="18.75" x14ac:dyDescent="0.25">
      <c r="A781" s="267" t="s">
        <v>5378</v>
      </c>
      <c r="B781" s="282" t="s">
        <v>3478</v>
      </c>
      <c r="C781" s="283">
        <v>60</v>
      </c>
    </row>
    <row r="782" spans="1:3" ht="18.75" x14ac:dyDescent="0.25">
      <c r="A782" s="267" t="s">
        <v>5379</v>
      </c>
      <c r="B782" s="282" t="s">
        <v>3480</v>
      </c>
      <c r="C782" s="283">
        <v>90</v>
      </c>
    </row>
    <row r="783" spans="1:3" ht="18.75" x14ac:dyDescent="0.25">
      <c r="A783" s="267" t="s">
        <v>5380</v>
      </c>
      <c r="B783" s="282" t="s">
        <v>3448</v>
      </c>
      <c r="C783" s="283">
        <v>270</v>
      </c>
    </row>
    <row r="784" spans="1:3" ht="37.5" x14ac:dyDescent="0.25">
      <c r="A784" s="267" t="s">
        <v>5381</v>
      </c>
      <c r="B784" s="285" t="s">
        <v>2384</v>
      </c>
      <c r="C784" s="270">
        <v>75</v>
      </c>
    </row>
    <row r="785" spans="1:3" ht="37.5" x14ac:dyDescent="0.25">
      <c r="A785" s="267" t="s">
        <v>5382</v>
      </c>
      <c r="B785" s="285" t="s">
        <v>2386</v>
      </c>
      <c r="C785" s="269">
        <v>30</v>
      </c>
    </row>
    <row r="786" spans="1:3" ht="75" x14ac:dyDescent="0.25">
      <c r="A786" s="267" t="s">
        <v>5383</v>
      </c>
      <c r="B786" s="285" t="s">
        <v>2388</v>
      </c>
      <c r="C786" s="269">
        <v>60</v>
      </c>
    </row>
    <row r="787" spans="1:3" ht="112.5" x14ac:dyDescent="0.25">
      <c r="A787" s="267" t="s">
        <v>5384</v>
      </c>
      <c r="B787" s="285" t="s">
        <v>5618</v>
      </c>
      <c r="C787" s="269">
        <v>75</v>
      </c>
    </row>
    <row r="788" spans="1:3" ht="37.5" x14ac:dyDescent="0.25">
      <c r="A788" s="267" t="s">
        <v>5385</v>
      </c>
      <c r="B788" s="285" t="s">
        <v>836</v>
      </c>
      <c r="C788" s="269">
        <v>75</v>
      </c>
    </row>
    <row r="789" spans="1:3" ht="75" x14ac:dyDescent="0.25">
      <c r="A789" s="267" t="s">
        <v>5386</v>
      </c>
      <c r="B789" s="285" t="s">
        <v>2554</v>
      </c>
      <c r="C789" s="269">
        <v>120</v>
      </c>
    </row>
    <row r="790" spans="1:3" ht="18.75" x14ac:dyDescent="0.25">
      <c r="A790" s="267" t="s">
        <v>5387</v>
      </c>
      <c r="B790" s="291" t="s">
        <v>3491</v>
      </c>
      <c r="C790" s="292">
        <v>30</v>
      </c>
    </row>
    <row r="791" spans="1:3" ht="18.75" x14ac:dyDescent="0.25">
      <c r="A791" s="267" t="s">
        <v>5388</v>
      </c>
      <c r="B791" s="291" t="s">
        <v>3190</v>
      </c>
      <c r="C791" s="292">
        <v>60</v>
      </c>
    </row>
    <row r="792" spans="1:3" ht="18.75" x14ac:dyDescent="0.25">
      <c r="A792" s="267" t="s">
        <v>5389</v>
      </c>
      <c r="B792" s="291" t="s">
        <v>3343</v>
      </c>
      <c r="C792" s="292">
        <v>60</v>
      </c>
    </row>
    <row r="793" spans="1:3" ht="18.75" x14ac:dyDescent="0.25">
      <c r="A793" s="267" t="s">
        <v>5390</v>
      </c>
      <c r="B793" s="291" t="s">
        <v>3309</v>
      </c>
      <c r="C793" s="292">
        <v>90</v>
      </c>
    </row>
    <row r="794" spans="1:3" ht="18.75" x14ac:dyDescent="0.25">
      <c r="A794" s="267" t="s">
        <v>5391</v>
      </c>
      <c r="B794" s="291" t="s">
        <v>3496</v>
      </c>
      <c r="C794" s="292">
        <v>30</v>
      </c>
    </row>
    <row r="795" spans="1:3" ht="18.75" x14ac:dyDescent="0.25">
      <c r="A795" s="267" t="s">
        <v>5392</v>
      </c>
      <c r="B795" s="291" t="s">
        <v>2437</v>
      </c>
      <c r="C795" s="292">
        <v>90</v>
      </c>
    </row>
    <row r="796" spans="1:3" ht="18.75" x14ac:dyDescent="0.25">
      <c r="A796" s="267" t="s">
        <v>5393</v>
      </c>
      <c r="B796" s="291" t="s">
        <v>3499</v>
      </c>
      <c r="C796" s="292">
        <v>60</v>
      </c>
    </row>
    <row r="797" spans="1:3" ht="18.75" x14ac:dyDescent="0.25">
      <c r="A797" s="267" t="s">
        <v>5394</v>
      </c>
      <c r="B797" s="291" t="s">
        <v>3501</v>
      </c>
      <c r="C797" s="292">
        <v>60</v>
      </c>
    </row>
    <row r="798" spans="1:3" ht="18.75" x14ac:dyDescent="0.25">
      <c r="A798" s="267" t="s">
        <v>5395</v>
      </c>
      <c r="B798" s="291" t="s">
        <v>3312</v>
      </c>
      <c r="C798" s="292">
        <v>120</v>
      </c>
    </row>
    <row r="799" spans="1:3" ht="18.75" x14ac:dyDescent="0.25">
      <c r="A799" s="267" t="s">
        <v>5396</v>
      </c>
      <c r="B799" s="291" t="s">
        <v>3504</v>
      </c>
      <c r="C799" s="292">
        <v>60</v>
      </c>
    </row>
    <row r="800" spans="1:3" ht="18.75" x14ac:dyDescent="0.25">
      <c r="A800" s="267" t="s">
        <v>5397</v>
      </c>
      <c r="B800" s="291" t="s">
        <v>3316</v>
      </c>
      <c r="C800" s="292">
        <v>90</v>
      </c>
    </row>
    <row r="801" spans="1:3" ht="18.75" x14ac:dyDescent="0.25">
      <c r="A801" s="267" t="s">
        <v>5398</v>
      </c>
      <c r="B801" s="291" t="s">
        <v>3507</v>
      </c>
      <c r="C801" s="292">
        <v>90</v>
      </c>
    </row>
    <row r="802" spans="1:3" ht="18.75" x14ac:dyDescent="0.25">
      <c r="A802" s="267" t="s">
        <v>5399</v>
      </c>
      <c r="B802" s="291" t="s">
        <v>3509</v>
      </c>
      <c r="C802" s="292">
        <v>60</v>
      </c>
    </row>
    <row r="803" spans="1:3" ht="18.75" x14ac:dyDescent="0.25">
      <c r="A803" s="267" t="s">
        <v>5400</v>
      </c>
      <c r="B803" s="291" t="s">
        <v>3511</v>
      </c>
      <c r="C803" s="292">
        <v>60</v>
      </c>
    </row>
    <row r="804" spans="1:3" ht="18.75" x14ac:dyDescent="0.25">
      <c r="A804" s="267" t="s">
        <v>5401</v>
      </c>
      <c r="B804" s="291" t="s">
        <v>3513</v>
      </c>
      <c r="C804" s="292">
        <v>60</v>
      </c>
    </row>
    <row r="805" spans="1:3" ht="18.75" x14ac:dyDescent="0.25">
      <c r="A805" s="267" t="s">
        <v>5402</v>
      </c>
      <c r="B805" s="291" t="s">
        <v>3515</v>
      </c>
      <c r="C805" s="292">
        <v>180</v>
      </c>
    </row>
    <row r="806" spans="1:3" ht="18.75" x14ac:dyDescent="0.25">
      <c r="A806" s="267" t="s">
        <v>5403</v>
      </c>
      <c r="B806" s="291" t="s">
        <v>3517</v>
      </c>
      <c r="C806" s="292">
        <v>90</v>
      </c>
    </row>
    <row r="807" spans="1:3" ht="18.75" x14ac:dyDescent="0.25">
      <c r="A807" s="267" t="s">
        <v>5404</v>
      </c>
      <c r="B807" s="291" t="s">
        <v>3519</v>
      </c>
      <c r="C807" s="292">
        <v>90</v>
      </c>
    </row>
    <row r="808" spans="1:3" ht="18.75" x14ac:dyDescent="0.25">
      <c r="A808" s="267" t="s">
        <v>5405</v>
      </c>
      <c r="B808" s="291" t="s">
        <v>3521</v>
      </c>
      <c r="C808" s="292">
        <v>60</v>
      </c>
    </row>
    <row r="809" spans="1:3" ht="18.75" x14ac:dyDescent="0.25">
      <c r="A809" s="267" t="s">
        <v>5406</v>
      </c>
      <c r="B809" s="291" t="s">
        <v>3326</v>
      </c>
      <c r="C809" s="292">
        <v>90</v>
      </c>
    </row>
    <row r="810" spans="1:3" ht="18.75" x14ac:dyDescent="0.25">
      <c r="A810" s="267" t="s">
        <v>5407</v>
      </c>
      <c r="B810" s="291" t="s">
        <v>3524</v>
      </c>
      <c r="C810" s="292">
        <v>60</v>
      </c>
    </row>
    <row r="811" spans="1:3" ht="18.75" x14ac:dyDescent="0.25">
      <c r="A811" s="267" t="s">
        <v>5408</v>
      </c>
      <c r="B811" s="291" t="s">
        <v>817</v>
      </c>
      <c r="C811" s="292">
        <v>270</v>
      </c>
    </row>
    <row r="812" spans="1:3" ht="37.5" x14ac:dyDescent="0.25">
      <c r="A812" s="267" t="s">
        <v>5409</v>
      </c>
      <c r="B812" s="285" t="s">
        <v>2384</v>
      </c>
      <c r="C812" s="270">
        <v>75</v>
      </c>
    </row>
    <row r="813" spans="1:3" ht="37.5" x14ac:dyDescent="0.25">
      <c r="A813" s="267" t="s">
        <v>5410</v>
      </c>
      <c r="B813" s="285" t="s">
        <v>2386</v>
      </c>
      <c r="C813" s="269">
        <v>30</v>
      </c>
    </row>
    <row r="814" spans="1:3" ht="75" x14ac:dyDescent="0.25">
      <c r="A814" s="267" t="s">
        <v>5411</v>
      </c>
      <c r="B814" s="285" t="s">
        <v>2388</v>
      </c>
      <c r="C814" s="269">
        <v>60</v>
      </c>
    </row>
    <row r="815" spans="1:3" ht="112.5" x14ac:dyDescent="0.25">
      <c r="A815" s="267" t="s">
        <v>5412</v>
      </c>
      <c r="B815" s="285" t="s">
        <v>5618</v>
      </c>
      <c r="C815" s="269">
        <v>75</v>
      </c>
    </row>
    <row r="816" spans="1:3" ht="37.5" x14ac:dyDescent="0.25">
      <c r="A816" s="267" t="s">
        <v>5413</v>
      </c>
      <c r="B816" s="285" t="s">
        <v>836</v>
      </c>
      <c r="C816" s="269">
        <v>75</v>
      </c>
    </row>
    <row r="817" spans="1:3" ht="75" x14ac:dyDescent="0.25">
      <c r="A817" s="267" t="s">
        <v>5414</v>
      </c>
      <c r="B817" s="285" t="s">
        <v>2554</v>
      </c>
      <c r="C817" s="269">
        <v>120</v>
      </c>
    </row>
    <row r="818" spans="1:3" ht="18.75" x14ac:dyDescent="0.25">
      <c r="A818" s="267" t="s">
        <v>5415</v>
      </c>
      <c r="B818" s="291" t="s">
        <v>2400</v>
      </c>
      <c r="C818" s="292">
        <v>30</v>
      </c>
    </row>
    <row r="819" spans="1:3" ht="18.75" x14ac:dyDescent="0.25">
      <c r="A819" s="267" t="s">
        <v>5416</v>
      </c>
      <c r="B819" s="291" t="s">
        <v>3343</v>
      </c>
      <c r="C819" s="293">
        <v>90</v>
      </c>
    </row>
    <row r="820" spans="1:3" ht="18.75" x14ac:dyDescent="0.25">
      <c r="A820" s="267" t="s">
        <v>5417</v>
      </c>
      <c r="B820" s="291" t="s">
        <v>3309</v>
      </c>
      <c r="C820" s="292">
        <v>90</v>
      </c>
    </row>
    <row r="821" spans="1:3" ht="18.75" x14ac:dyDescent="0.25">
      <c r="A821" s="267" t="s">
        <v>5418</v>
      </c>
      <c r="B821" s="291" t="s">
        <v>3499</v>
      </c>
      <c r="C821" s="293">
        <v>60</v>
      </c>
    </row>
    <row r="822" spans="1:3" ht="18.75" x14ac:dyDescent="0.25">
      <c r="A822" s="267" t="s">
        <v>5419</v>
      </c>
      <c r="B822" s="291" t="s">
        <v>3559</v>
      </c>
      <c r="C822" s="292">
        <v>30</v>
      </c>
    </row>
    <row r="823" spans="1:3" ht="18.75" x14ac:dyDescent="0.25">
      <c r="A823" s="267" t="s">
        <v>5420</v>
      </c>
      <c r="B823" s="291" t="s">
        <v>3316</v>
      </c>
      <c r="C823" s="293">
        <v>90</v>
      </c>
    </row>
    <row r="824" spans="1:3" ht="18.75" x14ac:dyDescent="0.25">
      <c r="A824" s="267" t="s">
        <v>5421</v>
      </c>
      <c r="B824" s="291" t="s">
        <v>3562</v>
      </c>
      <c r="C824" s="292">
        <v>60</v>
      </c>
    </row>
    <row r="825" spans="1:3" ht="18.75" x14ac:dyDescent="0.25">
      <c r="A825" s="267" t="s">
        <v>5422</v>
      </c>
      <c r="B825" s="291" t="s">
        <v>3564</v>
      </c>
      <c r="C825" s="292">
        <v>60</v>
      </c>
    </row>
    <row r="826" spans="1:3" ht="18.75" x14ac:dyDescent="0.25">
      <c r="A826" s="267" t="s">
        <v>5423</v>
      </c>
      <c r="B826" s="291" t="s">
        <v>3190</v>
      </c>
      <c r="C826" s="293">
        <v>60</v>
      </c>
    </row>
    <row r="827" spans="1:3" ht="18.75" x14ac:dyDescent="0.25">
      <c r="A827" s="267" t="s">
        <v>5424</v>
      </c>
      <c r="B827" s="291" t="s">
        <v>3312</v>
      </c>
      <c r="C827" s="293">
        <v>90</v>
      </c>
    </row>
    <row r="828" spans="1:3" ht="18.75" x14ac:dyDescent="0.25">
      <c r="A828" s="267" t="s">
        <v>5425</v>
      </c>
      <c r="B828" s="291" t="s">
        <v>3568</v>
      </c>
      <c r="C828" s="293">
        <v>90</v>
      </c>
    </row>
    <row r="829" spans="1:3" ht="18.75" x14ac:dyDescent="0.25">
      <c r="A829" s="267" t="s">
        <v>5426</v>
      </c>
      <c r="B829" s="291" t="s">
        <v>3570</v>
      </c>
      <c r="C829" s="292">
        <v>90</v>
      </c>
    </row>
    <row r="830" spans="1:3" ht="18.75" x14ac:dyDescent="0.25">
      <c r="A830" s="267" t="s">
        <v>5427</v>
      </c>
      <c r="B830" s="291" t="s">
        <v>3572</v>
      </c>
      <c r="C830" s="293">
        <v>60</v>
      </c>
    </row>
    <row r="831" spans="1:3" ht="18.75" x14ac:dyDescent="0.25">
      <c r="A831" s="267" t="s">
        <v>5428</v>
      </c>
      <c r="B831" s="291" t="s">
        <v>3574</v>
      </c>
      <c r="C831" s="292">
        <v>60</v>
      </c>
    </row>
    <row r="832" spans="1:3" ht="18.75" x14ac:dyDescent="0.25">
      <c r="A832" s="267" t="s">
        <v>5429</v>
      </c>
      <c r="B832" s="291" t="s">
        <v>3326</v>
      </c>
      <c r="C832" s="293">
        <v>90</v>
      </c>
    </row>
    <row r="833" spans="1:3" ht="18.75" x14ac:dyDescent="0.25">
      <c r="A833" s="267" t="s">
        <v>5430</v>
      </c>
      <c r="B833" s="291" t="s">
        <v>3577</v>
      </c>
      <c r="C833" s="293">
        <v>60</v>
      </c>
    </row>
    <row r="834" spans="1:3" ht="18.75" x14ac:dyDescent="0.25">
      <c r="A834" s="267" t="s">
        <v>5431</v>
      </c>
      <c r="B834" s="291" t="s">
        <v>3601</v>
      </c>
      <c r="C834" s="292">
        <v>180</v>
      </c>
    </row>
    <row r="835" spans="1:3" ht="18.75" x14ac:dyDescent="0.25">
      <c r="A835" s="267" t="s">
        <v>5432</v>
      </c>
      <c r="B835" s="291" t="s">
        <v>3603</v>
      </c>
      <c r="C835" s="292">
        <v>60</v>
      </c>
    </row>
    <row r="836" spans="1:3" ht="18.75" x14ac:dyDescent="0.25">
      <c r="A836" s="267" t="s">
        <v>5433</v>
      </c>
      <c r="B836" s="291" t="s">
        <v>3605</v>
      </c>
      <c r="C836" s="292">
        <v>30</v>
      </c>
    </row>
    <row r="837" spans="1:3" ht="18.75" x14ac:dyDescent="0.25">
      <c r="A837" s="267" t="s">
        <v>5434</v>
      </c>
      <c r="B837" s="291" t="s">
        <v>3607</v>
      </c>
      <c r="C837" s="292">
        <v>60</v>
      </c>
    </row>
    <row r="838" spans="1:3" ht="18.75" x14ac:dyDescent="0.25">
      <c r="A838" s="267" t="s">
        <v>5435</v>
      </c>
      <c r="B838" s="291" t="s">
        <v>3609</v>
      </c>
      <c r="C838" s="292">
        <v>60</v>
      </c>
    </row>
    <row r="839" spans="1:3" ht="18.75" x14ac:dyDescent="0.25">
      <c r="A839" s="267" t="s">
        <v>5436</v>
      </c>
      <c r="B839" s="291" t="s">
        <v>3611</v>
      </c>
      <c r="C839" s="293">
        <v>60</v>
      </c>
    </row>
    <row r="840" spans="1:3" ht="18.75" x14ac:dyDescent="0.25">
      <c r="A840" s="267" t="s">
        <v>5437</v>
      </c>
      <c r="B840" s="291" t="s">
        <v>3613</v>
      </c>
      <c r="C840" s="292">
        <v>60</v>
      </c>
    </row>
    <row r="841" spans="1:3" ht="18.75" x14ac:dyDescent="0.25">
      <c r="A841" s="267" t="s">
        <v>5438</v>
      </c>
      <c r="B841" s="291" t="s">
        <v>817</v>
      </c>
      <c r="C841" s="292">
        <v>270</v>
      </c>
    </row>
    <row r="842" spans="1:3" ht="37.5" x14ac:dyDescent="0.25">
      <c r="A842" s="267" t="s">
        <v>5439</v>
      </c>
      <c r="B842" s="285" t="s">
        <v>2384</v>
      </c>
      <c r="C842" s="270">
        <v>75</v>
      </c>
    </row>
    <row r="843" spans="1:3" ht="37.5" x14ac:dyDescent="0.25">
      <c r="A843" s="267" t="s">
        <v>5440</v>
      </c>
      <c r="B843" s="285" t="s">
        <v>2386</v>
      </c>
      <c r="C843" s="269">
        <v>30</v>
      </c>
    </row>
    <row r="844" spans="1:3" ht="75" x14ac:dyDescent="0.25">
      <c r="A844" s="267" t="s">
        <v>5441</v>
      </c>
      <c r="B844" s="285" t="s">
        <v>2388</v>
      </c>
      <c r="C844" s="269">
        <v>60</v>
      </c>
    </row>
    <row r="845" spans="1:3" ht="112.5" x14ac:dyDescent="0.25">
      <c r="A845" s="267" t="s">
        <v>5442</v>
      </c>
      <c r="B845" s="285" t="s">
        <v>5618</v>
      </c>
      <c r="C845" s="269">
        <v>75</v>
      </c>
    </row>
    <row r="846" spans="1:3" ht="37.5" x14ac:dyDescent="0.25">
      <c r="A846" s="267" t="s">
        <v>5443</v>
      </c>
      <c r="B846" s="285" t="s">
        <v>836</v>
      </c>
      <c r="C846" s="269">
        <v>75</v>
      </c>
    </row>
    <row r="847" spans="1:3" ht="75" x14ac:dyDescent="0.25">
      <c r="A847" s="267" t="s">
        <v>5444</v>
      </c>
      <c r="B847" s="285" t="s">
        <v>2554</v>
      </c>
      <c r="C847" s="269">
        <v>120</v>
      </c>
    </row>
    <row r="848" spans="1:3" ht="18.75" x14ac:dyDescent="0.25">
      <c r="A848" s="267" t="s">
        <v>5445</v>
      </c>
      <c r="B848" s="291" t="s">
        <v>3491</v>
      </c>
      <c r="C848" s="292">
        <v>30</v>
      </c>
    </row>
    <row r="849" spans="1:3" ht="18.75" x14ac:dyDescent="0.25">
      <c r="A849" s="267" t="s">
        <v>5446</v>
      </c>
      <c r="B849" s="291" t="s">
        <v>3343</v>
      </c>
      <c r="C849" s="292">
        <v>120</v>
      </c>
    </row>
    <row r="850" spans="1:3" ht="18.75" x14ac:dyDescent="0.25">
      <c r="A850" s="267" t="s">
        <v>5447</v>
      </c>
      <c r="B850" s="291" t="s">
        <v>3307</v>
      </c>
      <c r="C850" s="292">
        <v>60</v>
      </c>
    </row>
    <row r="851" spans="1:3" ht="18.75" x14ac:dyDescent="0.25">
      <c r="A851" s="267" t="s">
        <v>5448</v>
      </c>
      <c r="B851" s="291" t="s">
        <v>3309</v>
      </c>
      <c r="C851" s="292">
        <v>90</v>
      </c>
    </row>
    <row r="852" spans="1:3" ht="18.75" x14ac:dyDescent="0.25">
      <c r="A852" s="267" t="s">
        <v>5449</v>
      </c>
      <c r="B852" s="291" t="s">
        <v>3627</v>
      </c>
      <c r="C852" s="292">
        <v>90</v>
      </c>
    </row>
    <row r="853" spans="1:3" ht="18.75" x14ac:dyDescent="0.25">
      <c r="A853" s="267" t="s">
        <v>5450</v>
      </c>
      <c r="B853" s="291" t="s">
        <v>3629</v>
      </c>
      <c r="C853" s="292">
        <v>90</v>
      </c>
    </row>
    <row r="854" spans="1:3" ht="18.75" x14ac:dyDescent="0.25">
      <c r="A854" s="267" t="s">
        <v>5451</v>
      </c>
      <c r="B854" s="291" t="s">
        <v>3664</v>
      </c>
      <c r="C854" s="292">
        <v>90</v>
      </c>
    </row>
    <row r="855" spans="1:3" ht="18.75" x14ac:dyDescent="0.25">
      <c r="A855" s="267" t="s">
        <v>5452</v>
      </c>
      <c r="B855" s="291" t="s">
        <v>3666</v>
      </c>
      <c r="C855" s="292">
        <v>60</v>
      </c>
    </row>
    <row r="856" spans="1:3" ht="18.75" x14ac:dyDescent="0.25">
      <c r="A856" s="267" t="s">
        <v>5453</v>
      </c>
      <c r="B856" s="291" t="s">
        <v>3633</v>
      </c>
      <c r="C856" s="292">
        <v>90</v>
      </c>
    </row>
    <row r="857" spans="1:3" ht="18.75" x14ac:dyDescent="0.25">
      <c r="A857" s="267" t="s">
        <v>5454</v>
      </c>
      <c r="B857" s="291" t="s">
        <v>3635</v>
      </c>
      <c r="C857" s="292">
        <v>45</v>
      </c>
    </row>
    <row r="858" spans="1:3" ht="18.75" x14ac:dyDescent="0.25">
      <c r="A858" s="267" t="s">
        <v>5455</v>
      </c>
      <c r="B858" s="291" t="s">
        <v>3670</v>
      </c>
      <c r="C858" s="292">
        <v>60</v>
      </c>
    </row>
    <row r="859" spans="1:3" ht="18.75" x14ac:dyDescent="0.25">
      <c r="A859" s="267" t="s">
        <v>5456</v>
      </c>
      <c r="B859" s="291" t="s">
        <v>2607</v>
      </c>
      <c r="C859" s="292">
        <v>90</v>
      </c>
    </row>
    <row r="860" spans="1:3" ht="18.75" x14ac:dyDescent="0.25">
      <c r="A860" s="267" t="s">
        <v>5457</v>
      </c>
      <c r="B860" s="291" t="s">
        <v>3640</v>
      </c>
      <c r="C860" s="292">
        <v>60</v>
      </c>
    </row>
    <row r="861" spans="1:3" ht="18.75" x14ac:dyDescent="0.25">
      <c r="A861" s="267" t="s">
        <v>5458</v>
      </c>
      <c r="B861" s="291" t="s">
        <v>3642</v>
      </c>
      <c r="C861" s="292">
        <v>60</v>
      </c>
    </row>
    <row r="862" spans="1:3" ht="18.75" x14ac:dyDescent="0.25">
      <c r="A862" s="267" t="s">
        <v>5459</v>
      </c>
      <c r="B862" s="291" t="s">
        <v>3638</v>
      </c>
      <c r="C862" s="292">
        <v>120</v>
      </c>
    </row>
    <row r="863" spans="1:3" ht="18.75" x14ac:dyDescent="0.25">
      <c r="A863" s="267" t="s">
        <v>5460</v>
      </c>
      <c r="B863" s="291" t="s">
        <v>3676</v>
      </c>
      <c r="C863" s="292">
        <v>120</v>
      </c>
    </row>
    <row r="864" spans="1:3" ht="18.75" x14ac:dyDescent="0.25">
      <c r="A864" s="267" t="s">
        <v>5461</v>
      </c>
      <c r="B864" s="291" t="s">
        <v>3515</v>
      </c>
      <c r="C864" s="292">
        <v>180</v>
      </c>
    </row>
    <row r="865" spans="1:3" ht="18.75" x14ac:dyDescent="0.25">
      <c r="A865" s="267" t="s">
        <v>5462</v>
      </c>
      <c r="B865" s="291" t="s">
        <v>3646</v>
      </c>
      <c r="C865" s="292">
        <v>90</v>
      </c>
    </row>
    <row r="866" spans="1:3" ht="18.75" x14ac:dyDescent="0.25">
      <c r="A866" s="267" t="s">
        <v>5463</v>
      </c>
      <c r="B866" s="291" t="s">
        <v>3521</v>
      </c>
      <c r="C866" s="292">
        <v>120</v>
      </c>
    </row>
    <row r="867" spans="1:3" ht="18.75" x14ac:dyDescent="0.25">
      <c r="A867" s="267" t="s">
        <v>5464</v>
      </c>
      <c r="B867" s="291" t="s">
        <v>3681</v>
      </c>
      <c r="C867" s="292">
        <v>120</v>
      </c>
    </row>
    <row r="868" spans="1:3" ht="18.75" x14ac:dyDescent="0.25">
      <c r="A868" s="267" t="s">
        <v>5465</v>
      </c>
      <c r="B868" s="291" t="s">
        <v>3683</v>
      </c>
      <c r="C868" s="292">
        <v>60</v>
      </c>
    </row>
    <row r="869" spans="1:3" ht="18.75" x14ac:dyDescent="0.25">
      <c r="A869" s="267" t="s">
        <v>5466</v>
      </c>
      <c r="B869" s="291" t="s">
        <v>3685</v>
      </c>
      <c r="C869" s="292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67" t="s">
        <v>5656</v>
      </c>
      <c r="B1" s="268" t="s">
        <v>2384</v>
      </c>
      <c r="C1" s="269">
        <v>30</v>
      </c>
    </row>
    <row r="2" spans="1:3" ht="37.5" x14ac:dyDescent="0.25">
      <c r="A2" s="267" t="s">
        <v>5657</v>
      </c>
      <c r="B2" s="268" t="s">
        <v>2386</v>
      </c>
      <c r="C2" s="269">
        <v>15</v>
      </c>
    </row>
    <row r="3" spans="1:3" ht="75" x14ac:dyDescent="0.25">
      <c r="A3" s="267" t="s">
        <v>5658</v>
      </c>
      <c r="B3" s="268" t="s">
        <v>2388</v>
      </c>
      <c r="C3" s="269">
        <v>30</v>
      </c>
    </row>
    <row r="4" spans="1:3" ht="112.5" x14ac:dyDescent="0.25">
      <c r="A4" s="267" t="s">
        <v>5659</v>
      </c>
      <c r="B4" s="268" t="s">
        <v>2390</v>
      </c>
      <c r="C4" s="270">
        <v>45</v>
      </c>
    </row>
    <row r="5" spans="1:3" ht="37.5" x14ac:dyDescent="0.25">
      <c r="A5" s="267" t="s">
        <v>5660</v>
      </c>
      <c r="B5" s="268" t="s">
        <v>836</v>
      </c>
      <c r="C5" s="270">
        <v>45</v>
      </c>
    </row>
    <row r="6" spans="1:3" ht="75" x14ac:dyDescent="0.25">
      <c r="A6" s="267" t="s">
        <v>5661</v>
      </c>
      <c r="B6" s="268" t="s">
        <v>2393</v>
      </c>
      <c r="C6" s="270">
        <v>90</v>
      </c>
    </row>
    <row r="7" spans="1:3" ht="56.25" x14ac:dyDescent="0.25">
      <c r="A7" s="267" t="s">
        <v>5662</v>
      </c>
      <c r="B7" s="268" t="s">
        <v>2395</v>
      </c>
      <c r="C7" s="269">
        <v>30</v>
      </c>
    </row>
    <row r="8" spans="1:3" ht="37.5" x14ac:dyDescent="0.25">
      <c r="A8" s="267" t="s">
        <v>5663</v>
      </c>
      <c r="B8" s="268" t="s">
        <v>2397</v>
      </c>
      <c r="C8" s="269">
        <v>30</v>
      </c>
    </row>
    <row r="9" spans="1:3" ht="18.75" x14ac:dyDescent="0.25">
      <c r="A9" s="267" t="s">
        <v>5664</v>
      </c>
      <c r="B9" s="268" t="s">
        <v>5472</v>
      </c>
      <c r="C9" s="269">
        <v>15</v>
      </c>
    </row>
    <row r="10" spans="1:3" ht="75" x14ac:dyDescent="0.25">
      <c r="A10" s="267" t="s">
        <v>5665</v>
      </c>
      <c r="B10" s="268" t="s">
        <v>2400</v>
      </c>
      <c r="C10" s="269">
        <v>15</v>
      </c>
    </row>
    <row r="11" spans="1:3" ht="150" x14ac:dyDescent="0.25">
      <c r="A11" s="267" t="s">
        <v>5666</v>
      </c>
      <c r="B11" s="268" t="s">
        <v>2402</v>
      </c>
      <c r="C11" s="269">
        <v>15</v>
      </c>
    </row>
    <row r="12" spans="1:3" ht="187.5" x14ac:dyDescent="0.25">
      <c r="A12" s="267" t="s">
        <v>5667</v>
      </c>
      <c r="B12" s="268" t="s">
        <v>2404</v>
      </c>
      <c r="C12" s="269">
        <v>60</v>
      </c>
    </row>
    <row r="13" spans="1:3" ht="243.75" x14ac:dyDescent="0.25">
      <c r="A13" s="267" t="s">
        <v>5668</v>
      </c>
      <c r="B13" s="268" t="s">
        <v>2406</v>
      </c>
      <c r="C13" s="269">
        <v>60</v>
      </c>
    </row>
    <row r="14" spans="1:3" ht="75" x14ac:dyDescent="0.25">
      <c r="A14" s="267" t="s">
        <v>5669</v>
      </c>
      <c r="B14" s="268" t="s">
        <v>2408</v>
      </c>
      <c r="C14" s="269">
        <v>30</v>
      </c>
    </row>
    <row r="15" spans="1:3" ht="75" x14ac:dyDescent="0.25">
      <c r="A15" s="267" t="s">
        <v>5670</v>
      </c>
      <c r="B15" s="268" t="s">
        <v>2410</v>
      </c>
      <c r="C15" s="269">
        <v>240</v>
      </c>
    </row>
    <row r="16" spans="1:3" ht="56.25" x14ac:dyDescent="0.25">
      <c r="A16" s="267" t="s">
        <v>5671</v>
      </c>
      <c r="B16" s="268" t="s">
        <v>2412</v>
      </c>
      <c r="C16" s="269">
        <v>150</v>
      </c>
    </row>
    <row r="17" spans="1:3" ht="131.25" x14ac:dyDescent="0.25">
      <c r="A17" s="267" t="s">
        <v>5672</v>
      </c>
      <c r="B17" s="268" t="s">
        <v>2414</v>
      </c>
      <c r="C17" s="269">
        <v>90</v>
      </c>
    </row>
    <row r="18" spans="1:3" ht="56.25" x14ac:dyDescent="0.25">
      <c r="A18" s="267" t="s">
        <v>5673</v>
      </c>
      <c r="B18" s="268" t="s">
        <v>817</v>
      </c>
      <c r="C18" s="269">
        <v>180</v>
      </c>
    </row>
    <row r="19" spans="1:3" ht="37.5" x14ac:dyDescent="0.25">
      <c r="A19" s="267" t="s">
        <v>5674</v>
      </c>
      <c r="B19" s="268" t="s">
        <v>2384</v>
      </c>
      <c r="C19" s="269">
        <v>30</v>
      </c>
    </row>
    <row r="20" spans="1:3" ht="37.5" x14ac:dyDescent="0.25">
      <c r="A20" s="267" t="s">
        <v>5675</v>
      </c>
      <c r="B20" s="268" t="s">
        <v>2386</v>
      </c>
      <c r="C20" s="269">
        <v>15</v>
      </c>
    </row>
    <row r="21" spans="1:3" ht="75" x14ac:dyDescent="0.25">
      <c r="A21" s="267" t="s">
        <v>5676</v>
      </c>
      <c r="B21" s="268" t="s">
        <v>2388</v>
      </c>
      <c r="C21" s="269">
        <v>30</v>
      </c>
    </row>
    <row r="22" spans="1:3" ht="112.5" x14ac:dyDescent="0.25">
      <c r="A22" s="267" t="s">
        <v>5677</v>
      </c>
      <c r="B22" s="268" t="s">
        <v>2390</v>
      </c>
      <c r="C22" s="270">
        <v>45</v>
      </c>
    </row>
    <row r="23" spans="1:3" ht="37.5" x14ac:dyDescent="0.25">
      <c r="A23" s="267" t="s">
        <v>5678</v>
      </c>
      <c r="B23" s="268" t="s">
        <v>836</v>
      </c>
      <c r="C23" s="270">
        <v>45</v>
      </c>
    </row>
    <row r="24" spans="1:3" ht="75" x14ac:dyDescent="0.25">
      <c r="A24" s="267" t="s">
        <v>5679</v>
      </c>
      <c r="B24" s="268" t="s">
        <v>2393</v>
      </c>
      <c r="C24" s="270">
        <v>90</v>
      </c>
    </row>
    <row r="25" spans="1:3" ht="54" x14ac:dyDescent="0.25">
      <c r="A25" s="267" t="s">
        <v>5680</v>
      </c>
      <c r="B25" s="271" t="s">
        <v>2395</v>
      </c>
      <c r="C25" s="272">
        <v>30</v>
      </c>
    </row>
    <row r="26" spans="1:3" ht="54" x14ac:dyDescent="0.25">
      <c r="A26" s="267" t="s">
        <v>5681</v>
      </c>
      <c r="B26" s="271" t="s">
        <v>2398</v>
      </c>
      <c r="C26" s="272">
        <v>15</v>
      </c>
    </row>
    <row r="27" spans="1:3" ht="54" x14ac:dyDescent="0.25">
      <c r="A27" s="267" t="s">
        <v>5682</v>
      </c>
      <c r="B27" s="271" t="s">
        <v>2557</v>
      </c>
      <c r="C27" s="272">
        <v>30</v>
      </c>
    </row>
    <row r="28" spans="1:3" ht="126" x14ac:dyDescent="0.25">
      <c r="A28" s="267" t="s">
        <v>5683</v>
      </c>
      <c r="B28" s="271" t="s">
        <v>2559</v>
      </c>
      <c r="C28" s="272">
        <v>30</v>
      </c>
    </row>
    <row r="29" spans="1:3" ht="36" x14ac:dyDescent="0.25">
      <c r="A29" s="267" t="s">
        <v>5684</v>
      </c>
      <c r="B29" s="271" t="s">
        <v>2397</v>
      </c>
      <c r="C29" s="272">
        <v>30</v>
      </c>
    </row>
    <row r="30" spans="1:3" ht="72" x14ac:dyDescent="0.25">
      <c r="A30" s="267" t="s">
        <v>5685</v>
      </c>
      <c r="B30" s="271" t="s">
        <v>2428</v>
      </c>
      <c r="C30" s="272">
        <v>30</v>
      </c>
    </row>
    <row r="31" spans="1:3" ht="18" x14ac:dyDescent="0.25">
      <c r="A31" s="267" t="s">
        <v>5686</v>
      </c>
      <c r="B31" s="273" t="s">
        <v>2563</v>
      </c>
      <c r="C31" s="274">
        <v>40</v>
      </c>
    </row>
    <row r="32" spans="1:3" ht="72" x14ac:dyDescent="0.25">
      <c r="A32" s="267" t="s">
        <v>5687</v>
      </c>
      <c r="B32" s="271" t="s">
        <v>2565</v>
      </c>
      <c r="C32" s="272">
        <v>40</v>
      </c>
    </row>
    <row r="33" spans="1:3" ht="72" x14ac:dyDescent="0.25">
      <c r="A33" s="267" t="s">
        <v>5688</v>
      </c>
      <c r="B33" s="271" t="s">
        <v>2400</v>
      </c>
      <c r="C33" s="272">
        <v>15</v>
      </c>
    </row>
    <row r="34" spans="1:3" ht="162" x14ac:dyDescent="0.25">
      <c r="A34" s="267" t="s">
        <v>5689</v>
      </c>
      <c r="B34" s="271" t="s">
        <v>2568</v>
      </c>
      <c r="C34" s="272">
        <v>60</v>
      </c>
    </row>
    <row r="35" spans="1:3" ht="144" x14ac:dyDescent="0.25">
      <c r="A35" s="267" t="s">
        <v>5690</v>
      </c>
      <c r="B35" s="271" t="s">
        <v>2570</v>
      </c>
      <c r="C35" s="272">
        <v>180</v>
      </c>
    </row>
    <row r="36" spans="1:3" ht="216" x14ac:dyDescent="0.25">
      <c r="A36" s="267" t="s">
        <v>5691</v>
      </c>
      <c r="B36" s="271" t="s">
        <v>2572</v>
      </c>
      <c r="C36" s="272">
        <v>60</v>
      </c>
    </row>
    <row r="37" spans="1:3" ht="162" x14ac:dyDescent="0.25">
      <c r="A37" s="267" t="s">
        <v>5692</v>
      </c>
      <c r="B37" s="271" t="s">
        <v>1038</v>
      </c>
      <c r="C37" s="272">
        <v>90</v>
      </c>
    </row>
    <row r="38" spans="1:3" ht="234" x14ac:dyDescent="0.25">
      <c r="A38" s="267" t="s">
        <v>5693</v>
      </c>
      <c r="B38" s="271" t="s">
        <v>2575</v>
      </c>
      <c r="C38" s="272">
        <v>90</v>
      </c>
    </row>
    <row r="39" spans="1:3" ht="144" x14ac:dyDescent="0.25">
      <c r="A39" s="267" t="s">
        <v>5694</v>
      </c>
      <c r="B39" s="271" t="s">
        <v>2577</v>
      </c>
      <c r="C39" s="272">
        <v>60</v>
      </c>
    </row>
    <row r="40" spans="1:3" ht="162" x14ac:dyDescent="0.25">
      <c r="A40" s="267" t="s">
        <v>5695</v>
      </c>
      <c r="B40" s="271" t="s">
        <v>2579</v>
      </c>
      <c r="C40" s="272">
        <v>90</v>
      </c>
    </row>
    <row r="41" spans="1:3" ht="234" x14ac:dyDescent="0.25">
      <c r="A41" s="267" t="s">
        <v>5696</v>
      </c>
      <c r="B41" s="271" t="s">
        <v>2581</v>
      </c>
      <c r="C41" s="272">
        <v>60</v>
      </c>
    </row>
    <row r="42" spans="1:3" ht="216" x14ac:dyDescent="0.25">
      <c r="A42" s="267" t="s">
        <v>5697</v>
      </c>
      <c r="B42" s="271" t="s">
        <v>2583</v>
      </c>
      <c r="C42" s="272">
        <v>90</v>
      </c>
    </row>
    <row r="43" spans="1:3" ht="108" x14ac:dyDescent="0.25">
      <c r="A43" s="267" t="s">
        <v>5698</v>
      </c>
      <c r="B43" s="271" t="s">
        <v>2584</v>
      </c>
      <c r="C43" s="275">
        <v>75</v>
      </c>
    </row>
    <row r="44" spans="1:3" ht="54" x14ac:dyDescent="0.25">
      <c r="A44" s="267" t="s">
        <v>5699</v>
      </c>
      <c r="B44" s="271" t="s">
        <v>2586</v>
      </c>
      <c r="C44" s="272">
        <v>60</v>
      </c>
    </row>
    <row r="45" spans="1:3" ht="72" x14ac:dyDescent="0.25">
      <c r="A45" s="267" t="s">
        <v>5700</v>
      </c>
      <c r="B45" s="276" t="s">
        <v>817</v>
      </c>
      <c r="C45" s="272">
        <v>270</v>
      </c>
    </row>
    <row r="46" spans="1:3" ht="37.5" x14ac:dyDescent="0.25">
      <c r="A46" s="267" t="s">
        <v>5701</v>
      </c>
      <c r="B46" s="268" t="s">
        <v>2384</v>
      </c>
      <c r="C46" s="269">
        <v>30</v>
      </c>
    </row>
    <row r="47" spans="1:3" ht="37.5" x14ac:dyDescent="0.25">
      <c r="A47" s="267" t="s">
        <v>5702</v>
      </c>
      <c r="B47" s="268" t="s">
        <v>2386</v>
      </c>
      <c r="C47" s="269">
        <v>15</v>
      </c>
    </row>
    <row r="48" spans="1:3" ht="75" x14ac:dyDescent="0.25">
      <c r="A48" s="267" t="s">
        <v>5703</v>
      </c>
      <c r="B48" s="268" t="s">
        <v>2388</v>
      </c>
      <c r="C48" s="269">
        <v>30</v>
      </c>
    </row>
    <row r="49" spans="1:3" ht="112.5" x14ac:dyDescent="0.25">
      <c r="A49" s="267" t="s">
        <v>5704</v>
      </c>
      <c r="B49" s="268" t="s">
        <v>2390</v>
      </c>
      <c r="C49" s="270">
        <v>45</v>
      </c>
    </row>
    <row r="50" spans="1:3" ht="37.5" x14ac:dyDescent="0.25">
      <c r="A50" s="267" t="s">
        <v>5705</v>
      </c>
      <c r="B50" s="268" t="s">
        <v>836</v>
      </c>
      <c r="C50" s="270">
        <v>45</v>
      </c>
    </row>
    <row r="51" spans="1:3" ht="75" x14ac:dyDescent="0.25">
      <c r="A51" s="267" t="s">
        <v>5706</v>
      </c>
      <c r="B51" s="268" t="s">
        <v>2393</v>
      </c>
      <c r="C51" s="270">
        <v>90</v>
      </c>
    </row>
    <row r="52" spans="1:3" ht="38.25" thickBot="1" x14ac:dyDescent="0.3">
      <c r="A52" s="267" t="s">
        <v>5707</v>
      </c>
      <c r="B52" s="277" t="s">
        <v>2397</v>
      </c>
      <c r="C52" s="278">
        <v>30</v>
      </c>
    </row>
    <row r="53" spans="1:3" ht="75.75" thickBot="1" x14ac:dyDescent="0.3">
      <c r="A53" s="267" t="s">
        <v>5708</v>
      </c>
      <c r="B53" s="277" t="s">
        <v>2650</v>
      </c>
      <c r="C53" s="278">
        <v>45</v>
      </c>
    </row>
    <row r="54" spans="1:3" ht="75.75" thickBot="1" x14ac:dyDescent="0.3">
      <c r="A54" s="267" t="s">
        <v>5709</v>
      </c>
      <c r="B54" s="277" t="s">
        <v>2651</v>
      </c>
      <c r="C54" s="278">
        <v>45</v>
      </c>
    </row>
    <row r="55" spans="1:3" ht="75.75" thickBot="1" x14ac:dyDescent="0.3">
      <c r="A55" s="267" t="s">
        <v>5710</v>
      </c>
      <c r="B55" s="277" t="s">
        <v>2653</v>
      </c>
      <c r="C55" s="278">
        <v>30</v>
      </c>
    </row>
    <row r="56" spans="1:3" ht="94.5" thickBot="1" x14ac:dyDescent="0.3">
      <c r="A56" s="267" t="s">
        <v>5711</v>
      </c>
      <c r="B56" s="277" t="s">
        <v>5621</v>
      </c>
      <c r="C56" s="278">
        <v>30</v>
      </c>
    </row>
    <row r="57" spans="1:3" ht="75.75" thickBot="1" x14ac:dyDescent="0.3">
      <c r="A57" s="267" t="s">
        <v>5712</v>
      </c>
      <c r="B57" s="277" t="s">
        <v>2400</v>
      </c>
      <c r="C57" s="278">
        <v>30</v>
      </c>
    </row>
    <row r="58" spans="1:3" ht="38.25" thickBot="1" x14ac:dyDescent="0.3">
      <c r="A58" s="267" t="s">
        <v>5713</v>
      </c>
      <c r="B58" s="277" t="s">
        <v>2481</v>
      </c>
      <c r="C58" s="278">
        <v>120</v>
      </c>
    </row>
    <row r="59" spans="1:3" ht="38.25" thickBot="1" x14ac:dyDescent="0.3">
      <c r="A59" s="267" t="s">
        <v>5714</v>
      </c>
      <c r="B59" s="277" t="s">
        <v>2449</v>
      </c>
      <c r="C59" s="278">
        <v>120</v>
      </c>
    </row>
    <row r="60" spans="1:3" ht="57" thickBot="1" x14ac:dyDescent="0.3">
      <c r="A60" s="267" t="s">
        <v>5715</v>
      </c>
      <c r="B60" s="277" t="s">
        <v>2659</v>
      </c>
      <c r="C60" s="278">
        <v>60</v>
      </c>
    </row>
    <row r="61" spans="1:3" ht="57" thickBot="1" x14ac:dyDescent="0.3">
      <c r="A61" s="267" t="s">
        <v>5716</v>
      </c>
      <c r="B61" s="277" t="s">
        <v>2661</v>
      </c>
      <c r="C61" s="278">
        <v>60</v>
      </c>
    </row>
    <row r="62" spans="1:3" ht="75.75" thickBot="1" x14ac:dyDescent="0.3">
      <c r="A62" s="267" t="s">
        <v>5717</v>
      </c>
      <c r="B62" s="277" t="s">
        <v>5622</v>
      </c>
      <c r="C62" s="278">
        <v>60</v>
      </c>
    </row>
    <row r="63" spans="1:3" ht="38.25" thickBot="1" x14ac:dyDescent="0.3">
      <c r="A63" s="267" t="s">
        <v>5718</v>
      </c>
      <c r="B63" s="277" t="s">
        <v>2664</v>
      </c>
      <c r="C63" s="278">
        <v>90</v>
      </c>
    </row>
    <row r="64" spans="1:3" ht="132" thickBot="1" x14ac:dyDescent="0.3">
      <c r="A64" s="267" t="s">
        <v>5719</v>
      </c>
      <c r="B64" s="277" t="s">
        <v>2666</v>
      </c>
      <c r="C64" s="278">
        <v>120</v>
      </c>
    </row>
    <row r="65" spans="1:3" ht="132" thickBot="1" x14ac:dyDescent="0.3">
      <c r="A65" s="267" t="s">
        <v>5720</v>
      </c>
      <c r="B65" s="277" t="s">
        <v>2668</v>
      </c>
      <c r="C65" s="278">
        <v>120</v>
      </c>
    </row>
    <row r="66" spans="1:3" ht="113.25" thickBot="1" x14ac:dyDescent="0.3">
      <c r="A66" s="267" t="s">
        <v>5721</v>
      </c>
      <c r="B66" s="277" t="s">
        <v>2670</v>
      </c>
      <c r="C66" s="278">
        <v>75</v>
      </c>
    </row>
    <row r="67" spans="1:3" ht="113.25" thickBot="1" x14ac:dyDescent="0.3">
      <c r="A67" s="267" t="s">
        <v>5722</v>
      </c>
      <c r="B67" s="277" t="s">
        <v>2672</v>
      </c>
      <c r="C67" s="278">
        <v>60</v>
      </c>
    </row>
    <row r="68" spans="1:3" ht="57" thickBot="1" x14ac:dyDescent="0.3">
      <c r="A68" s="267" t="s">
        <v>5723</v>
      </c>
      <c r="B68" s="277" t="s">
        <v>817</v>
      </c>
      <c r="C68" s="278">
        <v>270</v>
      </c>
    </row>
    <row r="69" spans="1:3" ht="37.5" x14ac:dyDescent="0.25">
      <c r="A69" s="267" t="s">
        <v>5724</v>
      </c>
      <c r="B69" s="268" t="s">
        <v>2384</v>
      </c>
      <c r="C69" s="269">
        <v>30</v>
      </c>
    </row>
    <row r="70" spans="1:3" ht="37.5" x14ac:dyDescent="0.25">
      <c r="A70" s="267" t="s">
        <v>5725</v>
      </c>
      <c r="B70" s="268" t="s">
        <v>2386</v>
      </c>
      <c r="C70" s="269">
        <v>15</v>
      </c>
    </row>
    <row r="71" spans="1:3" ht="75" x14ac:dyDescent="0.25">
      <c r="A71" s="267" t="s">
        <v>5726</v>
      </c>
      <c r="B71" s="268" t="s">
        <v>2388</v>
      </c>
      <c r="C71" s="269">
        <v>30</v>
      </c>
    </row>
    <row r="72" spans="1:3" ht="112.5" x14ac:dyDescent="0.25">
      <c r="A72" s="267" t="s">
        <v>5727</v>
      </c>
      <c r="B72" s="268" t="s">
        <v>2390</v>
      </c>
      <c r="C72" s="270">
        <v>45</v>
      </c>
    </row>
    <row r="73" spans="1:3" ht="37.5" x14ac:dyDescent="0.25">
      <c r="A73" s="267" t="s">
        <v>5728</v>
      </c>
      <c r="B73" s="268" t="s">
        <v>836</v>
      </c>
      <c r="C73" s="270">
        <v>45</v>
      </c>
    </row>
    <row r="74" spans="1:3" ht="75" x14ac:dyDescent="0.25">
      <c r="A74" s="267" t="s">
        <v>5729</v>
      </c>
      <c r="B74" s="268" t="s">
        <v>2393</v>
      </c>
      <c r="C74" s="270">
        <v>90</v>
      </c>
    </row>
    <row r="75" spans="1:3" ht="31.5" x14ac:dyDescent="0.25">
      <c r="A75" s="267" t="s">
        <v>5730</v>
      </c>
      <c r="B75" s="279" t="s">
        <v>2400</v>
      </c>
      <c r="C75" s="280">
        <v>30</v>
      </c>
    </row>
    <row r="76" spans="1:3" ht="31.5" x14ac:dyDescent="0.25">
      <c r="A76" s="267" t="s">
        <v>5731</v>
      </c>
      <c r="B76" s="279" t="s">
        <v>2722</v>
      </c>
      <c r="C76" s="280">
        <v>30</v>
      </c>
    </row>
    <row r="77" spans="1:3" ht="31.5" x14ac:dyDescent="0.25">
      <c r="A77" s="267" t="s">
        <v>5732</v>
      </c>
      <c r="B77" s="279" t="s">
        <v>848</v>
      </c>
      <c r="C77" s="280">
        <v>60</v>
      </c>
    </row>
    <row r="78" spans="1:3" ht="31.5" x14ac:dyDescent="0.25">
      <c r="A78" s="267" t="s">
        <v>5733</v>
      </c>
      <c r="B78" s="279" t="s">
        <v>2397</v>
      </c>
      <c r="C78" s="280">
        <v>30</v>
      </c>
    </row>
    <row r="79" spans="1:3" ht="15.75" x14ac:dyDescent="0.25">
      <c r="A79" s="267" t="s">
        <v>5734</v>
      </c>
      <c r="B79" s="279" t="s">
        <v>2431</v>
      </c>
      <c r="C79" s="280">
        <v>30</v>
      </c>
    </row>
    <row r="80" spans="1:3" ht="31.5" x14ac:dyDescent="0.25">
      <c r="A80" s="267" t="s">
        <v>5735</v>
      </c>
      <c r="B80" s="279" t="s">
        <v>2433</v>
      </c>
      <c r="C80" s="280">
        <v>30</v>
      </c>
    </row>
    <row r="81" spans="1:3" ht="31.5" x14ac:dyDescent="0.25">
      <c r="A81" s="267" t="s">
        <v>5736</v>
      </c>
      <c r="B81" s="279" t="s">
        <v>2727</v>
      </c>
      <c r="C81" s="280">
        <v>60</v>
      </c>
    </row>
    <row r="82" spans="1:3" ht="31.5" x14ac:dyDescent="0.25">
      <c r="A82" s="267" t="s">
        <v>5737</v>
      </c>
      <c r="B82" s="279" t="s">
        <v>2437</v>
      </c>
      <c r="C82" s="280">
        <v>90</v>
      </c>
    </row>
    <row r="83" spans="1:3" ht="47.25" x14ac:dyDescent="0.25">
      <c r="A83" s="267" t="s">
        <v>5738</v>
      </c>
      <c r="B83" s="279" t="s">
        <v>2730</v>
      </c>
      <c r="C83" s="280">
        <v>60</v>
      </c>
    </row>
    <row r="84" spans="1:3" ht="31.5" x14ac:dyDescent="0.25">
      <c r="A84" s="267" t="s">
        <v>5739</v>
      </c>
      <c r="B84" s="279" t="s">
        <v>507</v>
      </c>
      <c r="C84" s="280">
        <v>180</v>
      </c>
    </row>
    <row r="85" spans="1:3" ht="31.5" x14ac:dyDescent="0.25">
      <c r="A85" s="267" t="s">
        <v>5740</v>
      </c>
      <c r="B85" s="279" t="s">
        <v>508</v>
      </c>
      <c r="C85" s="281">
        <v>60</v>
      </c>
    </row>
    <row r="86" spans="1:3" ht="31.5" x14ac:dyDescent="0.25">
      <c r="A86" s="267" t="s">
        <v>5741</v>
      </c>
      <c r="B86" s="279" t="s">
        <v>2487</v>
      </c>
      <c r="C86" s="280">
        <v>90</v>
      </c>
    </row>
    <row r="87" spans="1:3" ht="31.5" x14ac:dyDescent="0.25">
      <c r="A87" s="267" t="s">
        <v>5742</v>
      </c>
      <c r="B87" s="279" t="s">
        <v>2735</v>
      </c>
      <c r="C87" s="280">
        <v>90</v>
      </c>
    </row>
    <row r="88" spans="1:3" ht="31.5" x14ac:dyDescent="0.25">
      <c r="A88" s="267" t="s">
        <v>5743</v>
      </c>
      <c r="B88" s="279" t="s">
        <v>2737</v>
      </c>
      <c r="C88" s="280">
        <v>180</v>
      </c>
    </row>
    <row r="89" spans="1:3" ht="31.5" x14ac:dyDescent="0.25">
      <c r="A89" s="267" t="s">
        <v>5744</v>
      </c>
      <c r="B89" s="279" t="s">
        <v>2498</v>
      </c>
      <c r="C89" s="280">
        <v>120</v>
      </c>
    </row>
    <row r="90" spans="1:3" ht="47.25" x14ac:dyDescent="0.25">
      <c r="A90" s="267" t="s">
        <v>5745</v>
      </c>
      <c r="B90" s="279" t="s">
        <v>2740</v>
      </c>
      <c r="C90" s="280">
        <v>120</v>
      </c>
    </row>
    <row r="91" spans="1:3" ht="31.5" x14ac:dyDescent="0.25">
      <c r="A91" s="267" t="s">
        <v>5746</v>
      </c>
      <c r="B91" s="279" t="s">
        <v>2742</v>
      </c>
      <c r="C91" s="280">
        <v>90</v>
      </c>
    </row>
    <row r="92" spans="1:3" ht="31.5" x14ac:dyDescent="0.25">
      <c r="A92" s="267" t="s">
        <v>5747</v>
      </c>
      <c r="B92" s="279" t="s">
        <v>3802</v>
      </c>
      <c r="C92" s="280">
        <v>60</v>
      </c>
    </row>
    <row r="93" spans="1:3" ht="78.75" x14ac:dyDescent="0.25">
      <c r="A93" s="267" t="s">
        <v>5748</v>
      </c>
      <c r="B93" s="279" t="s">
        <v>2745</v>
      </c>
      <c r="C93" s="280">
        <v>60</v>
      </c>
    </row>
    <row r="94" spans="1:3" ht="47.25" x14ac:dyDescent="0.25">
      <c r="A94" s="267" t="s">
        <v>5749</v>
      </c>
      <c r="B94" s="279" t="s">
        <v>817</v>
      </c>
      <c r="C94" s="280">
        <v>360</v>
      </c>
    </row>
    <row r="95" spans="1:3" ht="37.5" x14ac:dyDescent="0.25">
      <c r="A95" s="267" t="s">
        <v>5750</v>
      </c>
      <c r="B95" s="268" t="s">
        <v>2384</v>
      </c>
      <c r="C95" s="269">
        <v>30</v>
      </c>
    </row>
    <row r="96" spans="1:3" ht="37.5" x14ac:dyDescent="0.25">
      <c r="A96" s="267" t="s">
        <v>5751</v>
      </c>
      <c r="B96" s="268" t="s">
        <v>2386</v>
      </c>
      <c r="C96" s="269">
        <v>15</v>
      </c>
    </row>
    <row r="97" spans="1:3" ht="75" x14ac:dyDescent="0.25">
      <c r="A97" s="267" t="s">
        <v>5752</v>
      </c>
      <c r="B97" s="268" t="s">
        <v>2388</v>
      </c>
      <c r="C97" s="269">
        <v>30</v>
      </c>
    </row>
    <row r="98" spans="1:3" ht="112.5" x14ac:dyDescent="0.25">
      <c r="A98" s="267" t="s">
        <v>5753</v>
      </c>
      <c r="B98" s="268" t="s">
        <v>2390</v>
      </c>
      <c r="C98" s="270">
        <v>45</v>
      </c>
    </row>
    <row r="99" spans="1:3" ht="37.5" x14ac:dyDescent="0.25">
      <c r="A99" s="267" t="s">
        <v>5754</v>
      </c>
      <c r="B99" s="268" t="s">
        <v>836</v>
      </c>
      <c r="C99" s="270">
        <v>45</v>
      </c>
    </row>
    <row r="100" spans="1:3" ht="75" x14ac:dyDescent="0.25">
      <c r="A100" s="267" t="s">
        <v>5755</v>
      </c>
      <c r="B100" s="268" t="s">
        <v>2393</v>
      </c>
      <c r="C100" s="270">
        <v>90</v>
      </c>
    </row>
    <row r="101" spans="1:3" ht="37.5" x14ac:dyDescent="0.25">
      <c r="A101" s="267" t="s">
        <v>5756</v>
      </c>
      <c r="B101" s="268" t="s">
        <v>2397</v>
      </c>
      <c r="C101" s="269">
        <v>45</v>
      </c>
    </row>
    <row r="102" spans="1:3" ht="37.5" x14ac:dyDescent="0.25">
      <c r="A102" s="267" t="s">
        <v>5757</v>
      </c>
      <c r="B102" s="268" t="s">
        <v>2792</v>
      </c>
      <c r="C102" s="269">
        <v>30</v>
      </c>
    </row>
    <row r="103" spans="1:3" ht="37.5" x14ac:dyDescent="0.25">
      <c r="A103" s="267" t="s">
        <v>5758</v>
      </c>
      <c r="B103" s="268" t="s">
        <v>849</v>
      </c>
      <c r="C103" s="269">
        <v>45</v>
      </c>
    </row>
    <row r="104" spans="1:3" ht="112.5" x14ac:dyDescent="0.25">
      <c r="A104" s="267" t="s">
        <v>5759</v>
      </c>
      <c r="B104" s="268" t="s">
        <v>2794</v>
      </c>
      <c r="C104" s="269">
        <v>30</v>
      </c>
    </row>
    <row r="105" spans="1:3" ht="56.25" x14ac:dyDescent="0.25">
      <c r="A105" s="267" t="s">
        <v>5760</v>
      </c>
      <c r="B105" s="268" t="s">
        <v>2796</v>
      </c>
      <c r="C105" s="269">
        <v>30</v>
      </c>
    </row>
    <row r="106" spans="1:3" ht="56.25" x14ac:dyDescent="0.25">
      <c r="A106" s="267" t="s">
        <v>5761</v>
      </c>
      <c r="B106" s="268" t="s">
        <v>2798</v>
      </c>
      <c r="C106" s="269">
        <v>30</v>
      </c>
    </row>
    <row r="107" spans="1:3" ht="75" x14ac:dyDescent="0.25">
      <c r="A107" s="267" t="s">
        <v>5762</v>
      </c>
      <c r="B107" s="268" t="s">
        <v>2428</v>
      </c>
      <c r="C107" s="269">
        <v>30</v>
      </c>
    </row>
    <row r="108" spans="1:3" ht="75" x14ac:dyDescent="0.25">
      <c r="A108" s="267" t="s">
        <v>5763</v>
      </c>
      <c r="B108" s="268" t="s">
        <v>2400</v>
      </c>
      <c r="C108" s="269">
        <v>15</v>
      </c>
    </row>
    <row r="109" spans="1:3" ht="37.5" x14ac:dyDescent="0.25">
      <c r="A109" s="267" t="s">
        <v>5764</v>
      </c>
      <c r="B109" s="268" t="s">
        <v>2803</v>
      </c>
      <c r="C109" s="269">
        <v>60</v>
      </c>
    </row>
    <row r="110" spans="1:3" ht="56.25" x14ac:dyDescent="0.25">
      <c r="A110" s="267" t="s">
        <v>5765</v>
      </c>
      <c r="B110" s="268" t="s">
        <v>2813</v>
      </c>
      <c r="C110" s="269">
        <v>120</v>
      </c>
    </row>
    <row r="111" spans="1:3" ht="18.75" x14ac:dyDescent="0.25">
      <c r="A111" s="267" t="s">
        <v>5766</v>
      </c>
      <c r="B111" s="268" t="s">
        <v>2815</v>
      </c>
      <c r="C111" s="269">
        <v>90</v>
      </c>
    </row>
    <row r="112" spans="1:3" ht="75" x14ac:dyDescent="0.25">
      <c r="A112" s="267" t="s">
        <v>5767</v>
      </c>
      <c r="B112" s="268" t="s">
        <v>2863</v>
      </c>
      <c r="C112" s="269">
        <v>90</v>
      </c>
    </row>
    <row r="113" spans="1:3" ht="56.25" x14ac:dyDescent="0.25">
      <c r="A113" s="267" t="s">
        <v>5768</v>
      </c>
      <c r="B113" s="268" t="s">
        <v>2819</v>
      </c>
      <c r="C113" s="269">
        <v>60</v>
      </c>
    </row>
    <row r="114" spans="1:3" ht="37.5" x14ac:dyDescent="0.25">
      <c r="A114" s="267" t="s">
        <v>5769</v>
      </c>
      <c r="B114" s="268" t="s">
        <v>2821</v>
      </c>
      <c r="C114" s="269">
        <v>60</v>
      </c>
    </row>
    <row r="115" spans="1:3" ht="93.75" x14ac:dyDescent="0.25">
      <c r="A115" s="267" t="s">
        <v>5770</v>
      </c>
      <c r="B115" s="268" t="s">
        <v>2867</v>
      </c>
      <c r="C115" s="269">
        <v>60</v>
      </c>
    </row>
    <row r="116" spans="1:3" ht="75" x14ac:dyDescent="0.25">
      <c r="A116" s="267" t="s">
        <v>5771</v>
      </c>
      <c r="B116" s="268" t="s">
        <v>2825</v>
      </c>
      <c r="C116" s="269">
        <v>90</v>
      </c>
    </row>
    <row r="117" spans="1:3" ht="75" x14ac:dyDescent="0.25">
      <c r="A117" s="267" t="s">
        <v>5772</v>
      </c>
      <c r="B117" s="268" t="s">
        <v>2827</v>
      </c>
      <c r="C117" s="269">
        <v>90</v>
      </c>
    </row>
    <row r="118" spans="1:3" ht="93.75" x14ac:dyDescent="0.25">
      <c r="A118" s="267" t="s">
        <v>5773</v>
      </c>
      <c r="B118" s="268" t="s">
        <v>2871</v>
      </c>
      <c r="C118" s="269">
        <v>60</v>
      </c>
    </row>
    <row r="119" spans="1:3" ht="93.75" x14ac:dyDescent="0.25">
      <c r="A119" s="267" t="s">
        <v>5774</v>
      </c>
      <c r="B119" s="268" t="s">
        <v>2831</v>
      </c>
      <c r="C119" s="269">
        <v>120</v>
      </c>
    </row>
    <row r="120" spans="1:3" ht="56.25" x14ac:dyDescent="0.25">
      <c r="A120" s="267" t="s">
        <v>5775</v>
      </c>
      <c r="B120" s="268" t="s">
        <v>2833</v>
      </c>
      <c r="C120" s="269">
        <v>60</v>
      </c>
    </row>
    <row r="121" spans="1:3" ht="56.25" x14ac:dyDescent="0.25">
      <c r="A121" s="267" t="s">
        <v>5776</v>
      </c>
      <c r="B121" s="268" t="s">
        <v>2835</v>
      </c>
      <c r="C121" s="269">
        <v>60</v>
      </c>
    </row>
    <row r="122" spans="1:3" ht="56.25" x14ac:dyDescent="0.25">
      <c r="A122" s="267" t="s">
        <v>5777</v>
      </c>
      <c r="B122" s="268" t="s">
        <v>2837</v>
      </c>
      <c r="C122" s="269">
        <v>60</v>
      </c>
    </row>
    <row r="123" spans="1:3" ht="112.5" x14ac:dyDescent="0.25">
      <c r="A123" s="267" t="s">
        <v>5778</v>
      </c>
      <c r="B123" s="268" t="s">
        <v>2839</v>
      </c>
      <c r="C123" s="269">
        <v>90</v>
      </c>
    </row>
    <row r="124" spans="1:3" ht="112.5" x14ac:dyDescent="0.25">
      <c r="A124" s="267" t="s">
        <v>5779</v>
      </c>
      <c r="B124" s="268" t="s">
        <v>2841</v>
      </c>
      <c r="C124" s="269">
        <v>60</v>
      </c>
    </row>
    <row r="125" spans="1:3" ht="56.25" x14ac:dyDescent="0.25">
      <c r="A125" s="267" t="s">
        <v>5780</v>
      </c>
      <c r="B125" s="268" t="s">
        <v>2879</v>
      </c>
      <c r="C125" s="269">
        <v>60</v>
      </c>
    </row>
    <row r="126" spans="1:3" ht="56.25" x14ac:dyDescent="0.25">
      <c r="A126" s="267" t="s">
        <v>5781</v>
      </c>
      <c r="B126" s="268" t="s">
        <v>817</v>
      </c>
      <c r="C126" s="269">
        <v>270</v>
      </c>
    </row>
    <row r="127" spans="1:3" ht="37.5" x14ac:dyDescent="0.25">
      <c r="A127" s="267" t="s">
        <v>5782</v>
      </c>
      <c r="B127" s="268" t="s">
        <v>2384</v>
      </c>
      <c r="C127" s="269">
        <v>30</v>
      </c>
    </row>
    <row r="128" spans="1:3" ht="37.5" x14ac:dyDescent="0.25">
      <c r="A128" s="267" t="s">
        <v>5783</v>
      </c>
      <c r="B128" s="268" t="s">
        <v>2386</v>
      </c>
      <c r="C128" s="269">
        <v>15</v>
      </c>
    </row>
    <row r="129" spans="1:3" ht="75" x14ac:dyDescent="0.25">
      <c r="A129" s="267" t="s">
        <v>5784</v>
      </c>
      <c r="B129" s="268" t="s">
        <v>2388</v>
      </c>
      <c r="C129" s="269">
        <v>30</v>
      </c>
    </row>
    <row r="130" spans="1:3" ht="112.5" x14ac:dyDescent="0.25">
      <c r="A130" s="267" t="s">
        <v>5785</v>
      </c>
      <c r="B130" s="268" t="s">
        <v>2390</v>
      </c>
      <c r="C130" s="270">
        <v>45</v>
      </c>
    </row>
    <row r="131" spans="1:3" ht="37.5" x14ac:dyDescent="0.25">
      <c r="A131" s="267" t="s">
        <v>5786</v>
      </c>
      <c r="B131" s="268" t="s">
        <v>836</v>
      </c>
      <c r="C131" s="270">
        <v>45</v>
      </c>
    </row>
    <row r="132" spans="1:3" ht="75" x14ac:dyDescent="0.25">
      <c r="A132" s="267" t="s">
        <v>5787</v>
      </c>
      <c r="B132" s="268" t="s">
        <v>2393</v>
      </c>
      <c r="C132" s="270">
        <v>90</v>
      </c>
    </row>
    <row r="133" spans="1:3" ht="18.75" x14ac:dyDescent="0.25">
      <c r="A133" s="267" t="s">
        <v>5788</v>
      </c>
      <c r="B133" s="282" t="s">
        <v>2400</v>
      </c>
      <c r="C133" s="283">
        <v>30</v>
      </c>
    </row>
    <row r="134" spans="1:3" ht="18.75" x14ac:dyDescent="0.25">
      <c r="A134" s="267" t="s">
        <v>5789</v>
      </c>
      <c r="B134" s="282" t="s">
        <v>2891</v>
      </c>
      <c r="C134" s="283">
        <v>60</v>
      </c>
    </row>
    <row r="135" spans="1:3" ht="131.25" x14ac:dyDescent="0.25">
      <c r="A135" s="267" t="s">
        <v>5790</v>
      </c>
      <c r="B135" s="284" t="s">
        <v>2559</v>
      </c>
      <c r="C135" s="283">
        <v>30</v>
      </c>
    </row>
    <row r="136" spans="1:3" ht="18.75" x14ac:dyDescent="0.25">
      <c r="A136" s="267" t="s">
        <v>5791</v>
      </c>
      <c r="B136" s="282" t="s">
        <v>2893</v>
      </c>
      <c r="C136" s="283">
        <v>30</v>
      </c>
    </row>
    <row r="137" spans="1:3" ht="18.75" x14ac:dyDescent="0.25">
      <c r="A137" s="267" t="s">
        <v>5792</v>
      </c>
      <c r="B137" s="282" t="s">
        <v>849</v>
      </c>
      <c r="C137" s="283">
        <v>45</v>
      </c>
    </row>
    <row r="138" spans="1:3" ht="18.75" x14ac:dyDescent="0.25">
      <c r="A138" s="267" t="s">
        <v>5793</v>
      </c>
      <c r="B138" s="282" t="s">
        <v>2798</v>
      </c>
      <c r="C138" s="283">
        <v>30</v>
      </c>
    </row>
    <row r="139" spans="1:3" ht="18.75" x14ac:dyDescent="0.25">
      <c r="A139" s="267" t="s">
        <v>5794</v>
      </c>
      <c r="B139" s="282" t="s">
        <v>2428</v>
      </c>
      <c r="C139" s="283">
        <v>30</v>
      </c>
    </row>
    <row r="140" spans="1:3" ht="18.75" x14ac:dyDescent="0.25">
      <c r="A140" s="267" t="s">
        <v>5795</v>
      </c>
      <c r="B140" s="282" t="s">
        <v>2898</v>
      </c>
      <c r="C140" s="283">
        <v>90</v>
      </c>
    </row>
    <row r="141" spans="1:3" ht="18.75" x14ac:dyDescent="0.25">
      <c r="A141" s="267" t="s">
        <v>5796</v>
      </c>
      <c r="B141" s="282" t="s">
        <v>2900</v>
      </c>
      <c r="C141" s="283">
        <v>180</v>
      </c>
    </row>
    <row r="142" spans="1:3" ht="18.75" x14ac:dyDescent="0.25">
      <c r="A142" s="267" t="s">
        <v>5797</v>
      </c>
      <c r="B142" s="282" t="s">
        <v>2902</v>
      </c>
      <c r="C142" s="283">
        <v>180</v>
      </c>
    </row>
    <row r="143" spans="1:3" ht="18.75" x14ac:dyDescent="0.25">
      <c r="A143" s="267" t="s">
        <v>5798</v>
      </c>
      <c r="B143" s="282" t="s">
        <v>2904</v>
      </c>
      <c r="C143" s="283">
        <v>90</v>
      </c>
    </row>
    <row r="144" spans="1:3" ht="18.75" x14ac:dyDescent="0.25">
      <c r="A144" s="267" t="s">
        <v>5799</v>
      </c>
      <c r="B144" s="282" t="s">
        <v>2906</v>
      </c>
      <c r="C144" s="283">
        <v>90</v>
      </c>
    </row>
    <row r="145" spans="1:3" ht="18.75" x14ac:dyDescent="0.25">
      <c r="A145" s="267" t="s">
        <v>5800</v>
      </c>
      <c r="B145" s="282" t="s">
        <v>2907</v>
      </c>
      <c r="C145" s="283">
        <v>60</v>
      </c>
    </row>
    <row r="146" spans="1:3" ht="18.75" x14ac:dyDescent="0.25">
      <c r="A146" s="267" t="s">
        <v>5801</v>
      </c>
      <c r="B146" s="282" t="s">
        <v>2909</v>
      </c>
      <c r="C146" s="283">
        <v>60</v>
      </c>
    </row>
    <row r="147" spans="1:3" ht="18.75" x14ac:dyDescent="0.25">
      <c r="A147" s="267" t="s">
        <v>5802</v>
      </c>
      <c r="B147" s="282" t="s">
        <v>2910</v>
      </c>
      <c r="C147" s="283">
        <v>30</v>
      </c>
    </row>
    <row r="148" spans="1:3" ht="18.75" x14ac:dyDescent="0.25">
      <c r="A148" s="267" t="s">
        <v>5803</v>
      </c>
      <c r="B148" s="282" t="s">
        <v>2911</v>
      </c>
      <c r="C148" s="283">
        <v>60</v>
      </c>
    </row>
    <row r="149" spans="1:3" ht="18.75" x14ac:dyDescent="0.25">
      <c r="A149" s="267" t="s">
        <v>5804</v>
      </c>
      <c r="B149" s="282" t="s">
        <v>2912</v>
      </c>
      <c r="C149" s="283">
        <v>60</v>
      </c>
    </row>
    <row r="150" spans="1:3" ht="18.75" x14ac:dyDescent="0.25">
      <c r="A150" s="267" t="s">
        <v>5805</v>
      </c>
      <c r="B150" s="282" t="s">
        <v>2913</v>
      </c>
      <c r="C150" s="283">
        <v>60</v>
      </c>
    </row>
    <row r="151" spans="1:3" ht="18.75" x14ac:dyDescent="0.25">
      <c r="A151" s="267" t="s">
        <v>5806</v>
      </c>
      <c r="B151" s="282" t="s">
        <v>2915</v>
      </c>
      <c r="C151" s="283">
        <v>180</v>
      </c>
    </row>
    <row r="152" spans="1:3" ht="37.5" x14ac:dyDescent="0.25">
      <c r="A152" s="267" t="s">
        <v>5807</v>
      </c>
      <c r="B152" s="268" t="s">
        <v>2384</v>
      </c>
      <c r="C152" s="269">
        <v>30</v>
      </c>
    </row>
    <row r="153" spans="1:3" ht="37.5" x14ac:dyDescent="0.25">
      <c r="A153" s="267" t="s">
        <v>5808</v>
      </c>
      <c r="B153" s="268" t="s">
        <v>2386</v>
      </c>
      <c r="C153" s="269">
        <v>15</v>
      </c>
    </row>
    <row r="154" spans="1:3" ht="75" x14ac:dyDescent="0.25">
      <c r="A154" s="267" t="s">
        <v>5809</v>
      </c>
      <c r="B154" s="268" t="s">
        <v>2388</v>
      </c>
      <c r="C154" s="269">
        <v>30</v>
      </c>
    </row>
    <row r="155" spans="1:3" ht="112.5" x14ac:dyDescent="0.25">
      <c r="A155" s="267" t="s">
        <v>5810</v>
      </c>
      <c r="B155" s="268" t="s">
        <v>2390</v>
      </c>
      <c r="C155" s="270">
        <v>45</v>
      </c>
    </row>
    <row r="156" spans="1:3" ht="37.5" x14ac:dyDescent="0.25">
      <c r="A156" s="267" t="s">
        <v>5811</v>
      </c>
      <c r="B156" s="268" t="s">
        <v>836</v>
      </c>
      <c r="C156" s="270">
        <v>45</v>
      </c>
    </row>
    <row r="157" spans="1:3" ht="75" x14ac:dyDescent="0.25">
      <c r="A157" s="267" t="s">
        <v>5812</v>
      </c>
      <c r="B157" s="268" t="s">
        <v>2393</v>
      </c>
      <c r="C157" s="270">
        <v>90</v>
      </c>
    </row>
    <row r="158" spans="1:3" ht="37.5" x14ac:dyDescent="0.25">
      <c r="A158" s="267" t="s">
        <v>5813</v>
      </c>
      <c r="B158" s="285" t="s">
        <v>2397</v>
      </c>
      <c r="C158" s="286">
        <v>75</v>
      </c>
    </row>
    <row r="159" spans="1:3" ht="56.25" x14ac:dyDescent="0.25">
      <c r="A159" s="267" t="s">
        <v>5814</v>
      </c>
      <c r="B159" s="285" t="s">
        <v>2967</v>
      </c>
      <c r="C159" s="286">
        <v>30</v>
      </c>
    </row>
    <row r="160" spans="1:3" ht="56.25" x14ac:dyDescent="0.25">
      <c r="A160" s="267" t="s">
        <v>5815</v>
      </c>
      <c r="B160" s="285" t="s">
        <v>2395</v>
      </c>
      <c r="C160" s="286">
        <v>30</v>
      </c>
    </row>
    <row r="161" spans="1:3" ht="75" x14ac:dyDescent="0.25">
      <c r="A161" s="267" t="s">
        <v>5816</v>
      </c>
      <c r="B161" s="285" t="s">
        <v>2969</v>
      </c>
      <c r="C161" s="286">
        <v>30</v>
      </c>
    </row>
    <row r="162" spans="1:3" ht="56.25" x14ac:dyDescent="0.25">
      <c r="A162" s="267" t="s">
        <v>5817</v>
      </c>
      <c r="B162" s="285" t="s">
        <v>2971</v>
      </c>
      <c r="C162" s="286">
        <v>30</v>
      </c>
    </row>
    <row r="163" spans="1:3" ht="75" x14ac:dyDescent="0.25">
      <c r="A163" s="267" t="s">
        <v>5818</v>
      </c>
      <c r="B163" s="285" t="s">
        <v>2400</v>
      </c>
      <c r="C163" s="286">
        <v>30</v>
      </c>
    </row>
    <row r="164" spans="1:3" ht="37.5" x14ac:dyDescent="0.25">
      <c r="A164" s="267" t="s">
        <v>5819</v>
      </c>
      <c r="B164" s="268" t="s">
        <v>2974</v>
      </c>
      <c r="C164" s="286">
        <v>60</v>
      </c>
    </row>
    <row r="165" spans="1:3" ht="56.25" x14ac:dyDescent="0.25">
      <c r="A165" s="267" t="s">
        <v>5820</v>
      </c>
      <c r="B165" s="268" t="s">
        <v>2976</v>
      </c>
      <c r="C165" s="287">
        <v>120</v>
      </c>
    </row>
    <row r="166" spans="1:3" ht="150" x14ac:dyDescent="0.25">
      <c r="A166" s="267" t="s">
        <v>5821</v>
      </c>
      <c r="B166" s="268" t="s">
        <v>2978</v>
      </c>
      <c r="C166" s="287">
        <v>90</v>
      </c>
    </row>
    <row r="167" spans="1:3" ht="131.25" x14ac:dyDescent="0.25">
      <c r="A167" s="267" t="s">
        <v>5822</v>
      </c>
      <c r="B167" s="268" t="s">
        <v>2980</v>
      </c>
      <c r="C167" s="286">
        <v>60</v>
      </c>
    </row>
    <row r="168" spans="1:3" ht="112.5" x14ac:dyDescent="0.25">
      <c r="A168" s="267" t="s">
        <v>5823</v>
      </c>
      <c r="B168" s="268" t="s">
        <v>2982</v>
      </c>
      <c r="C168" s="287">
        <v>120</v>
      </c>
    </row>
    <row r="169" spans="1:3" ht="112.5" x14ac:dyDescent="0.25">
      <c r="A169" s="267" t="s">
        <v>5824</v>
      </c>
      <c r="B169" s="268" t="s">
        <v>2984</v>
      </c>
      <c r="C169" s="287">
        <v>90</v>
      </c>
    </row>
    <row r="170" spans="1:3" ht="18.75" x14ac:dyDescent="0.25">
      <c r="A170" s="267" t="s">
        <v>5825</v>
      </c>
      <c r="B170" s="268" t="s">
        <v>2986</v>
      </c>
      <c r="C170" s="287">
        <v>60</v>
      </c>
    </row>
    <row r="171" spans="1:3" ht="75" x14ac:dyDescent="0.25">
      <c r="A171" s="267" t="s">
        <v>5826</v>
      </c>
      <c r="B171" s="268" t="s">
        <v>2990</v>
      </c>
      <c r="C171" s="286">
        <v>60</v>
      </c>
    </row>
    <row r="172" spans="1:3" ht="206.25" x14ac:dyDescent="0.25">
      <c r="A172" s="267" t="s">
        <v>5827</v>
      </c>
      <c r="B172" s="268" t="s">
        <v>2992</v>
      </c>
      <c r="C172" s="287">
        <v>60</v>
      </c>
    </row>
    <row r="173" spans="1:3" ht="93.75" x14ac:dyDescent="0.25">
      <c r="A173" s="267" t="s">
        <v>5828</v>
      </c>
      <c r="B173" s="268" t="s">
        <v>2994</v>
      </c>
      <c r="C173" s="286">
        <v>60</v>
      </c>
    </row>
    <row r="174" spans="1:3" ht="93.75" x14ac:dyDescent="0.25">
      <c r="A174" s="267" t="s">
        <v>5829</v>
      </c>
      <c r="B174" s="268" t="s">
        <v>2996</v>
      </c>
      <c r="C174" s="286">
        <v>60</v>
      </c>
    </row>
    <row r="175" spans="1:3" ht="112.5" x14ac:dyDescent="0.25">
      <c r="A175" s="267" t="s">
        <v>5830</v>
      </c>
      <c r="B175" s="268" t="s">
        <v>2998</v>
      </c>
      <c r="C175" s="287">
        <v>90</v>
      </c>
    </row>
    <row r="176" spans="1:3" ht="168.75" x14ac:dyDescent="0.25">
      <c r="A176" s="267" t="s">
        <v>5831</v>
      </c>
      <c r="B176" s="268" t="s">
        <v>3000</v>
      </c>
      <c r="C176" s="287">
        <v>60</v>
      </c>
    </row>
    <row r="177" spans="1:3" ht="75" x14ac:dyDescent="0.25">
      <c r="A177" s="267" t="s">
        <v>5832</v>
      </c>
      <c r="B177" s="268" t="s">
        <v>3002</v>
      </c>
      <c r="C177" s="286">
        <v>60</v>
      </c>
    </row>
    <row r="178" spans="1:3" ht="75" x14ac:dyDescent="0.25">
      <c r="A178" s="267" t="s">
        <v>5833</v>
      </c>
      <c r="B178" s="268" t="s">
        <v>3004</v>
      </c>
      <c r="C178" s="286">
        <v>180</v>
      </c>
    </row>
    <row r="179" spans="1:3" ht="37.5" x14ac:dyDescent="0.25">
      <c r="A179" s="267" t="s">
        <v>5834</v>
      </c>
      <c r="B179" s="268" t="s">
        <v>2384</v>
      </c>
      <c r="C179" s="269">
        <v>30</v>
      </c>
    </row>
    <row r="180" spans="1:3" ht="37.5" x14ac:dyDescent="0.25">
      <c r="A180" s="267" t="s">
        <v>5835</v>
      </c>
      <c r="B180" s="268" t="s">
        <v>2386</v>
      </c>
      <c r="C180" s="269">
        <v>15</v>
      </c>
    </row>
    <row r="181" spans="1:3" ht="75" x14ac:dyDescent="0.25">
      <c r="A181" s="267" t="s">
        <v>5836</v>
      </c>
      <c r="B181" s="268" t="s">
        <v>2388</v>
      </c>
      <c r="C181" s="269">
        <v>30</v>
      </c>
    </row>
    <row r="182" spans="1:3" ht="112.5" x14ac:dyDescent="0.25">
      <c r="A182" s="267" t="s">
        <v>5837</v>
      </c>
      <c r="B182" s="268" t="s">
        <v>2390</v>
      </c>
      <c r="C182" s="270">
        <v>45</v>
      </c>
    </row>
    <row r="183" spans="1:3" ht="37.5" x14ac:dyDescent="0.25">
      <c r="A183" s="267" t="s">
        <v>5838</v>
      </c>
      <c r="B183" s="268" t="s">
        <v>836</v>
      </c>
      <c r="C183" s="270">
        <v>45</v>
      </c>
    </row>
    <row r="184" spans="1:3" ht="75" x14ac:dyDescent="0.25">
      <c r="A184" s="267" t="s">
        <v>5839</v>
      </c>
      <c r="B184" s="268" t="s">
        <v>2393</v>
      </c>
      <c r="C184" s="270">
        <v>90</v>
      </c>
    </row>
    <row r="185" spans="1:3" ht="37.5" x14ac:dyDescent="0.25">
      <c r="A185" s="267" t="s">
        <v>5840</v>
      </c>
      <c r="B185" s="285" t="s">
        <v>2397</v>
      </c>
      <c r="C185" s="269">
        <v>60</v>
      </c>
    </row>
    <row r="186" spans="1:3" ht="56.25" x14ac:dyDescent="0.25">
      <c r="A186" s="267" t="s">
        <v>5841</v>
      </c>
      <c r="B186" s="285" t="s">
        <v>2967</v>
      </c>
      <c r="C186" s="269">
        <v>30</v>
      </c>
    </row>
    <row r="187" spans="1:3" ht="56.25" x14ac:dyDescent="0.25">
      <c r="A187" s="267" t="s">
        <v>5842</v>
      </c>
      <c r="B187" s="285" t="s">
        <v>2395</v>
      </c>
      <c r="C187" s="269">
        <v>30</v>
      </c>
    </row>
    <row r="188" spans="1:3" ht="75" x14ac:dyDescent="0.25">
      <c r="A188" s="267" t="s">
        <v>5843</v>
      </c>
      <c r="B188" s="285" t="s">
        <v>2969</v>
      </c>
      <c r="C188" s="269">
        <v>30</v>
      </c>
    </row>
    <row r="189" spans="1:3" ht="75" x14ac:dyDescent="0.25">
      <c r="A189" s="267" t="s">
        <v>5844</v>
      </c>
      <c r="B189" s="285" t="s">
        <v>2517</v>
      </c>
      <c r="C189" s="269">
        <v>30</v>
      </c>
    </row>
    <row r="190" spans="1:3" ht="187.5" x14ac:dyDescent="0.25">
      <c r="A190" s="267" t="s">
        <v>5845</v>
      </c>
      <c r="B190" s="285" t="s">
        <v>3897</v>
      </c>
      <c r="C190" s="288">
        <f>SUM(C191:C201)</f>
        <v>930</v>
      </c>
    </row>
    <row r="191" spans="1:3" ht="93.75" x14ac:dyDescent="0.25">
      <c r="A191" s="267" t="s">
        <v>5846</v>
      </c>
      <c r="B191" s="285" t="s">
        <v>3069</v>
      </c>
      <c r="C191" s="269">
        <v>60</v>
      </c>
    </row>
    <row r="192" spans="1:3" ht="37.5" x14ac:dyDescent="0.25">
      <c r="A192" s="267" t="s">
        <v>5847</v>
      </c>
      <c r="B192" s="285" t="s">
        <v>3071</v>
      </c>
      <c r="C192" s="269">
        <v>60</v>
      </c>
    </row>
    <row r="193" spans="1:3" ht="75" x14ac:dyDescent="0.25">
      <c r="A193" s="267" t="s">
        <v>5848</v>
      </c>
      <c r="B193" s="285" t="s">
        <v>3073</v>
      </c>
      <c r="C193" s="269">
        <v>60</v>
      </c>
    </row>
    <row r="194" spans="1:3" ht="56.25" x14ac:dyDescent="0.25">
      <c r="A194" s="267" t="s">
        <v>5849</v>
      </c>
      <c r="B194" s="285" t="s">
        <v>3075</v>
      </c>
      <c r="C194" s="269">
        <v>120</v>
      </c>
    </row>
    <row r="195" spans="1:3" ht="93.75" x14ac:dyDescent="0.25">
      <c r="A195" s="267" t="s">
        <v>5850</v>
      </c>
      <c r="B195" s="285" t="s">
        <v>3077</v>
      </c>
      <c r="C195" s="269">
        <v>60</v>
      </c>
    </row>
    <row r="196" spans="1:3" ht="93.75" x14ac:dyDescent="0.25">
      <c r="A196" s="267" t="s">
        <v>5851</v>
      </c>
      <c r="B196" s="285" t="s">
        <v>3079</v>
      </c>
      <c r="C196" s="269">
        <v>120</v>
      </c>
    </row>
    <row r="197" spans="1:3" ht="56.25" x14ac:dyDescent="0.25">
      <c r="A197" s="267" t="s">
        <v>5852</v>
      </c>
      <c r="B197" s="285" t="s">
        <v>3081</v>
      </c>
      <c r="C197" s="269">
        <v>60</v>
      </c>
    </row>
    <row r="198" spans="1:3" ht="93.75" x14ac:dyDescent="0.25">
      <c r="A198" s="267" t="s">
        <v>5853</v>
      </c>
      <c r="B198" s="285" t="s">
        <v>3083</v>
      </c>
      <c r="C198" s="269">
        <v>90</v>
      </c>
    </row>
    <row r="199" spans="1:3" ht="37.5" x14ac:dyDescent="0.25">
      <c r="A199" s="267" t="s">
        <v>5854</v>
      </c>
      <c r="B199" s="285" t="s">
        <v>3085</v>
      </c>
      <c r="C199" s="269">
        <v>90</v>
      </c>
    </row>
    <row r="200" spans="1:3" ht="75" x14ac:dyDescent="0.25">
      <c r="A200" s="267" t="s">
        <v>5855</v>
      </c>
      <c r="B200" s="285" t="s">
        <v>3087</v>
      </c>
      <c r="C200" s="269">
        <v>60</v>
      </c>
    </row>
    <row r="201" spans="1:3" ht="93.75" x14ac:dyDescent="0.25">
      <c r="A201" s="267" t="s">
        <v>5856</v>
      </c>
      <c r="B201" s="285" t="s">
        <v>3089</v>
      </c>
      <c r="C201" s="269">
        <v>150</v>
      </c>
    </row>
    <row r="202" spans="1:3" ht="37.5" x14ac:dyDescent="0.25">
      <c r="A202" s="267" t="s">
        <v>5857</v>
      </c>
      <c r="B202" s="268" t="s">
        <v>2384</v>
      </c>
      <c r="C202" s="269">
        <v>30</v>
      </c>
    </row>
    <row r="203" spans="1:3" ht="37.5" x14ac:dyDescent="0.25">
      <c r="A203" s="267" t="s">
        <v>5858</v>
      </c>
      <c r="B203" s="268" t="s">
        <v>2386</v>
      </c>
      <c r="C203" s="269">
        <v>15</v>
      </c>
    </row>
    <row r="204" spans="1:3" ht="75" x14ac:dyDescent="0.25">
      <c r="A204" s="267" t="s">
        <v>5859</v>
      </c>
      <c r="B204" s="268" t="s">
        <v>2388</v>
      </c>
      <c r="C204" s="269">
        <v>30</v>
      </c>
    </row>
    <row r="205" spans="1:3" ht="112.5" x14ac:dyDescent="0.25">
      <c r="A205" s="267" t="s">
        <v>5860</v>
      </c>
      <c r="B205" s="268" t="s">
        <v>2390</v>
      </c>
      <c r="C205" s="270">
        <v>45</v>
      </c>
    </row>
    <row r="206" spans="1:3" ht="37.5" x14ac:dyDescent="0.25">
      <c r="A206" s="267" t="s">
        <v>5861</v>
      </c>
      <c r="B206" s="268" t="s">
        <v>836</v>
      </c>
      <c r="C206" s="270">
        <v>45</v>
      </c>
    </row>
    <row r="207" spans="1:3" ht="75" x14ac:dyDescent="0.25">
      <c r="A207" s="267" t="s">
        <v>5862</v>
      </c>
      <c r="B207" s="268" t="s">
        <v>2393</v>
      </c>
      <c r="C207" s="270">
        <v>90</v>
      </c>
    </row>
    <row r="208" spans="1:3" ht="37.5" x14ac:dyDescent="0.25">
      <c r="A208" s="267" t="s">
        <v>5863</v>
      </c>
      <c r="B208" s="289" t="s">
        <v>2397</v>
      </c>
      <c r="C208" s="269">
        <v>75</v>
      </c>
    </row>
    <row r="209" spans="1:3" ht="56.25" x14ac:dyDescent="0.25">
      <c r="A209" s="267" t="s">
        <v>5864</v>
      </c>
      <c r="B209" s="289" t="s">
        <v>3097</v>
      </c>
      <c r="C209" s="269">
        <v>45</v>
      </c>
    </row>
    <row r="210" spans="1:3" ht="75" x14ac:dyDescent="0.25">
      <c r="A210" s="267" t="s">
        <v>5865</v>
      </c>
      <c r="B210" s="289" t="s">
        <v>3098</v>
      </c>
      <c r="C210" s="269">
        <v>60</v>
      </c>
    </row>
    <row r="211" spans="1:3" ht="131.25" x14ac:dyDescent="0.25">
      <c r="A211" s="267" t="s">
        <v>5866</v>
      </c>
      <c r="B211" s="289" t="s">
        <v>3100</v>
      </c>
      <c r="C211" s="269">
        <v>30</v>
      </c>
    </row>
    <row r="212" spans="1:3" ht="37.5" x14ac:dyDescent="0.25">
      <c r="A212" s="267" t="s">
        <v>5867</v>
      </c>
      <c r="B212" s="289" t="s">
        <v>848</v>
      </c>
      <c r="C212" s="269">
        <v>60</v>
      </c>
    </row>
    <row r="213" spans="1:3" ht="93.75" x14ac:dyDescent="0.25">
      <c r="A213" s="267" t="s">
        <v>5868</v>
      </c>
      <c r="B213" s="289" t="s">
        <v>3103</v>
      </c>
      <c r="C213" s="269">
        <v>45</v>
      </c>
    </row>
    <row r="214" spans="1:3" ht="112.5" x14ac:dyDescent="0.25">
      <c r="A214" s="267" t="s">
        <v>5869</v>
      </c>
      <c r="B214" s="289" t="s">
        <v>3105</v>
      </c>
      <c r="C214" s="269">
        <v>60</v>
      </c>
    </row>
    <row r="215" spans="1:3" ht="75" x14ac:dyDescent="0.25">
      <c r="A215" s="267" t="s">
        <v>5870</v>
      </c>
      <c r="B215" s="289" t="s">
        <v>2400</v>
      </c>
      <c r="C215" s="269">
        <v>30</v>
      </c>
    </row>
    <row r="216" spans="1:3" ht="150" x14ac:dyDescent="0.25">
      <c r="A216" s="267" t="s">
        <v>5871</v>
      </c>
      <c r="B216" s="289" t="s">
        <v>3108</v>
      </c>
      <c r="C216" s="269">
        <v>60</v>
      </c>
    </row>
    <row r="217" spans="1:3" ht="112.5" x14ac:dyDescent="0.25">
      <c r="A217" s="267" t="s">
        <v>5872</v>
      </c>
      <c r="B217" s="289" t="s">
        <v>3110</v>
      </c>
      <c r="C217" s="269">
        <v>60</v>
      </c>
    </row>
    <row r="218" spans="1:3" ht="93.75" x14ac:dyDescent="0.25">
      <c r="A218" s="267" t="s">
        <v>5873</v>
      </c>
      <c r="B218" s="289" t="s">
        <v>3112</v>
      </c>
      <c r="C218" s="269">
        <v>60</v>
      </c>
    </row>
    <row r="219" spans="1:3" ht="37.5" x14ac:dyDescent="0.25">
      <c r="A219" s="267" t="s">
        <v>5874</v>
      </c>
      <c r="B219" s="289" t="s">
        <v>2727</v>
      </c>
      <c r="C219" s="269">
        <v>60</v>
      </c>
    </row>
    <row r="220" spans="1:3" ht="75" x14ac:dyDescent="0.25">
      <c r="A220" s="267" t="s">
        <v>5875</v>
      </c>
      <c r="B220" s="289" t="s">
        <v>3115</v>
      </c>
      <c r="C220" s="269">
        <v>120</v>
      </c>
    </row>
    <row r="221" spans="1:3" ht="93.75" x14ac:dyDescent="0.25">
      <c r="A221" s="267" t="s">
        <v>5876</v>
      </c>
      <c r="B221" s="289" t="s">
        <v>3117</v>
      </c>
      <c r="C221" s="269">
        <v>60</v>
      </c>
    </row>
    <row r="222" spans="1:3" ht="150" x14ac:dyDescent="0.25">
      <c r="A222" s="267" t="s">
        <v>5877</v>
      </c>
      <c r="B222" s="289" t="s">
        <v>3119</v>
      </c>
      <c r="C222" s="269">
        <v>60</v>
      </c>
    </row>
    <row r="223" spans="1:3" ht="75" x14ac:dyDescent="0.25">
      <c r="A223" s="267" t="s">
        <v>5878</v>
      </c>
      <c r="B223" s="289" t="s">
        <v>3121</v>
      </c>
      <c r="C223" s="269">
        <v>60</v>
      </c>
    </row>
    <row r="224" spans="1:3" ht="131.25" x14ac:dyDescent="0.25">
      <c r="A224" s="267" t="s">
        <v>5879</v>
      </c>
      <c r="B224" s="289" t="s">
        <v>3123</v>
      </c>
      <c r="C224" s="269">
        <v>120</v>
      </c>
    </row>
    <row r="225" spans="1:3" ht="93.75" x14ac:dyDescent="0.25">
      <c r="A225" s="267" t="s">
        <v>5880</v>
      </c>
      <c r="B225" s="289" t="s">
        <v>3125</v>
      </c>
      <c r="C225" s="269">
        <v>90</v>
      </c>
    </row>
    <row r="226" spans="1:3" ht="168.75" x14ac:dyDescent="0.25">
      <c r="A226" s="267" t="s">
        <v>5881</v>
      </c>
      <c r="B226" s="289" t="s">
        <v>3127</v>
      </c>
      <c r="C226" s="269">
        <v>60</v>
      </c>
    </row>
    <row r="227" spans="1:3" ht="56.25" x14ac:dyDescent="0.25">
      <c r="A227" s="267" t="s">
        <v>5882</v>
      </c>
      <c r="B227" s="289" t="s">
        <v>3129</v>
      </c>
      <c r="C227" s="269">
        <v>60</v>
      </c>
    </row>
    <row r="228" spans="1:3" ht="93.75" x14ac:dyDescent="0.25">
      <c r="A228" s="267" t="s">
        <v>5883</v>
      </c>
      <c r="B228" s="289" t="s">
        <v>3131</v>
      </c>
      <c r="C228" s="269">
        <v>90</v>
      </c>
    </row>
    <row r="229" spans="1:3" ht="75" x14ac:dyDescent="0.25">
      <c r="A229" s="267" t="s">
        <v>5884</v>
      </c>
      <c r="B229" s="289" t="s">
        <v>2453</v>
      </c>
      <c r="C229" s="269">
        <v>120</v>
      </c>
    </row>
    <row r="230" spans="1:3" ht="37.5" x14ac:dyDescent="0.25">
      <c r="A230" s="267" t="s">
        <v>5885</v>
      </c>
      <c r="B230" s="268" t="s">
        <v>2384</v>
      </c>
      <c r="C230" s="269">
        <v>30</v>
      </c>
    </row>
    <row r="231" spans="1:3" ht="37.5" x14ac:dyDescent="0.25">
      <c r="A231" s="267" t="s">
        <v>5886</v>
      </c>
      <c r="B231" s="268" t="s">
        <v>2386</v>
      </c>
      <c r="C231" s="269">
        <v>15</v>
      </c>
    </row>
    <row r="232" spans="1:3" ht="75" x14ac:dyDescent="0.25">
      <c r="A232" s="267" t="s">
        <v>5887</v>
      </c>
      <c r="B232" s="268" t="s">
        <v>2388</v>
      </c>
      <c r="C232" s="269">
        <v>30</v>
      </c>
    </row>
    <row r="233" spans="1:3" ht="112.5" x14ac:dyDescent="0.25">
      <c r="A233" s="267" t="s">
        <v>5888</v>
      </c>
      <c r="B233" s="268" t="s">
        <v>2390</v>
      </c>
      <c r="C233" s="270">
        <v>45</v>
      </c>
    </row>
    <row r="234" spans="1:3" ht="37.5" x14ac:dyDescent="0.25">
      <c r="A234" s="267" t="s">
        <v>5889</v>
      </c>
      <c r="B234" s="268" t="s">
        <v>836</v>
      </c>
      <c r="C234" s="270">
        <v>45</v>
      </c>
    </row>
    <row r="235" spans="1:3" ht="75" x14ac:dyDescent="0.25">
      <c r="A235" s="267" t="s">
        <v>5890</v>
      </c>
      <c r="B235" s="268" t="s">
        <v>2393</v>
      </c>
      <c r="C235" s="270">
        <v>90</v>
      </c>
    </row>
    <row r="236" spans="1:3" ht="75" x14ac:dyDescent="0.25">
      <c r="A236" s="267" t="s">
        <v>5891</v>
      </c>
      <c r="B236" s="284" t="s">
        <v>3139</v>
      </c>
      <c r="C236" s="286">
        <v>30</v>
      </c>
    </row>
    <row r="237" spans="1:3" ht="37.5" x14ac:dyDescent="0.25">
      <c r="A237" s="267" t="s">
        <v>5892</v>
      </c>
      <c r="B237" s="284" t="s">
        <v>3141</v>
      </c>
      <c r="C237" s="286">
        <v>30</v>
      </c>
    </row>
    <row r="238" spans="1:3" ht="56.25" x14ac:dyDescent="0.25">
      <c r="A238" s="267" t="s">
        <v>5893</v>
      </c>
      <c r="B238" s="284" t="s">
        <v>3142</v>
      </c>
      <c r="C238" s="286">
        <v>60</v>
      </c>
    </row>
    <row r="239" spans="1:3" ht="75" x14ac:dyDescent="0.25">
      <c r="A239" s="267" t="s">
        <v>5894</v>
      </c>
      <c r="B239" s="284" t="s">
        <v>3144</v>
      </c>
      <c r="C239" s="286">
        <v>45</v>
      </c>
    </row>
    <row r="240" spans="1:3" ht="93.75" x14ac:dyDescent="0.25">
      <c r="A240" s="267" t="s">
        <v>5895</v>
      </c>
      <c r="B240" s="284" t="s">
        <v>3146</v>
      </c>
      <c r="C240" s="286">
        <v>60</v>
      </c>
    </row>
    <row r="241" spans="1:3" ht="56.25" x14ac:dyDescent="0.25">
      <c r="A241" s="267" t="s">
        <v>5896</v>
      </c>
      <c r="B241" s="284" t="s">
        <v>3148</v>
      </c>
      <c r="C241" s="286">
        <v>60</v>
      </c>
    </row>
    <row r="242" spans="1:3" ht="75" x14ac:dyDescent="0.25">
      <c r="A242" s="267" t="s">
        <v>5897</v>
      </c>
      <c r="B242" s="284" t="s">
        <v>2400</v>
      </c>
      <c r="C242" s="286">
        <v>30</v>
      </c>
    </row>
    <row r="243" spans="1:3" ht="37.5" x14ac:dyDescent="0.25">
      <c r="A243" s="267" t="s">
        <v>5898</v>
      </c>
      <c r="B243" s="284" t="s">
        <v>3151</v>
      </c>
      <c r="C243" s="286">
        <v>45</v>
      </c>
    </row>
    <row r="244" spans="1:3" ht="75" x14ac:dyDescent="0.25">
      <c r="A244" s="267" t="s">
        <v>5899</v>
      </c>
      <c r="B244" s="284" t="s">
        <v>3153</v>
      </c>
      <c r="C244" s="286">
        <v>45</v>
      </c>
    </row>
    <row r="245" spans="1:3" ht="56.25" x14ac:dyDescent="0.25">
      <c r="A245" s="267" t="s">
        <v>5900</v>
      </c>
      <c r="B245" s="284" t="s">
        <v>3155</v>
      </c>
      <c r="C245" s="286">
        <v>45</v>
      </c>
    </row>
    <row r="246" spans="1:3" ht="75" x14ac:dyDescent="0.25">
      <c r="A246" s="267" t="s">
        <v>5901</v>
      </c>
      <c r="B246" s="284" t="s">
        <v>3157</v>
      </c>
      <c r="C246" s="286">
        <v>45</v>
      </c>
    </row>
    <row r="247" spans="1:3" ht="75" x14ac:dyDescent="0.25">
      <c r="A247" s="267" t="s">
        <v>5902</v>
      </c>
      <c r="B247" s="284" t="s">
        <v>3159</v>
      </c>
      <c r="C247" s="286">
        <v>60</v>
      </c>
    </row>
    <row r="248" spans="1:3" ht="75" x14ac:dyDescent="0.25">
      <c r="A248" s="267" t="s">
        <v>5903</v>
      </c>
      <c r="B248" s="284" t="s">
        <v>3161</v>
      </c>
      <c r="C248" s="286">
        <v>60</v>
      </c>
    </row>
    <row r="249" spans="1:3" ht="75" x14ac:dyDescent="0.25">
      <c r="A249" s="267" t="s">
        <v>5904</v>
      </c>
      <c r="B249" s="284" t="s">
        <v>3163</v>
      </c>
      <c r="C249" s="286">
        <v>45</v>
      </c>
    </row>
    <row r="250" spans="1:3" ht="18.75" x14ac:dyDescent="0.25">
      <c r="A250" s="267" t="s">
        <v>5905</v>
      </c>
      <c r="B250" s="284" t="s">
        <v>3165</v>
      </c>
      <c r="C250" s="286">
        <v>60</v>
      </c>
    </row>
    <row r="251" spans="1:3" ht="75" x14ac:dyDescent="0.25">
      <c r="A251" s="267" t="s">
        <v>5906</v>
      </c>
      <c r="B251" s="284" t="s">
        <v>3167</v>
      </c>
      <c r="C251" s="286">
        <v>75</v>
      </c>
    </row>
    <row r="252" spans="1:3" ht="93.75" x14ac:dyDescent="0.25">
      <c r="A252" s="267" t="s">
        <v>5907</v>
      </c>
      <c r="B252" s="284" t="s">
        <v>3169</v>
      </c>
      <c r="C252" s="286">
        <v>120</v>
      </c>
    </row>
    <row r="253" spans="1:3" ht="93.75" x14ac:dyDescent="0.25">
      <c r="A253" s="267" t="s">
        <v>5908</v>
      </c>
      <c r="B253" s="284" t="s">
        <v>3171</v>
      </c>
      <c r="C253" s="286">
        <v>120</v>
      </c>
    </row>
    <row r="254" spans="1:3" ht="93.75" x14ac:dyDescent="0.25">
      <c r="A254" s="267" t="s">
        <v>5909</v>
      </c>
      <c r="B254" s="284" t="s">
        <v>3173</v>
      </c>
      <c r="C254" s="286">
        <v>120</v>
      </c>
    </row>
    <row r="255" spans="1:3" ht="93.75" x14ac:dyDescent="0.25">
      <c r="A255" s="267" t="s">
        <v>5910</v>
      </c>
      <c r="B255" s="284" t="s">
        <v>3175</v>
      </c>
      <c r="C255" s="286">
        <v>120</v>
      </c>
    </row>
    <row r="256" spans="1:3" ht="56.25" x14ac:dyDescent="0.25">
      <c r="A256" s="267" t="s">
        <v>5911</v>
      </c>
      <c r="B256" s="284" t="s">
        <v>3177</v>
      </c>
      <c r="C256" s="286">
        <v>60</v>
      </c>
    </row>
    <row r="257" spans="1:3" ht="56.25" x14ac:dyDescent="0.25">
      <c r="A257" s="267" t="s">
        <v>5912</v>
      </c>
      <c r="B257" s="284" t="s">
        <v>3179</v>
      </c>
      <c r="C257" s="286">
        <v>60</v>
      </c>
    </row>
    <row r="258" spans="1:3" ht="37.5" x14ac:dyDescent="0.25">
      <c r="A258" s="267" t="s">
        <v>5913</v>
      </c>
      <c r="B258" s="284" t="s">
        <v>3181</v>
      </c>
      <c r="C258" s="286">
        <v>30</v>
      </c>
    </row>
    <row r="259" spans="1:3" ht="56.25" x14ac:dyDescent="0.25">
      <c r="A259" s="267" t="s">
        <v>5914</v>
      </c>
      <c r="B259" s="284" t="s">
        <v>817</v>
      </c>
      <c r="C259" s="286">
        <v>225</v>
      </c>
    </row>
    <row r="260" spans="1:3" ht="37.5" x14ac:dyDescent="0.25">
      <c r="A260" s="267" t="s">
        <v>5915</v>
      </c>
      <c r="B260" s="268" t="s">
        <v>2384</v>
      </c>
      <c r="C260" s="269">
        <v>30</v>
      </c>
    </row>
    <row r="261" spans="1:3" ht="37.5" x14ac:dyDescent="0.25">
      <c r="A261" s="267" t="s">
        <v>5916</v>
      </c>
      <c r="B261" s="268" t="s">
        <v>2386</v>
      </c>
      <c r="C261" s="269">
        <v>15</v>
      </c>
    </row>
    <row r="262" spans="1:3" ht="75" x14ac:dyDescent="0.25">
      <c r="A262" s="267" t="s">
        <v>5917</v>
      </c>
      <c r="B262" s="268" t="s">
        <v>2388</v>
      </c>
      <c r="C262" s="269">
        <v>30</v>
      </c>
    </row>
    <row r="263" spans="1:3" ht="112.5" x14ac:dyDescent="0.25">
      <c r="A263" s="267" t="s">
        <v>5918</v>
      </c>
      <c r="B263" s="268" t="s">
        <v>2390</v>
      </c>
      <c r="C263" s="270">
        <v>45</v>
      </c>
    </row>
    <row r="264" spans="1:3" ht="37.5" x14ac:dyDescent="0.25">
      <c r="A264" s="267" t="s">
        <v>5919</v>
      </c>
      <c r="B264" s="268" t="s">
        <v>836</v>
      </c>
      <c r="C264" s="270">
        <v>45</v>
      </c>
    </row>
    <row r="265" spans="1:3" ht="75" x14ac:dyDescent="0.25">
      <c r="A265" s="267" t="s">
        <v>5920</v>
      </c>
      <c r="B265" s="268" t="s">
        <v>2393</v>
      </c>
      <c r="C265" s="270">
        <v>90</v>
      </c>
    </row>
    <row r="266" spans="1:3" ht="75" x14ac:dyDescent="0.25">
      <c r="A266" s="267" t="s">
        <v>5921</v>
      </c>
      <c r="B266" s="268" t="s">
        <v>2969</v>
      </c>
      <c r="C266" s="269">
        <v>30</v>
      </c>
    </row>
    <row r="267" spans="1:3" ht="56.25" x14ac:dyDescent="0.25">
      <c r="A267" s="267" t="s">
        <v>5922</v>
      </c>
      <c r="B267" s="268" t="s">
        <v>3249</v>
      </c>
      <c r="C267" s="269">
        <v>75</v>
      </c>
    </row>
    <row r="268" spans="1:3" ht="75" x14ac:dyDescent="0.25">
      <c r="A268" s="267" t="s">
        <v>5923</v>
      </c>
      <c r="B268" s="268" t="s">
        <v>3250</v>
      </c>
      <c r="C268" s="269">
        <v>75</v>
      </c>
    </row>
    <row r="269" spans="1:3" ht="56.25" x14ac:dyDescent="0.25">
      <c r="A269" s="267" t="s">
        <v>5924</v>
      </c>
      <c r="B269" s="268" t="s">
        <v>2395</v>
      </c>
      <c r="C269" s="269">
        <v>45</v>
      </c>
    </row>
    <row r="270" spans="1:3" ht="75" x14ac:dyDescent="0.25">
      <c r="A270" s="267" t="s">
        <v>5925</v>
      </c>
      <c r="B270" s="268" t="s">
        <v>3022</v>
      </c>
      <c r="C270" s="269">
        <v>75</v>
      </c>
    </row>
    <row r="271" spans="1:3" ht="75" x14ac:dyDescent="0.25">
      <c r="A271" s="267" t="s">
        <v>5926</v>
      </c>
      <c r="B271" s="268" t="s">
        <v>3254</v>
      </c>
      <c r="C271" s="269">
        <v>75</v>
      </c>
    </row>
    <row r="272" spans="1:3" ht="112.5" x14ac:dyDescent="0.25">
      <c r="A272" s="267" t="s">
        <v>5927</v>
      </c>
      <c r="B272" s="268" t="s">
        <v>3256</v>
      </c>
      <c r="C272" s="269">
        <v>60</v>
      </c>
    </row>
    <row r="273" spans="1:3" ht="112.5" x14ac:dyDescent="0.25">
      <c r="A273" s="267" t="s">
        <v>5928</v>
      </c>
      <c r="B273" s="268" t="s">
        <v>3258</v>
      </c>
      <c r="C273" s="269">
        <v>60</v>
      </c>
    </row>
    <row r="274" spans="1:3" ht="75" x14ac:dyDescent="0.25">
      <c r="A274" s="267" t="s">
        <v>5929</v>
      </c>
      <c r="B274" s="268" t="s">
        <v>3260</v>
      </c>
      <c r="C274" s="269">
        <v>75</v>
      </c>
    </row>
    <row r="275" spans="1:3" ht="75" x14ac:dyDescent="0.25">
      <c r="A275" s="267" t="s">
        <v>5930</v>
      </c>
      <c r="B275" s="268" t="s">
        <v>3262</v>
      </c>
      <c r="C275" s="269">
        <v>60</v>
      </c>
    </row>
    <row r="276" spans="1:3" ht="56.25" x14ac:dyDescent="0.25">
      <c r="A276" s="267" t="s">
        <v>5931</v>
      </c>
      <c r="B276" s="268" t="s">
        <v>3264</v>
      </c>
      <c r="C276" s="269">
        <v>30</v>
      </c>
    </row>
    <row r="277" spans="1:3" ht="75" x14ac:dyDescent="0.25">
      <c r="A277" s="267" t="s">
        <v>5932</v>
      </c>
      <c r="B277" s="268" t="s">
        <v>2428</v>
      </c>
      <c r="C277" s="269">
        <v>30</v>
      </c>
    </row>
    <row r="278" spans="1:3" ht="56.25" x14ac:dyDescent="0.25">
      <c r="A278" s="267" t="s">
        <v>5933</v>
      </c>
      <c r="B278" s="268" t="s">
        <v>3267</v>
      </c>
      <c r="C278" s="269">
        <v>30</v>
      </c>
    </row>
    <row r="279" spans="1:3" ht="75" x14ac:dyDescent="0.25">
      <c r="A279" s="267" t="s">
        <v>5934</v>
      </c>
      <c r="B279" s="268" t="s">
        <v>2400</v>
      </c>
      <c r="C279" s="269">
        <v>30</v>
      </c>
    </row>
    <row r="280" spans="1:3" ht="37.5" x14ac:dyDescent="0.25">
      <c r="A280" s="267" t="s">
        <v>5935</v>
      </c>
      <c r="B280" s="268" t="s">
        <v>3270</v>
      </c>
      <c r="C280" s="269">
        <v>90</v>
      </c>
    </row>
    <row r="281" spans="1:3" ht="150" x14ac:dyDescent="0.25">
      <c r="A281" s="267" t="s">
        <v>5936</v>
      </c>
      <c r="B281" s="268" t="s">
        <v>3272</v>
      </c>
      <c r="C281" s="269">
        <v>90</v>
      </c>
    </row>
    <row r="282" spans="1:3" ht="75" x14ac:dyDescent="0.25">
      <c r="A282" s="267" t="s">
        <v>5937</v>
      </c>
      <c r="B282" s="268" t="s">
        <v>3274</v>
      </c>
      <c r="C282" s="269">
        <v>90</v>
      </c>
    </row>
    <row r="283" spans="1:3" ht="112.5" x14ac:dyDescent="0.25">
      <c r="A283" s="267" t="s">
        <v>5938</v>
      </c>
      <c r="B283" s="268" t="s">
        <v>3276</v>
      </c>
      <c r="C283" s="269">
        <v>120</v>
      </c>
    </row>
    <row r="284" spans="1:3" ht="37.5" x14ac:dyDescent="0.25">
      <c r="A284" s="267" t="s">
        <v>5939</v>
      </c>
      <c r="B284" s="268" t="s">
        <v>850</v>
      </c>
      <c r="C284" s="269">
        <v>150</v>
      </c>
    </row>
    <row r="285" spans="1:3" ht="37.5" x14ac:dyDescent="0.25">
      <c r="A285" s="267" t="s">
        <v>5940</v>
      </c>
      <c r="B285" s="268" t="s">
        <v>3279</v>
      </c>
      <c r="C285" s="269">
        <v>120</v>
      </c>
    </row>
    <row r="286" spans="1:3" ht="18.75" x14ac:dyDescent="0.25">
      <c r="A286" s="267" t="s">
        <v>5941</v>
      </c>
      <c r="B286" s="268" t="s">
        <v>2986</v>
      </c>
      <c r="C286" s="269">
        <v>120</v>
      </c>
    </row>
    <row r="287" spans="1:3" ht="56.25" x14ac:dyDescent="0.25">
      <c r="A287" s="267" t="s">
        <v>5942</v>
      </c>
      <c r="B287" s="268" t="s">
        <v>3282</v>
      </c>
      <c r="C287" s="269">
        <v>60</v>
      </c>
    </row>
    <row r="288" spans="1:3" ht="187.5" x14ac:dyDescent="0.25">
      <c r="A288" s="267" t="s">
        <v>5943</v>
      </c>
      <c r="B288" s="268" t="s">
        <v>3284</v>
      </c>
      <c r="C288" s="269">
        <v>90</v>
      </c>
    </row>
    <row r="289" spans="1:3" ht="93.75" x14ac:dyDescent="0.25">
      <c r="A289" s="267" t="s">
        <v>5944</v>
      </c>
      <c r="B289" s="268" t="s">
        <v>3044</v>
      </c>
      <c r="C289" s="269">
        <v>60</v>
      </c>
    </row>
    <row r="290" spans="1:3" ht="75" x14ac:dyDescent="0.25">
      <c r="A290" s="267" t="s">
        <v>5945</v>
      </c>
      <c r="B290" s="268" t="s">
        <v>3287</v>
      </c>
      <c r="C290" s="269">
        <v>180</v>
      </c>
    </row>
    <row r="291" spans="1:3" ht="56.25" x14ac:dyDescent="0.25">
      <c r="A291" s="267" t="s">
        <v>5946</v>
      </c>
      <c r="B291" s="268" t="s">
        <v>817</v>
      </c>
      <c r="C291" s="269">
        <v>180</v>
      </c>
    </row>
    <row r="292" spans="1:3" ht="37.5" x14ac:dyDescent="0.25">
      <c r="A292" s="267" t="s">
        <v>5947</v>
      </c>
      <c r="B292" s="268" t="s">
        <v>2384</v>
      </c>
      <c r="C292" s="269">
        <v>30</v>
      </c>
    </row>
    <row r="293" spans="1:3" ht="37.5" x14ac:dyDescent="0.25">
      <c r="A293" s="267" t="s">
        <v>5948</v>
      </c>
      <c r="B293" s="268" t="s">
        <v>2386</v>
      </c>
      <c r="C293" s="269">
        <v>15</v>
      </c>
    </row>
    <row r="294" spans="1:3" ht="75" x14ac:dyDescent="0.25">
      <c r="A294" s="267" t="s">
        <v>5949</v>
      </c>
      <c r="B294" s="268" t="s">
        <v>2388</v>
      </c>
      <c r="C294" s="269">
        <v>30</v>
      </c>
    </row>
    <row r="295" spans="1:3" ht="112.5" x14ac:dyDescent="0.25">
      <c r="A295" s="267" t="s">
        <v>5950</v>
      </c>
      <c r="B295" s="268" t="s">
        <v>2390</v>
      </c>
      <c r="C295" s="270">
        <v>45</v>
      </c>
    </row>
    <row r="296" spans="1:3" ht="37.5" x14ac:dyDescent="0.25">
      <c r="A296" s="267" t="s">
        <v>5951</v>
      </c>
      <c r="B296" s="268" t="s">
        <v>836</v>
      </c>
      <c r="C296" s="270">
        <v>45</v>
      </c>
    </row>
    <row r="297" spans="1:3" ht="75" x14ac:dyDescent="0.25">
      <c r="A297" s="267" t="s">
        <v>5952</v>
      </c>
      <c r="B297" s="268" t="s">
        <v>2393</v>
      </c>
      <c r="C297" s="270">
        <v>90</v>
      </c>
    </row>
    <row r="298" spans="1:3" ht="75" x14ac:dyDescent="0.25">
      <c r="A298" s="267" t="s">
        <v>5953</v>
      </c>
      <c r="B298" s="284" t="s">
        <v>3296</v>
      </c>
      <c r="C298" s="286">
        <v>30</v>
      </c>
    </row>
    <row r="299" spans="1:3" ht="112.5" x14ac:dyDescent="0.25">
      <c r="A299" s="267" t="s">
        <v>5954</v>
      </c>
      <c r="B299" s="284" t="s">
        <v>3298</v>
      </c>
      <c r="C299" s="286">
        <v>60</v>
      </c>
    </row>
    <row r="300" spans="1:3" ht="75" x14ac:dyDescent="0.25">
      <c r="A300" s="267" t="s">
        <v>5955</v>
      </c>
      <c r="B300" s="284" t="s">
        <v>3299</v>
      </c>
      <c r="C300" s="286">
        <v>45</v>
      </c>
    </row>
    <row r="301" spans="1:3" ht="131.25" x14ac:dyDescent="0.25">
      <c r="A301" s="267" t="s">
        <v>5956</v>
      </c>
      <c r="B301" s="284" t="s">
        <v>3301</v>
      </c>
      <c r="C301" s="286">
        <v>60</v>
      </c>
    </row>
    <row r="302" spans="1:3" ht="93.75" x14ac:dyDescent="0.25">
      <c r="A302" s="267" t="s">
        <v>5957</v>
      </c>
      <c r="B302" s="284" t="s">
        <v>3303</v>
      </c>
      <c r="C302" s="287">
        <v>30</v>
      </c>
    </row>
    <row r="303" spans="1:3" ht="131.25" x14ac:dyDescent="0.25">
      <c r="A303" s="267" t="s">
        <v>5958</v>
      </c>
      <c r="B303" s="284" t="s">
        <v>3305</v>
      </c>
      <c r="C303" s="287">
        <v>60</v>
      </c>
    </row>
    <row r="304" spans="1:3" ht="93.75" x14ac:dyDescent="0.25">
      <c r="A304" s="267" t="s">
        <v>5959</v>
      </c>
      <c r="B304" s="284" t="s">
        <v>3307</v>
      </c>
      <c r="C304" s="286">
        <v>60</v>
      </c>
    </row>
    <row r="305" spans="1:3" ht="75" x14ac:dyDescent="0.25">
      <c r="A305" s="267" t="s">
        <v>5960</v>
      </c>
      <c r="B305" s="284" t="s">
        <v>3309</v>
      </c>
      <c r="C305" s="286">
        <v>90</v>
      </c>
    </row>
    <row r="306" spans="1:3" ht="75" x14ac:dyDescent="0.25">
      <c r="A306" s="267" t="s">
        <v>5961</v>
      </c>
      <c r="B306" s="284" t="s">
        <v>2607</v>
      </c>
      <c r="C306" s="287">
        <v>60</v>
      </c>
    </row>
    <row r="307" spans="1:3" ht="93.75" x14ac:dyDescent="0.25">
      <c r="A307" s="267" t="s">
        <v>5962</v>
      </c>
      <c r="B307" s="284" t="s">
        <v>3312</v>
      </c>
      <c r="C307" s="287">
        <v>90</v>
      </c>
    </row>
    <row r="308" spans="1:3" ht="93.75" x14ac:dyDescent="0.25">
      <c r="A308" s="267" t="s">
        <v>5963</v>
      </c>
      <c r="B308" s="284" t="s">
        <v>3314</v>
      </c>
      <c r="C308" s="286">
        <v>60</v>
      </c>
    </row>
    <row r="309" spans="1:3" ht="112.5" x14ac:dyDescent="0.25">
      <c r="A309" s="267" t="s">
        <v>5964</v>
      </c>
      <c r="B309" s="284" t="s">
        <v>3316</v>
      </c>
      <c r="C309" s="286">
        <v>90</v>
      </c>
    </row>
    <row r="310" spans="1:3" ht="187.5" x14ac:dyDescent="0.25">
      <c r="A310" s="267" t="s">
        <v>5965</v>
      </c>
      <c r="B310" s="284" t="s">
        <v>3318</v>
      </c>
      <c r="C310" s="286">
        <v>60</v>
      </c>
    </row>
    <row r="311" spans="1:3" ht="187.5" x14ac:dyDescent="0.25">
      <c r="A311" s="267" t="s">
        <v>5966</v>
      </c>
      <c r="B311" s="284" t="s">
        <v>3320</v>
      </c>
      <c r="C311" s="286">
        <v>60</v>
      </c>
    </row>
    <row r="312" spans="1:3" ht="93.75" x14ac:dyDescent="0.25">
      <c r="A312" s="267" t="s">
        <v>5967</v>
      </c>
      <c r="B312" s="284" t="s">
        <v>3322</v>
      </c>
      <c r="C312" s="286">
        <v>60</v>
      </c>
    </row>
    <row r="313" spans="1:3" ht="93.75" x14ac:dyDescent="0.25">
      <c r="A313" s="267" t="s">
        <v>5968</v>
      </c>
      <c r="B313" s="284" t="s">
        <v>3324</v>
      </c>
      <c r="C313" s="286">
        <v>60</v>
      </c>
    </row>
    <row r="314" spans="1:3" ht="56.25" x14ac:dyDescent="0.25">
      <c r="A314" s="267" t="s">
        <v>5969</v>
      </c>
      <c r="B314" s="284" t="s">
        <v>3326</v>
      </c>
      <c r="C314" s="286">
        <v>90</v>
      </c>
    </row>
    <row r="315" spans="1:3" ht="56.25" x14ac:dyDescent="0.25">
      <c r="A315" s="267" t="s">
        <v>5970</v>
      </c>
      <c r="B315" s="284" t="s">
        <v>817</v>
      </c>
      <c r="C315" s="286">
        <v>270</v>
      </c>
    </row>
    <row r="316" spans="1:3" ht="37.5" x14ac:dyDescent="0.25">
      <c r="A316" s="267" t="s">
        <v>5971</v>
      </c>
      <c r="B316" s="268" t="s">
        <v>2384</v>
      </c>
      <c r="C316" s="269">
        <v>30</v>
      </c>
    </row>
    <row r="317" spans="1:3" ht="37.5" x14ac:dyDescent="0.25">
      <c r="A317" s="267" t="s">
        <v>5972</v>
      </c>
      <c r="B317" s="268" t="s">
        <v>2386</v>
      </c>
      <c r="C317" s="269">
        <v>15</v>
      </c>
    </row>
    <row r="318" spans="1:3" ht="75" x14ac:dyDescent="0.25">
      <c r="A318" s="267" t="s">
        <v>5973</v>
      </c>
      <c r="B318" s="268" t="s">
        <v>2388</v>
      </c>
      <c r="C318" s="269">
        <v>30</v>
      </c>
    </row>
    <row r="319" spans="1:3" ht="112.5" x14ac:dyDescent="0.25">
      <c r="A319" s="267" t="s">
        <v>5974</v>
      </c>
      <c r="B319" s="268" t="s">
        <v>2390</v>
      </c>
      <c r="C319" s="270">
        <v>45</v>
      </c>
    </row>
    <row r="320" spans="1:3" ht="37.5" x14ac:dyDescent="0.25">
      <c r="A320" s="267" t="s">
        <v>5975</v>
      </c>
      <c r="B320" s="268" t="s">
        <v>836</v>
      </c>
      <c r="C320" s="270">
        <v>45</v>
      </c>
    </row>
    <row r="321" spans="1:3" ht="75" x14ac:dyDescent="0.25">
      <c r="A321" s="267" t="s">
        <v>5976</v>
      </c>
      <c r="B321" s="268" t="s">
        <v>2393</v>
      </c>
      <c r="C321" s="270">
        <v>90</v>
      </c>
    </row>
    <row r="322" spans="1:3" ht="56.25" x14ac:dyDescent="0.25">
      <c r="A322" s="267" t="s">
        <v>5977</v>
      </c>
      <c r="B322" s="290" t="s">
        <v>3337</v>
      </c>
      <c r="C322" s="286">
        <v>30</v>
      </c>
    </row>
    <row r="323" spans="1:3" ht="131.25" x14ac:dyDescent="0.25">
      <c r="A323" s="267" t="s">
        <v>5978</v>
      </c>
      <c r="B323" s="290" t="s">
        <v>3339</v>
      </c>
      <c r="C323" s="286">
        <v>30</v>
      </c>
    </row>
    <row r="324" spans="1:3" ht="112.5" x14ac:dyDescent="0.25">
      <c r="A324" s="267" t="s">
        <v>5979</v>
      </c>
      <c r="B324" s="290" t="s">
        <v>3340</v>
      </c>
      <c r="C324" s="286">
        <v>30</v>
      </c>
    </row>
    <row r="325" spans="1:3" ht="56.25" x14ac:dyDescent="0.25">
      <c r="A325" s="267" t="s">
        <v>5980</v>
      </c>
      <c r="B325" s="290" t="s">
        <v>3155</v>
      </c>
      <c r="C325" s="286">
        <v>30</v>
      </c>
    </row>
    <row r="326" spans="1:3" ht="75" x14ac:dyDescent="0.25">
      <c r="A326" s="267" t="s">
        <v>5981</v>
      </c>
      <c r="B326" s="290" t="s">
        <v>2400</v>
      </c>
      <c r="C326" s="286">
        <v>30</v>
      </c>
    </row>
    <row r="327" spans="1:3" ht="75" x14ac:dyDescent="0.25">
      <c r="A327" s="267" t="s">
        <v>5982</v>
      </c>
      <c r="B327" s="290" t="s">
        <v>3343</v>
      </c>
      <c r="C327" s="286">
        <v>120</v>
      </c>
    </row>
    <row r="328" spans="1:3" ht="150" x14ac:dyDescent="0.25">
      <c r="A328" s="267" t="s">
        <v>5983</v>
      </c>
      <c r="B328" s="290" t="s">
        <v>3345</v>
      </c>
      <c r="C328" s="286">
        <v>60</v>
      </c>
    </row>
    <row r="329" spans="1:3" ht="93.75" x14ac:dyDescent="0.25">
      <c r="A329" s="267" t="s">
        <v>5984</v>
      </c>
      <c r="B329" s="290" t="s">
        <v>3347</v>
      </c>
      <c r="C329" s="286">
        <v>180</v>
      </c>
    </row>
    <row r="330" spans="1:3" ht="93.75" x14ac:dyDescent="0.25">
      <c r="A330" s="267" t="s">
        <v>5985</v>
      </c>
      <c r="B330" s="290" t="s">
        <v>3349</v>
      </c>
      <c r="C330" s="286">
        <v>30</v>
      </c>
    </row>
    <row r="331" spans="1:3" ht="75" x14ac:dyDescent="0.25">
      <c r="A331" s="267" t="s">
        <v>5986</v>
      </c>
      <c r="B331" s="290" t="s">
        <v>3157</v>
      </c>
      <c r="C331" s="286">
        <v>180</v>
      </c>
    </row>
    <row r="332" spans="1:3" ht="112.5" x14ac:dyDescent="0.25">
      <c r="A332" s="267" t="s">
        <v>5987</v>
      </c>
      <c r="B332" s="290" t="s">
        <v>3352</v>
      </c>
      <c r="C332" s="286">
        <v>30</v>
      </c>
    </row>
    <row r="333" spans="1:3" ht="112.5" x14ac:dyDescent="0.25">
      <c r="A333" s="267" t="s">
        <v>5988</v>
      </c>
      <c r="B333" s="290" t="s">
        <v>3354</v>
      </c>
      <c r="C333" s="286">
        <v>180</v>
      </c>
    </row>
    <row r="334" spans="1:3" ht="187.5" x14ac:dyDescent="0.25">
      <c r="A334" s="267" t="s">
        <v>5989</v>
      </c>
      <c r="B334" s="290" t="s">
        <v>3356</v>
      </c>
      <c r="C334" s="286">
        <v>30</v>
      </c>
    </row>
    <row r="335" spans="1:3" ht="112.5" x14ac:dyDescent="0.25">
      <c r="A335" s="267" t="s">
        <v>5990</v>
      </c>
      <c r="B335" s="290" t="s">
        <v>3358</v>
      </c>
      <c r="C335" s="286">
        <v>30</v>
      </c>
    </row>
    <row r="336" spans="1:3" ht="131.25" x14ac:dyDescent="0.25">
      <c r="A336" s="267" t="s">
        <v>5991</v>
      </c>
      <c r="B336" s="290" t="s">
        <v>3360</v>
      </c>
      <c r="C336" s="286">
        <v>60</v>
      </c>
    </row>
    <row r="337" spans="1:3" ht="168.75" x14ac:dyDescent="0.25">
      <c r="A337" s="267" t="s">
        <v>5992</v>
      </c>
      <c r="B337" s="290" t="s">
        <v>3362</v>
      </c>
      <c r="C337" s="286">
        <v>90</v>
      </c>
    </row>
    <row r="338" spans="1:3" ht="75" x14ac:dyDescent="0.25">
      <c r="A338" s="267" t="s">
        <v>5993</v>
      </c>
      <c r="B338" s="290" t="s">
        <v>2607</v>
      </c>
      <c r="C338" s="286">
        <v>60</v>
      </c>
    </row>
    <row r="339" spans="1:3" ht="206.25" x14ac:dyDescent="0.25">
      <c r="A339" s="267" t="s">
        <v>5994</v>
      </c>
      <c r="B339" s="290" t="s">
        <v>3365</v>
      </c>
      <c r="C339" s="286">
        <v>30</v>
      </c>
    </row>
    <row r="340" spans="1:3" ht="131.25" x14ac:dyDescent="0.25">
      <c r="A340" s="267" t="s">
        <v>5995</v>
      </c>
      <c r="B340" s="290" t="s">
        <v>3367</v>
      </c>
      <c r="C340" s="286">
        <v>30</v>
      </c>
    </row>
    <row r="341" spans="1:3" ht="187.5" x14ac:dyDescent="0.25">
      <c r="A341" s="267" t="s">
        <v>5996</v>
      </c>
      <c r="B341" s="290" t="s">
        <v>3369</v>
      </c>
      <c r="C341" s="286">
        <v>30</v>
      </c>
    </row>
    <row r="342" spans="1:3" ht="131.25" x14ac:dyDescent="0.25">
      <c r="A342" s="267" t="s">
        <v>5997</v>
      </c>
      <c r="B342" s="290" t="s">
        <v>3371</v>
      </c>
      <c r="C342" s="286">
        <v>30</v>
      </c>
    </row>
    <row r="343" spans="1:3" ht="56.25" x14ac:dyDescent="0.25">
      <c r="A343" s="267" t="s">
        <v>5998</v>
      </c>
      <c r="B343" s="290" t="s">
        <v>3373</v>
      </c>
      <c r="C343" s="286">
        <v>75</v>
      </c>
    </row>
    <row r="344" spans="1:3" ht="56.25" x14ac:dyDescent="0.25">
      <c r="A344" s="267" t="s">
        <v>5999</v>
      </c>
      <c r="B344" s="290" t="s">
        <v>817</v>
      </c>
      <c r="C344" s="286">
        <v>180</v>
      </c>
    </row>
    <row r="345" spans="1:3" ht="37.5" x14ac:dyDescent="0.25">
      <c r="A345" s="267" t="s">
        <v>6000</v>
      </c>
      <c r="B345" s="268" t="s">
        <v>2384</v>
      </c>
      <c r="C345" s="269">
        <v>30</v>
      </c>
    </row>
    <row r="346" spans="1:3" ht="37.5" x14ac:dyDescent="0.25">
      <c r="A346" s="267" t="s">
        <v>6001</v>
      </c>
      <c r="B346" s="268" t="s">
        <v>2386</v>
      </c>
      <c r="C346" s="269">
        <v>15</v>
      </c>
    </row>
    <row r="347" spans="1:3" ht="75" x14ac:dyDescent="0.25">
      <c r="A347" s="267" t="s">
        <v>6002</v>
      </c>
      <c r="B347" s="268" t="s">
        <v>2388</v>
      </c>
      <c r="C347" s="269">
        <v>30</v>
      </c>
    </row>
    <row r="348" spans="1:3" ht="112.5" x14ac:dyDescent="0.25">
      <c r="A348" s="267" t="s">
        <v>6003</v>
      </c>
      <c r="B348" s="268" t="s">
        <v>2390</v>
      </c>
      <c r="C348" s="270">
        <v>45</v>
      </c>
    </row>
    <row r="349" spans="1:3" ht="37.5" x14ac:dyDescent="0.25">
      <c r="A349" s="267" t="s">
        <v>6004</v>
      </c>
      <c r="B349" s="268" t="s">
        <v>836</v>
      </c>
      <c r="C349" s="270">
        <v>45</v>
      </c>
    </row>
    <row r="350" spans="1:3" ht="75" x14ac:dyDescent="0.25">
      <c r="A350" s="267" t="s">
        <v>6005</v>
      </c>
      <c r="B350" s="268" t="s">
        <v>2393</v>
      </c>
      <c r="C350" s="270">
        <v>90</v>
      </c>
    </row>
    <row r="351" spans="1:3" ht="18.75" x14ac:dyDescent="0.25">
      <c r="A351" s="267" t="s">
        <v>6006</v>
      </c>
      <c r="B351" s="291" t="s">
        <v>2400</v>
      </c>
      <c r="C351" s="292">
        <v>30</v>
      </c>
    </row>
    <row r="352" spans="1:3" ht="18.75" x14ac:dyDescent="0.25">
      <c r="A352" s="267" t="s">
        <v>6007</v>
      </c>
      <c r="B352" s="291" t="s">
        <v>3190</v>
      </c>
      <c r="C352" s="292">
        <v>60</v>
      </c>
    </row>
    <row r="353" spans="1:3" ht="18.75" x14ac:dyDescent="0.25">
      <c r="A353" s="267" t="s">
        <v>6008</v>
      </c>
      <c r="B353" s="291" t="s">
        <v>3426</v>
      </c>
      <c r="C353" s="292">
        <v>90</v>
      </c>
    </row>
    <row r="354" spans="1:3" ht="18.75" x14ac:dyDescent="0.25">
      <c r="A354" s="267" t="s">
        <v>6009</v>
      </c>
      <c r="B354" s="291" t="s">
        <v>3316</v>
      </c>
      <c r="C354" s="292">
        <v>90</v>
      </c>
    </row>
    <row r="355" spans="1:3" ht="18.75" x14ac:dyDescent="0.25">
      <c r="A355" s="267" t="s">
        <v>6010</v>
      </c>
      <c r="B355" s="291" t="s">
        <v>3428</v>
      </c>
      <c r="C355" s="292">
        <v>30</v>
      </c>
    </row>
    <row r="356" spans="1:3" ht="18.75" x14ac:dyDescent="0.25">
      <c r="A356" s="267" t="s">
        <v>6011</v>
      </c>
      <c r="B356" s="291" t="s">
        <v>3430</v>
      </c>
      <c r="C356" s="292">
        <v>60</v>
      </c>
    </row>
    <row r="357" spans="1:3" ht="18.75" x14ac:dyDescent="0.25">
      <c r="A357" s="267" t="s">
        <v>6012</v>
      </c>
      <c r="B357" s="291" t="s">
        <v>3432</v>
      </c>
      <c r="C357" s="292">
        <v>120</v>
      </c>
    </row>
    <row r="358" spans="1:3" ht="18.75" x14ac:dyDescent="0.25">
      <c r="A358" s="267" t="s">
        <v>6013</v>
      </c>
      <c r="B358" s="291" t="s">
        <v>3434</v>
      </c>
      <c r="C358" s="292">
        <v>90</v>
      </c>
    </row>
    <row r="359" spans="1:3" ht="18.75" x14ac:dyDescent="0.25">
      <c r="A359" s="267" t="s">
        <v>6014</v>
      </c>
      <c r="B359" s="291" t="s">
        <v>3436</v>
      </c>
      <c r="C359" s="292">
        <v>90</v>
      </c>
    </row>
    <row r="360" spans="1:3" ht="18.75" x14ac:dyDescent="0.25">
      <c r="A360" s="267" t="s">
        <v>6015</v>
      </c>
      <c r="B360" s="291" t="s">
        <v>3438</v>
      </c>
      <c r="C360" s="292">
        <v>60</v>
      </c>
    </row>
    <row r="361" spans="1:3" ht="18.75" x14ac:dyDescent="0.25">
      <c r="A361" s="267" t="s">
        <v>6016</v>
      </c>
      <c r="B361" s="291" t="s">
        <v>3440</v>
      </c>
      <c r="C361" s="292">
        <v>90</v>
      </c>
    </row>
    <row r="362" spans="1:3" ht="18.75" x14ac:dyDescent="0.25">
      <c r="A362" s="267" t="s">
        <v>6017</v>
      </c>
      <c r="B362" s="291" t="s">
        <v>3442</v>
      </c>
      <c r="C362" s="292">
        <v>90</v>
      </c>
    </row>
    <row r="363" spans="1:3" ht="18.75" x14ac:dyDescent="0.25">
      <c r="A363" s="267" t="s">
        <v>6018</v>
      </c>
      <c r="B363" s="291" t="s">
        <v>3444</v>
      </c>
      <c r="C363" s="292">
        <v>60</v>
      </c>
    </row>
    <row r="364" spans="1:3" ht="18.75" x14ac:dyDescent="0.25">
      <c r="A364" s="267" t="s">
        <v>6019</v>
      </c>
      <c r="B364" s="291" t="s">
        <v>3446</v>
      </c>
      <c r="C364" s="292">
        <v>90</v>
      </c>
    </row>
    <row r="365" spans="1:3" ht="18.75" x14ac:dyDescent="0.25">
      <c r="A365" s="267" t="s">
        <v>6020</v>
      </c>
      <c r="B365" s="291" t="s">
        <v>3448</v>
      </c>
      <c r="C365" s="292">
        <v>260</v>
      </c>
    </row>
    <row r="366" spans="1:3" ht="37.5" x14ac:dyDescent="0.25">
      <c r="A366" s="267" t="s">
        <v>6021</v>
      </c>
      <c r="B366" s="268" t="s">
        <v>2384</v>
      </c>
      <c r="C366" s="269">
        <v>30</v>
      </c>
    </row>
    <row r="367" spans="1:3" ht="37.5" x14ac:dyDescent="0.25">
      <c r="A367" s="267" t="s">
        <v>6022</v>
      </c>
      <c r="B367" s="268" t="s">
        <v>2386</v>
      </c>
      <c r="C367" s="269">
        <v>15</v>
      </c>
    </row>
    <row r="368" spans="1:3" ht="75" x14ac:dyDescent="0.25">
      <c r="A368" s="267" t="s">
        <v>6023</v>
      </c>
      <c r="B368" s="268" t="s">
        <v>2388</v>
      </c>
      <c r="C368" s="269">
        <v>30</v>
      </c>
    </row>
    <row r="369" spans="1:3" ht="112.5" x14ac:dyDescent="0.25">
      <c r="A369" s="267" t="s">
        <v>6024</v>
      </c>
      <c r="B369" s="268" t="s">
        <v>2390</v>
      </c>
      <c r="C369" s="270">
        <v>45</v>
      </c>
    </row>
    <row r="370" spans="1:3" ht="37.5" x14ac:dyDescent="0.25">
      <c r="A370" s="267" t="s">
        <v>6025</v>
      </c>
      <c r="B370" s="268" t="s">
        <v>836</v>
      </c>
      <c r="C370" s="270">
        <v>45</v>
      </c>
    </row>
    <row r="371" spans="1:3" ht="75" x14ac:dyDescent="0.25">
      <c r="A371" s="267" t="s">
        <v>6026</v>
      </c>
      <c r="B371" s="268" t="s">
        <v>2393</v>
      </c>
      <c r="C371" s="270">
        <v>90</v>
      </c>
    </row>
    <row r="372" spans="1:3" ht="18.75" x14ac:dyDescent="0.25">
      <c r="A372" s="267" t="s">
        <v>6027</v>
      </c>
      <c r="B372" s="291" t="s">
        <v>2400</v>
      </c>
      <c r="C372" s="292">
        <v>30</v>
      </c>
    </row>
    <row r="373" spans="1:3" ht="18.75" x14ac:dyDescent="0.25">
      <c r="A373" s="267" t="s">
        <v>6028</v>
      </c>
      <c r="B373" s="291" t="s">
        <v>3190</v>
      </c>
      <c r="C373" s="292">
        <v>60</v>
      </c>
    </row>
    <row r="374" spans="1:3" ht="18.75" x14ac:dyDescent="0.25">
      <c r="A374" s="267" t="s">
        <v>6029</v>
      </c>
      <c r="B374" s="291" t="s">
        <v>3343</v>
      </c>
      <c r="C374" s="292">
        <v>60</v>
      </c>
    </row>
    <row r="375" spans="1:3" ht="18.75" x14ac:dyDescent="0.25">
      <c r="A375" s="267" t="s">
        <v>6030</v>
      </c>
      <c r="B375" s="291" t="s">
        <v>3309</v>
      </c>
      <c r="C375" s="292">
        <v>90</v>
      </c>
    </row>
    <row r="376" spans="1:3" ht="18.75" x14ac:dyDescent="0.25">
      <c r="A376" s="267" t="s">
        <v>6031</v>
      </c>
      <c r="B376" s="291" t="s">
        <v>3496</v>
      </c>
      <c r="C376" s="292">
        <v>30</v>
      </c>
    </row>
    <row r="377" spans="1:3" ht="18.75" x14ac:dyDescent="0.25">
      <c r="A377" s="267" t="s">
        <v>6032</v>
      </c>
      <c r="B377" s="291" t="s">
        <v>2437</v>
      </c>
      <c r="C377" s="292">
        <v>90</v>
      </c>
    </row>
    <row r="378" spans="1:3" ht="18.75" x14ac:dyDescent="0.25">
      <c r="A378" s="267" t="s">
        <v>6033</v>
      </c>
      <c r="B378" s="291" t="s">
        <v>3499</v>
      </c>
      <c r="C378" s="292">
        <v>60</v>
      </c>
    </row>
    <row r="379" spans="1:3" ht="18.75" x14ac:dyDescent="0.25">
      <c r="A379" s="267" t="s">
        <v>6034</v>
      </c>
      <c r="B379" s="291" t="s">
        <v>3501</v>
      </c>
      <c r="C379" s="292">
        <v>60</v>
      </c>
    </row>
    <row r="380" spans="1:3" ht="18.75" x14ac:dyDescent="0.25">
      <c r="A380" s="267" t="s">
        <v>6035</v>
      </c>
      <c r="B380" s="291" t="s">
        <v>3312</v>
      </c>
      <c r="C380" s="292">
        <v>120</v>
      </c>
    </row>
    <row r="381" spans="1:3" ht="18.75" x14ac:dyDescent="0.25">
      <c r="A381" s="267" t="s">
        <v>6036</v>
      </c>
      <c r="B381" s="291" t="s">
        <v>3504</v>
      </c>
      <c r="C381" s="292">
        <v>60</v>
      </c>
    </row>
    <row r="382" spans="1:3" ht="18.75" x14ac:dyDescent="0.25">
      <c r="A382" s="267" t="s">
        <v>6037</v>
      </c>
      <c r="B382" s="291" t="s">
        <v>3316</v>
      </c>
      <c r="C382" s="292">
        <v>90</v>
      </c>
    </row>
    <row r="383" spans="1:3" ht="18.75" x14ac:dyDescent="0.25">
      <c r="A383" s="267" t="s">
        <v>6038</v>
      </c>
      <c r="B383" s="291" t="s">
        <v>3507</v>
      </c>
      <c r="C383" s="292">
        <v>90</v>
      </c>
    </row>
    <row r="384" spans="1:3" ht="18.75" x14ac:dyDescent="0.25">
      <c r="A384" s="267" t="s">
        <v>6039</v>
      </c>
      <c r="B384" s="291" t="s">
        <v>3509</v>
      </c>
      <c r="C384" s="292">
        <v>60</v>
      </c>
    </row>
    <row r="385" spans="1:3" ht="18.75" x14ac:dyDescent="0.25">
      <c r="A385" s="267" t="s">
        <v>6040</v>
      </c>
      <c r="B385" s="291" t="s">
        <v>3511</v>
      </c>
      <c r="C385" s="292">
        <v>60</v>
      </c>
    </row>
    <row r="386" spans="1:3" ht="18.75" x14ac:dyDescent="0.25">
      <c r="A386" s="267" t="s">
        <v>6041</v>
      </c>
      <c r="B386" s="291" t="s">
        <v>3513</v>
      </c>
      <c r="C386" s="292">
        <v>60</v>
      </c>
    </row>
    <row r="387" spans="1:3" ht="18.75" x14ac:dyDescent="0.25">
      <c r="A387" s="267" t="s">
        <v>6042</v>
      </c>
      <c r="B387" s="291" t="s">
        <v>3521</v>
      </c>
      <c r="C387" s="292">
        <v>60</v>
      </c>
    </row>
    <row r="388" spans="1:3" ht="18.75" x14ac:dyDescent="0.25">
      <c r="A388" s="267" t="s">
        <v>6043</v>
      </c>
      <c r="B388" s="291" t="s">
        <v>817</v>
      </c>
      <c r="C388" s="292">
        <v>270</v>
      </c>
    </row>
    <row r="389" spans="1:3" ht="37.5" x14ac:dyDescent="0.25">
      <c r="A389" s="267" t="s">
        <v>6044</v>
      </c>
      <c r="B389" s="268" t="s">
        <v>2384</v>
      </c>
      <c r="C389" s="269">
        <v>30</v>
      </c>
    </row>
    <row r="390" spans="1:3" ht="37.5" x14ac:dyDescent="0.25">
      <c r="A390" s="267" t="s">
        <v>6045</v>
      </c>
      <c r="B390" s="268" t="s">
        <v>2386</v>
      </c>
      <c r="C390" s="269">
        <v>15</v>
      </c>
    </row>
    <row r="391" spans="1:3" ht="75" x14ac:dyDescent="0.25">
      <c r="A391" s="267" t="s">
        <v>6046</v>
      </c>
      <c r="B391" s="268" t="s">
        <v>2388</v>
      </c>
      <c r="C391" s="269">
        <v>30</v>
      </c>
    </row>
    <row r="392" spans="1:3" ht="112.5" x14ac:dyDescent="0.25">
      <c r="A392" s="267" t="s">
        <v>6047</v>
      </c>
      <c r="B392" s="268" t="s">
        <v>2390</v>
      </c>
      <c r="C392" s="270">
        <v>45</v>
      </c>
    </row>
    <row r="393" spans="1:3" ht="37.5" x14ac:dyDescent="0.25">
      <c r="A393" s="267" t="s">
        <v>6048</v>
      </c>
      <c r="B393" s="268" t="s">
        <v>836</v>
      </c>
      <c r="C393" s="270">
        <v>45</v>
      </c>
    </row>
    <row r="394" spans="1:3" ht="75" x14ac:dyDescent="0.25">
      <c r="A394" s="267" t="s">
        <v>6049</v>
      </c>
      <c r="B394" s="268" t="s">
        <v>2393</v>
      </c>
      <c r="C394" s="270">
        <v>90</v>
      </c>
    </row>
    <row r="395" spans="1:3" ht="18.75" x14ac:dyDescent="0.25">
      <c r="A395" s="267" t="s">
        <v>6050</v>
      </c>
      <c r="B395" s="291" t="s">
        <v>2400</v>
      </c>
      <c r="C395" s="292">
        <v>30</v>
      </c>
    </row>
    <row r="396" spans="1:3" ht="18.75" x14ac:dyDescent="0.25">
      <c r="A396" s="267" t="s">
        <v>6051</v>
      </c>
      <c r="B396" s="291" t="s">
        <v>3343</v>
      </c>
      <c r="C396" s="292">
        <v>90</v>
      </c>
    </row>
    <row r="397" spans="1:3" ht="18.75" x14ac:dyDescent="0.25">
      <c r="A397" s="267" t="s">
        <v>6052</v>
      </c>
      <c r="B397" s="291" t="s">
        <v>3309</v>
      </c>
      <c r="C397" s="292">
        <v>90</v>
      </c>
    </row>
    <row r="398" spans="1:3" ht="18.75" x14ac:dyDescent="0.25">
      <c r="A398" s="267" t="s">
        <v>6053</v>
      </c>
      <c r="B398" s="291" t="s">
        <v>3499</v>
      </c>
      <c r="C398" s="292">
        <v>60</v>
      </c>
    </row>
    <row r="399" spans="1:3" ht="18.75" x14ac:dyDescent="0.25">
      <c r="A399" s="267" t="s">
        <v>6054</v>
      </c>
      <c r="B399" s="291" t="s">
        <v>3559</v>
      </c>
      <c r="C399" s="292">
        <v>30</v>
      </c>
    </row>
    <row r="400" spans="1:3" ht="18.75" x14ac:dyDescent="0.25">
      <c r="A400" s="267" t="s">
        <v>6055</v>
      </c>
      <c r="B400" s="291" t="s">
        <v>3316</v>
      </c>
      <c r="C400" s="292">
        <v>90</v>
      </c>
    </row>
    <row r="401" spans="1:3" ht="18.75" x14ac:dyDescent="0.25">
      <c r="A401" s="267" t="s">
        <v>6056</v>
      </c>
      <c r="B401" s="291" t="s">
        <v>3562</v>
      </c>
      <c r="C401" s="292">
        <v>60</v>
      </c>
    </row>
    <row r="402" spans="1:3" ht="18.75" x14ac:dyDescent="0.25">
      <c r="A402" s="267" t="s">
        <v>6057</v>
      </c>
      <c r="B402" s="291" t="s">
        <v>3564</v>
      </c>
      <c r="C402" s="292">
        <v>60</v>
      </c>
    </row>
    <row r="403" spans="1:3" ht="18.75" x14ac:dyDescent="0.25">
      <c r="A403" s="267" t="s">
        <v>6058</v>
      </c>
      <c r="B403" s="291" t="s">
        <v>3190</v>
      </c>
      <c r="C403" s="292">
        <v>60</v>
      </c>
    </row>
    <row r="404" spans="1:3" ht="18.75" x14ac:dyDescent="0.25">
      <c r="A404" s="267" t="s">
        <v>6059</v>
      </c>
      <c r="B404" s="291" t="s">
        <v>3312</v>
      </c>
      <c r="C404" s="292">
        <v>90</v>
      </c>
    </row>
    <row r="405" spans="1:3" ht="18.75" x14ac:dyDescent="0.25">
      <c r="A405" s="267" t="s">
        <v>6060</v>
      </c>
      <c r="B405" s="291" t="s">
        <v>3568</v>
      </c>
      <c r="C405" s="292">
        <v>90</v>
      </c>
    </row>
    <row r="406" spans="1:3" ht="18.75" x14ac:dyDescent="0.25">
      <c r="A406" s="267" t="s">
        <v>6061</v>
      </c>
      <c r="B406" s="291" t="s">
        <v>3570</v>
      </c>
      <c r="C406" s="292">
        <v>90</v>
      </c>
    </row>
    <row r="407" spans="1:3" ht="18.75" x14ac:dyDescent="0.25">
      <c r="A407" s="267" t="s">
        <v>6062</v>
      </c>
      <c r="B407" s="291" t="s">
        <v>3572</v>
      </c>
      <c r="C407" s="292">
        <v>60</v>
      </c>
    </row>
    <row r="408" spans="1:3" ht="18.75" x14ac:dyDescent="0.25">
      <c r="A408" s="267" t="s">
        <v>6063</v>
      </c>
      <c r="B408" s="291" t="s">
        <v>3574</v>
      </c>
      <c r="C408" s="292">
        <v>60</v>
      </c>
    </row>
    <row r="409" spans="1:3" ht="18.75" x14ac:dyDescent="0.25">
      <c r="A409" s="267" t="s">
        <v>6064</v>
      </c>
      <c r="B409" s="291" t="s">
        <v>3326</v>
      </c>
      <c r="C409" s="293">
        <v>90</v>
      </c>
    </row>
    <row r="410" spans="1:3" ht="18.75" x14ac:dyDescent="0.25">
      <c r="A410" s="267" t="s">
        <v>6065</v>
      </c>
      <c r="B410" s="291" t="s">
        <v>3577</v>
      </c>
      <c r="C410" s="292">
        <v>60</v>
      </c>
    </row>
    <row r="411" spans="1:3" ht="18.75" x14ac:dyDescent="0.25">
      <c r="A411" s="267" t="s">
        <v>6066</v>
      </c>
      <c r="B411" s="291" t="s">
        <v>817</v>
      </c>
      <c r="C411" s="292">
        <v>270</v>
      </c>
    </row>
    <row r="412" spans="1:3" ht="37.5" x14ac:dyDescent="0.25">
      <c r="A412" s="267" t="s">
        <v>6067</v>
      </c>
      <c r="B412" s="268" t="s">
        <v>2384</v>
      </c>
      <c r="C412" s="269">
        <v>30</v>
      </c>
    </row>
    <row r="413" spans="1:3" ht="37.5" x14ac:dyDescent="0.25">
      <c r="A413" s="267" t="s">
        <v>6068</v>
      </c>
      <c r="B413" s="268" t="s">
        <v>2386</v>
      </c>
      <c r="C413" s="269">
        <v>15</v>
      </c>
    </row>
    <row r="414" spans="1:3" ht="75" x14ac:dyDescent="0.25">
      <c r="A414" s="267" t="s">
        <v>6069</v>
      </c>
      <c r="B414" s="268" t="s">
        <v>2388</v>
      </c>
      <c r="C414" s="269">
        <v>30</v>
      </c>
    </row>
    <row r="415" spans="1:3" ht="112.5" x14ac:dyDescent="0.25">
      <c r="A415" s="267" t="s">
        <v>6070</v>
      </c>
      <c r="B415" s="268" t="s">
        <v>2390</v>
      </c>
      <c r="C415" s="270">
        <v>45</v>
      </c>
    </row>
    <row r="416" spans="1:3" ht="37.5" x14ac:dyDescent="0.25">
      <c r="A416" s="267" t="s">
        <v>6071</v>
      </c>
      <c r="B416" s="268" t="s">
        <v>836</v>
      </c>
      <c r="C416" s="270">
        <v>45</v>
      </c>
    </row>
    <row r="417" spans="1:3" ht="75" x14ac:dyDescent="0.25">
      <c r="A417" s="267" t="s">
        <v>6072</v>
      </c>
      <c r="B417" s="268" t="s">
        <v>2393</v>
      </c>
      <c r="C417" s="270">
        <v>90</v>
      </c>
    </row>
    <row r="418" spans="1:3" ht="18.75" x14ac:dyDescent="0.25">
      <c r="A418" s="267" t="s">
        <v>6073</v>
      </c>
      <c r="B418" s="291" t="s">
        <v>3622</v>
      </c>
      <c r="C418" s="292">
        <v>30</v>
      </c>
    </row>
    <row r="419" spans="1:3" ht="18.75" x14ac:dyDescent="0.25">
      <c r="A419" s="267" t="s">
        <v>6074</v>
      </c>
      <c r="B419" s="291" t="s">
        <v>3343</v>
      </c>
      <c r="C419" s="292">
        <v>60</v>
      </c>
    </row>
    <row r="420" spans="1:3" ht="18.75" x14ac:dyDescent="0.25">
      <c r="A420" s="267" t="s">
        <v>6075</v>
      </c>
      <c r="B420" s="291" t="s">
        <v>3307</v>
      </c>
      <c r="C420" s="292">
        <v>60</v>
      </c>
    </row>
    <row r="421" spans="1:3" ht="18.75" x14ac:dyDescent="0.25">
      <c r="A421" s="267" t="s">
        <v>6076</v>
      </c>
      <c r="B421" s="291" t="s">
        <v>3309</v>
      </c>
      <c r="C421" s="292">
        <v>90</v>
      </c>
    </row>
    <row r="422" spans="1:3" ht="18.75" x14ac:dyDescent="0.25">
      <c r="A422" s="267" t="s">
        <v>6077</v>
      </c>
      <c r="B422" s="291" t="s">
        <v>3627</v>
      </c>
      <c r="C422" s="292">
        <v>90</v>
      </c>
    </row>
    <row r="423" spans="1:3" ht="18.75" x14ac:dyDescent="0.25">
      <c r="A423" s="267" t="s">
        <v>6078</v>
      </c>
      <c r="B423" s="291" t="s">
        <v>3629</v>
      </c>
      <c r="C423" s="292">
        <v>60</v>
      </c>
    </row>
    <row r="424" spans="1:3" ht="18.75" x14ac:dyDescent="0.25">
      <c r="A424" s="267" t="s">
        <v>6079</v>
      </c>
      <c r="B424" s="291" t="s">
        <v>3564</v>
      </c>
      <c r="C424" s="292">
        <v>60</v>
      </c>
    </row>
    <row r="425" spans="1:3" ht="18.75" x14ac:dyDescent="0.25">
      <c r="A425" s="267" t="s">
        <v>6080</v>
      </c>
      <c r="B425" s="291" t="s">
        <v>3632</v>
      </c>
      <c r="C425" s="292">
        <v>60</v>
      </c>
    </row>
    <row r="426" spans="1:3" ht="18.75" x14ac:dyDescent="0.25">
      <c r="A426" s="267" t="s">
        <v>6081</v>
      </c>
      <c r="B426" s="291" t="s">
        <v>3633</v>
      </c>
      <c r="C426" s="292">
        <v>90</v>
      </c>
    </row>
    <row r="427" spans="1:3" ht="18.75" x14ac:dyDescent="0.25">
      <c r="A427" s="267" t="s">
        <v>6082</v>
      </c>
      <c r="B427" s="291" t="s">
        <v>3635</v>
      </c>
      <c r="C427" s="292">
        <v>45</v>
      </c>
    </row>
    <row r="428" spans="1:3" ht="18.75" x14ac:dyDescent="0.25">
      <c r="A428" s="267" t="s">
        <v>6083</v>
      </c>
      <c r="B428" s="291" t="s">
        <v>2607</v>
      </c>
      <c r="C428" s="292">
        <v>45</v>
      </c>
    </row>
    <row r="429" spans="1:3" ht="18.75" x14ac:dyDescent="0.25">
      <c r="A429" s="267" t="s">
        <v>6084</v>
      </c>
      <c r="B429" s="291" t="s">
        <v>3638</v>
      </c>
      <c r="C429" s="292">
        <v>120</v>
      </c>
    </row>
    <row r="430" spans="1:3" ht="18.75" x14ac:dyDescent="0.25">
      <c r="A430" s="267" t="s">
        <v>6085</v>
      </c>
      <c r="B430" s="291" t="s">
        <v>3640</v>
      </c>
      <c r="C430" s="292">
        <v>60</v>
      </c>
    </row>
    <row r="431" spans="1:3" ht="18.75" x14ac:dyDescent="0.25">
      <c r="A431" s="267" t="s">
        <v>6086</v>
      </c>
      <c r="B431" s="291" t="s">
        <v>3642</v>
      </c>
      <c r="C431" s="292">
        <v>60</v>
      </c>
    </row>
    <row r="432" spans="1:3" ht="18.75" x14ac:dyDescent="0.25">
      <c r="A432" s="267" t="s">
        <v>6087</v>
      </c>
      <c r="B432" s="291" t="s">
        <v>3644</v>
      </c>
      <c r="C432" s="292">
        <v>120</v>
      </c>
    </row>
    <row r="433" spans="1:3" ht="18.75" x14ac:dyDescent="0.25">
      <c r="A433" s="267" t="s">
        <v>6088</v>
      </c>
      <c r="B433" s="291" t="s">
        <v>3646</v>
      </c>
      <c r="C433" s="292">
        <v>90</v>
      </c>
    </row>
    <row r="434" spans="1:3" ht="18.75" x14ac:dyDescent="0.25">
      <c r="A434" s="267" t="s">
        <v>6089</v>
      </c>
      <c r="B434" s="291" t="s">
        <v>3521</v>
      </c>
      <c r="C434" s="292">
        <v>90</v>
      </c>
    </row>
    <row r="435" spans="1:3" ht="18.75" x14ac:dyDescent="0.25">
      <c r="A435" s="267" t="s">
        <v>6090</v>
      </c>
      <c r="B435" s="291" t="s">
        <v>3649</v>
      </c>
      <c r="C435" s="292">
        <v>60</v>
      </c>
    </row>
    <row r="436" spans="1:3" ht="18.75" x14ac:dyDescent="0.25">
      <c r="A436" s="267" t="s">
        <v>6091</v>
      </c>
      <c r="B436" s="291" t="s">
        <v>817</v>
      </c>
      <c r="C436" s="292">
        <v>270</v>
      </c>
    </row>
    <row r="437" spans="1:3" ht="37.5" x14ac:dyDescent="0.25">
      <c r="A437" s="267" t="s">
        <v>6092</v>
      </c>
      <c r="B437" s="268" t="s">
        <v>2384</v>
      </c>
      <c r="C437" s="269">
        <v>30</v>
      </c>
    </row>
    <row r="438" spans="1:3" ht="37.5" x14ac:dyDescent="0.25">
      <c r="A438" s="267" t="s">
        <v>6093</v>
      </c>
      <c r="B438" s="268" t="s">
        <v>2386</v>
      </c>
      <c r="C438" s="269">
        <v>15</v>
      </c>
    </row>
    <row r="439" spans="1:3" ht="75" x14ac:dyDescent="0.25">
      <c r="A439" s="267" t="s">
        <v>6094</v>
      </c>
      <c r="B439" s="268" t="s">
        <v>2388</v>
      </c>
      <c r="C439" s="269">
        <v>30</v>
      </c>
    </row>
    <row r="440" spans="1:3" ht="112.5" x14ac:dyDescent="0.25">
      <c r="A440" s="267" t="s">
        <v>6095</v>
      </c>
      <c r="B440" s="268" t="s">
        <v>2390</v>
      </c>
      <c r="C440" s="270">
        <v>45</v>
      </c>
    </row>
    <row r="441" spans="1:3" ht="37.5" x14ac:dyDescent="0.25">
      <c r="A441" s="267" t="s">
        <v>6096</v>
      </c>
      <c r="B441" s="268" t="s">
        <v>836</v>
      </c>
      <c r="C441" s="270">
        <v>45</v>
      </c>
    </row>
    <row r="442" spans="1:3" ht="75" x14ac:dyDescent="0.25">
      <c r="A442" s="267" t="s">
        <v>6097</v>
      </c>
      <c r="B442" s="268" t="s">
        <v>2393</v>
      </c>
      <c r="C442" s="270">
        <v>90</v>
      </c>
    </row>
    <row r="443" spans="1:3" ht="75" x14ac:dyDescent="0.25">
      <c r="A443" s="267" t="s">
        <v>6098</v>
      </c>
      <c r="B443" s="268" t="s">
        <v>3139</v>
      </c>
      <c r="C443" s="269">
        <v>30</v>
      </c>
    </row>
    <row r="444" spans="1:3" ht="37.5" x14ac:dyDescent="0.25">
      <c r="A444" s="267" t="s">
        <v>6099</v>
      </c>
      <c r="B444" s="268" t="s">
        <v>3141</v>
      </c>
      <c r="C444" s="269">
        <v>30</v>
      </c>
    </row>
    <row r="445" spans="1:3" ht="75" x14ac:dyDescent="0.25">
      <c r="A445" s="267" t="s">
        <v>6100</v>
      </c>
      <c r="B445" s="268" t="s">
        <v>2400</v>
      </c>
      <c r="C445" s="269">
        <v>30</v>
      </c>
    </row>
    <row r="446" spans="1:3" ht="75" x14ac:dyDescent="0.25">
      <c r="A446" s="267" t="s">
        <v>6101</v>
      </c>
      <c r="B446" s="268" t="s">
        <v>3157</v>
      </c>
      <c r="C446" s="269">
        <v>45</v>
      </c>
    </row>
    <row r="447" spans="1:3" ht="56.25" x14ac:dyDescent="0.25">
      <c r="A447" s="267" t="s">
        <v>6102</v>
      </c>
      <c r="B447" s="268" t="s">
        <v>3148</v>
      </c>
      <c r="C447" s="269">
        <v>60</v>
      </c>
    </row>
    <row r="448" spans="1:3" ht="75" x14ac:dyDescent="0.25">
      <c r="A448" s="267" t="s">
        <v>6103</v>
      </c>
      <c r="B448" s="268" t="s">
        <v>3144</v>
      </c>
      <c r="C448" s="269">
        <v>45</v>
      </c>
    </row>
    <row r="449" spans="1:3" ht="56.25" x14ac:dyDescent="0.25">
      <c r="A449" s="267" t="s">
        <v>6104</v>
      </c>
      <c r="B449" s="268" t="s">
        <v>3142</v>
      </c>
      <c r="C449" s="269">
        <v>60</v>
      </c>
    </row>
    <row r="450" spans="1:3" ht="75" x14ac:dyDescent="0.25">
      <c r="A450" s="267" t="s">
        <v>6105</v>
      </c>
      <c r="B450" s="268" t="s">
        <v>3163</v>
      </c>
      <c r="C450" s="269">
        <v>60</v>
      </c>
    </row>
    <row r="451" spans="1:3" ht="75" x14ac:dyDescent="0.25">
      <c r="A451" s="267" t="s">
        <v>6106</v>
      </c>
      <c r="B451" s="268" t="s">
        <v>3167</v>
      </c>
      <c r="C451" s="269">
        <v>75</v>
      </c>
    </row>
    <row r="452" spans="1:3" ht="93.75" x14ac:dyDescent="0.25">
      <c r="A452" s="267" t="s">
        <v>6107</v>
      </c>
      <c r="B452" s="268" t="s">
        <v>3700</v>
      </c>
      <c r="C452" s="269">
        <v>90</v>
      </c>
    </row>
    <row r="453" spans="1:3" ht="93.75" x14ac:dyDescent="0.25">
      <c r="A453" s="267" t="s">
        <v>6108</v>
      </c>
      <c r="B453" s="268" t="s">
        <v>3702</v>
      </c>
      <c r="C453" s="269">
        <v>90</v>
      </c>
    </row>
    <row r="454" spans="1:3" ht="93.75" x14ac:dyDescent="0.25">
      <c r="A454" s="267" t="s">
        <v>6109</v>
      </c>
      <c r="B454" s="268" t="s">
        <v>3704</v>
      </c>
      <c r="C454" s="269">
        <v>90</v>
      </c>
    </row>
    <row r="455" spans="1:3" ht="93.75" x14ac:dyDescent="0.25">
      <c r="A455" s="267" t="s">
        <v>6110</v>
      </c>
      <c r="B455" s="268" t="s">
        <v>3706</v>
      </c>
      <c r="C455" s="269">
        <v>90</v>
      </c>
    </row>
    <row r="456" spans="1:3" ht="112.5" x14ac:dyDescent="0.25">
      <c r="A456" s="267" t="s">
        <v>6111</v>
      </c>
      <c r="B456" s="268" t="s">
        <v>3708</v>
      </c>
      <c r="C456" s="269">
        <v>150</v>
      </c>
    </row>
    <row r="457" spans="1:3" ht="112.5" x14ac:dyDescent="0.25">
      <c r="A457" s="267" t="s">
        <v>6112</v>
      </c>
      <c r="B457" s="268" t="s">
        <v>3710</v>
      </c>
      <c r="C457" s="269">
        <v>150</v>
      </c>
    </row>
    <row r="458" spans="1:3" ht="93.75" x14ac:dyDescent="0.25">
      <c r="A458" s="267" t="s">
        <v>6113</v>
      </c>
      <c r="B458" s="268" t="s">
        <v>3712</v>
      </c>
      <c r="C458" s="269">
        <v>60</v>
      </c>
    </row>
    <row r="459" spans="1:3" ht="56.25" x14ac:dyDescent="0.25">
      <c r="A459" s="267" t="s">
        <v>6114</v>
      </c>
      <c r="B459" s="268" t="s">
        <v>3177</v>
      </c>
      <c r="C459" s="269">
        <v>120</v>
      </c>
    </row>
    <row r="460" spans="1:3" ht="37.5" x14ac:dyDescent="0.25">
      <c r="A460" s="267" t="s">
        <v>6115</v>
      </c>
      <c r="B460" s="268" t="s">
        <v>3181</v>
      </c>
      <c r="C460" s="269">
        <v>30</v>
      </c>
    </row>
    <row r="461" spans="1:3" ht="56.25" x14ac:dyDescent="0.25">
      <c r="A461" s="267" t="s">
        <v>6116</v>
      </c>
      <c r="B461" s="268" t="s">
        <v>3179</v>
      </c>
      <c r="C461" s="269">
        <v>60</v>
      </c>
    </row>
    <row r="462" spans="1:3" ht="112.5" x14ac:dyDescent="0.25">
      <c r="A462" s="267" t="s">
        <v>6117</v>
      </c>
      <c r="B462" s="268" t="s">
        <v>3717</v>
      </c>
      <c r="C462" s="269">
        <v>60</v>
      </c>
    </row>
    <row r="463" spans="1:3" ht="37.5" x14ac:dyDescent="0.25">
      <c r="A463" s="267" t="s">
        <v>6118</v>
      </c>
      <c r="B463" s="268" t="s">
        <v>3719</v>
      </c>
      <c r="C463" s="269">
        <v>135</v>
      </c>
    </row>
    <row r="464" spans="1:3" ht="56.25" x14ac:dyDescent="0.25">
      <c r="A464" s="267" t="s">
        <v>6119</v>
      </c>
      <c r="B464" s="268" t="s">
        <v>817</v>
      </c>
      <c r="C464" s="269">
        <v>225</v>
      </c>
    </row>
    <row r="465" spans="1:3" ht="37.5" x14ac:dyDescent="0.25">
      <c r="A465" s="267" t="s">
        <v>6120</v>
      </c>
      <c r="B465" s="285" t="s">
        <v>2384</v>
      </c>
      <c r="C465" s="270">
        <v>75</v>
      </c>
    </row>
    <row r="466" spans="1:3" ht="37.5" x14ac:dyDescent="0.25">
      <c r="A466" s="267" t="s">
        <v>6121</v>
      </c>
      <c r="B466" s="285" t="s">
        <v>2386</v>
      </c>
      <c r="C466" s="269">
        <v>30</v>
      </c>
    </row>
    <row r="467" spans="1:3" ht="75" x14ac:dyDescent="0.25">
      <c r="A467" s="267" t="s">
        <v>6122</v>
      </c>
      <c r="B467" s="285" t="s">
        <v>2388</v>
      </c>
      <c r="C467" s="269">
        <v>60</v>
      </c>
    </row>
    <row r="468" spans="1:3" ht="112.5" x14ac:dyDescent="0.25">
      <c r="A468" s="267" t="s">
        <v>6123</v>
      </c>
      <c r="B468" s="285" t="s">
        <v>5618</v>
      </c>
      <c r="C468" s="269">
        <v>75</v>
      </c>
    </row>
    <row r="469" spans="1:3" ht="37.5" x14ac:dyDescent="0.25">
      <c r="A469" s="267" t="s">
        <v>6124</v>
      </c>
      <c r="B469" s="285" t="s">
        <v>836</v>
      </c>
      <c r="C469" s="269">
        <v>75</v>
      </c>
    </row>
    <row r="470" spans="1:3" ht="75" x14ac:dyDescent="0.25">
      <c r="A470" s="267" t="s">
        <v>6125</v>
      </c>
      <c r="B470" s="285" t="s">
        <v>2554</v>
      </c>
      <c r="C470" s="269">
        <v>120</v>
      </c>
    </row>
    <row r="471" spans="1:3" ht="56.25" x14ac:dyDescent="0.25">
      <c r="A471" s="267" t="s">
        <v>6126</v>
      </c>
      <c r="B471" s="285" t="s">
        <v>2395</v>
      </c>
      <c r="C471" s="269">
        <v>45</v>
      </c>
    </row>
    <row r="472" spans="1:3" ht="56.25" x14ac:dyDescent="0.25">
      <c r="A472" s="267" t="s">
        <v>6127</v>
      </c>
      <c r="B472" s="285" t="s">
        <v>2437</v>
      </c>
      <c r="C472" s="269">
        <v>30</v>
      </c>
    </row>
    <row r="473" spans="1:3" ht="56.25" x14ac:dyDescent="0.25">
      <c r="A473" s="267" t="s">
        <v>6128</v>
      </c>
      <c r="B473" s="285" t="s">
        <v>2596</v>
      </c>
      <c r="C473" s="269">
        <v>45</v>
      </c>
    </row>
    <row r="474" spans="1:3" ht="56.25" x14ac:dyDescent="0.25">
      <c r="A474" s="267" t="s">
        <v>6129</v>
      </c>
      <c r="B474" s="285" t="s">
        <v>2398</v>
      </c>
      <c r="C474" s="269">
        <v>30</v>
      </c>
    </row>
    <row r="475" spans="1:3" ht="131.25" x14ac:dyDescent="0.25">
      <c r="A475" s="267" t="s">
        <v>6130</v>
      </c>
      <c r="B475" s="285" t="s">
        <v>2559</v>
      </c>
      <c r="C475" s="269">
        <v>45</v>
      </c>
    </row>
    <row r="476" spans="1:3" ht="37.5" x14ac:dyDescent="0.25">
      <c r="A476" s="267" t="s">
        <v>6131</v>
      </c>
      <c r="B476" s="285" t="s">
        <v>2397</v>
      </c>
      <c r="C476" s="269">
        <v>45</v>
      </c>
    </row>
    <row r="477" spans="1:3" ht="150" x14ac:dyDescent="0.25">
      <c r="A477" s="267" t="s">
        <v>6132</v>
      </c>
      <c r="B477" s="285" t="s">
        <v>5620</v>
      </c>
      <c r="C477" s="269">
        <v>30</v>
      </c>
    </row>
    <row r="478" spans="1:3" ht="56.25" x14ac:dyDescent="0.25">
      <c r="A478" s="267" t="s">
        <v>6133</v>
      </c>
      <c r="B478" s="285" t="s">
        <v>2602</v>
      </c>
      <c r="C478" s="269">
        <v>30</v>
      </c>
    </row>
    <row r="479" spans="1:3" ht="75" x14ac:dyDescent="0.25">
      <c r="A479" s="267" t="s">
        <v>6134</v>
      </c>
      <c r="B479" s="285" t="s">
        <v>2428</v>
      </c>
      <c r="C479" s="269">
        <v>30</v>
      </c>
    </row>
    <row r="480" spans="1:3" ht="93.75" x14ac:dyDescent="0.25">
      <c r="A480" s="267" t="s">
        <v>6135</v>
      </c>
      <c r="B480" s="285" t="s">
        <v>2605</v>
      </c>
      <c r="C480" s="269">
        <v>30</v>
      </c>
    </row>
    <row r="481" spans="1:3" ht="75" x14ac:dyDescent="0.25">
      <c r="A481" s="267" t="s">
        <v>6136</v>
      </c>
      <c r="B481" s="285" t="s">
        <v>2607</v>
      </c>
      <c r="C481" s="269">
        <v>30</v>
      </c>
    </row>
    <row r="482" spans="1:3" ht="75" x14ac:dyDescent="0.25">
      <c r="A482" s="267" t="s">
        <v>6137</v>
      </c>
      <c r="B482" s="285" t="s">
        <v>2609</v>
      </c>
      <c r="C482" s="269">
        <v>30</v>
      </c>
    </row>
    <row r="483" spans="1:3" ht="93.75" x14ac:dyDescent="0.25">
      <c r="A483" s="267" t="s">
        <v>6138</v>
      </c>
      <c r="B483" s="268" t="s">
        <v>2563</v>
      </c>
      <c r="C483" s="268">
        <v>60</v>
      </c>
    </row>
    <row r="484" spans="1:3" ht="75" x14ac:dyDescent="0.25">
      <c r="A484" s="267" t="s">
        <v>6139</v>
      </c>
      <c r="B484" s="285" t="s">
        <v>2565</v>
      </c>
      <c r="C484" s="269">
        <v>60</v>
      </c>
    </row>
    <row r="485" spans="1:3" ht="75" x14ac:dyDescent="0.25">
      <c r="A485" s="267" t="s">
        <v>6140</v>
      </c>
      <c r="B485" s="285" t="s">
        <v>2400</v>
      </c>
      <c r="C485" s="269">
        <v>30</v>
      </c>
    </row>
    <row r="486" spans="1:3" ht="168.75" x14ac:dyDescent="0.25">
      <c r="A486" s="267" t="s">
        <v>6141</v>
      </c>
      <c r="B486" s="285" t="s">
        <v>2568</v>
      </c>
      <c r="C486" s="269">
        <v>60</v>
      </c>
    </row>
    <row r="487" spans="1:3" ht="131.25" x14ac:dyDescent="0.25">
      <c r="A487" s="267" t="s">
        <v>6142</v>
      </c>
      <c r="B487" s="285" t="s">
        <v>2570</v>
      </c>
      <c r="C487" s="269">
        <v>240</v>
      </c>
    </row>
    <row r="488" spans="1:3" ht="206.25" x14ac:dyDescent="0.25">
      <c r="A488" s="267" t="s">
        <v>6143</v>
      </c>
      <c r="B488" s="285" t="s">
        <v>2616</v>
      </c>
      <c r="C488" s="269">
        <v>75</v>
      </c>
    </row>
    <row r="489" spans="1:3" ht="93.75" x14ac:dyDescent="0.25">
      <c r="A489" s="267" t="s">
        <v>6144</v>
      </c>
      <c r="B489" s="285" t="s">
        <v>2618</v>
      </c>
      <c r="C489" s="269">
        <v>45</v>
      </c>
    </row>
    <row r="490" spans="1:3" ht="131.25" x14ac:dyDescent="0.25">
      <c r="A490" s="267" t="s">
        <v>6145</v>
      </c>
      <c r="B490" s="285" t="s">
        <v>2579</v>
      </c>
      <c r="C490" s="269">
        <v>120</v>
      </c>
    </row>
    <row r="491" spans="1:3" ht="150" x14ac:dyDescent="0.25">
      <c r="A491" s="267" t="s">
        <v>6146</v>
      </c>
      <c r="B491" s="285" t="s">
        <v>2621</v>
      </c>
      <c r="C491" s="269">
        <v>90</v>
      </c>
    </row>
    <row r="492" spans="1:3" ht="168.75" x14ac:dyDescent="0.25">
      <c r="A492" s="267" t="s">
        <v>6147</v>
      </c>
      <c r="B492" s="285" t="s">
        <v>2623</v>
      </c>
      <c r="C492" s="269">
        <v>120</v>
      </c>
    </row>
    <row r="493" spans="1:3" ht="131.25" x14ac:dyDescent="0.25">
      <c r="A493" s="267" t="s">
        <v>6148</v>
      </c>
      <c r="B493" s="285" t="s">
        <v>2577</v>
      </c>
      <c r="C493" s="269">
        <v>60</v>
      </c>
    </row>
    <row r="494" spans="1:3" ht="150" x14ac:dyDescent="0.25">
      <c r="A494" s="267" t="s">
        <v>6149</v>
      </c>
      <c r="B494" s="285" t="s">
        <v>2626</v>
      </c>
      <c r="C494" s="269">
        <v>60</v>
      </c>
    </row>
    <row r="495" spans="1:3" ht="225" x14ac:dyDescent="0.25">
      <c r="A495" s="267" t="s">
        <v>6150</v>
      </c>
      <c r="B495" s="268" t="s">
        <v>2581</v>
      </c>
      <c r="C495" s="269">
        <v>60</v>
      </c>
    </row>
    <row r="496" spans="1:3" ht="150" x14ac:dyDescent="0.25">
      <c r="A496" s="267" t="s">
        <v>6151</v>
      </c>
      <c r="B496" s="268" t="s">
        <v>2629</v>
      </c>
      <c r="C496" s="269">
        <v>60</v>
      </c>
    </row>
    <row r="497" spans="1:3" ht="243.75" x14ac:dyDescent="0.25">
      <c r="A497" s="267" t="s">
        <v>6152</v>
      </c>
      <c r="B497" s="285" t="s">
        <v>2631</v>
      </c>
      <c r="C497" s="269">
        <v>120</v>
      </c>
    </row>
    <row r="498" spans="1:3" ht="206.25" x14ac:dyDescent="0.25">
      <c r="A498" s="267" t="s">
        <v>6153</v>
      </c>
      <c r="B498" s="285" t="s">
        <v>2633</v>
      </c>
      <c r="C498" s="269">
        <v>60</v>
      </c>
    </row>
    <row r="499" spans="1:3" ht="112.5" x14ac:dyDescent="0.25">
      <c r="A499" s="267" t="s">
        <v>6154</v>
      </c>
      <c r="B499" s="285" t="s">
        <v>2635</v>
      </c>
      <c r="C499" s="269">
        <v>90</v>
      </c>
    </row>
    <row r="500" spans="1:3" ht="112.5" x14ac:dyDescent="0.25">
      <c r="A500" s="267" t="s">
        <v>6155</v>
      </c>
      <c r="B500" s="285" t="s">
        <v>2584</v>
      </c>
      <c r="C500" s="269">
        <v>120</v>
      </c>
    </row>
    <row r="501" spans="1:3" ht="93.75" x14ac:dyDescent="0.25">
      <c r="A501" s="267" t="s">
        <v>6156</v>
      </c>
      <c r="B501" s="285" t="s">
        <v>2638</v>
      </c>
      <c r="C501" s="269">
        <v>60</v>
      </c>
    </row>
    <row r="502" spans="1:3" ht="56.25" x14ac:dyDescent="0.25">
      <c r="A502" s="267" t="s">
        <v>6157</v>
      </c>
      <c r="B502" s="285" t="s">
        <v>2586</v>
      </c>
      <c r="C502" s="269">
        <v>60</v>
      </c>
    </row>
    <row r="503" spans="1:3" ht="75" x14ac:dyDescent="0.25">
      <c r="A503" s="267" t="s">
        <v>6158</v>
      </c>
      <c r="B503" s="285" t="s">
        <v>2640</v>
      </c>
      <c r="C503" s="269">
        <v>270</v>
      </c>
    </row>
    <row r="504" spans="1:3" ht="56.25" x14ac:dyDescent="0.25">
      <c r="A504" s="267" t="s">
        <v>6159</v>
      </c>
      <c r="B504" s="268" t="s">
        <v>817</v>
      </c>
      <c r="C504" s="269">
        <v>405</v>
      </c>
    </row>
    <row r="505" spans="1:3" ht="37.5" x14ac:dyDescent="0.25">
      <c r="A505" s="267" t="s">
        <v>6160</v>
      </c>
      <c r="B505" s="285" t="s">
        <v>2384</v>
      </c>
      <c r="C505" s="270">
        <v>75</v>
      </c>
    </row>
    <row r="506" spans="1:3" ht="37.5" x14ac:dyDescent="0.25">
      <c r="A506" s="267" t="s">
        <v>6161</v>
      </c>
      <c r="B506" s="285" t="s">
        <v>2386</v>
      </c>
      <c r="C506" s="269">
        <v>30</v>
      </c>
    </row>
    <row r="507" spans="1:3" ht="75" x14ac:dyDescent="0.25">
      <c r="A507" s="267" t="s">
        <v>6162</v>
      </c>
      <c r="B507" s="285" t="s">
        <v>2388</v>
      </c>
      <c r="C507" s="269">
        <v>60</v>
      </c>
    </row>
    <row r="508" spans="1:3" ht="112.5" x14ac:dyDescent="0.25">
      <c r="A508" s="267" t="s">
        <v>6163</v>
      </c>
      <c r="B508" s="285" t="s">
        <v>5618</v>
      </c>
      <c r="C508" s="269">
        <v>75</v>
      </c>
    </row>
    <row r="509" spans="1:3" ht="37.5" x14ac:dyDescent="0.25">
      <c r="A509" s="267" t="s">
        <v>6164</v>
      </c>
      <c r="B509" s="285" t="s">
        <v>836</v>
      </c>
      <c r="C509" s="269">
        <v>75</v>
      </c>
    </row>
    <row r="510" spans="1:3" ht="75" x14ac:dyDescent="0.25">
      <c r="A510" s="267" t="s">
        <v>6165</v>
      </c>
      <c r="B510" s="285" t="s">
        <v>2554</v>
      </c>
      <c r="C510" s="269">
        <v>120</v>
      </c>
    </row>
    <row r="511" spans="1:3" ht="36" x14ac:dyDescent="0.25">
      <c r="A511" s="267" t="s">
        <v>6166</v>
      </c>
      <c r="B511" s="294" t="s">
        <v>2397</v>
      </c>
      <c r="C511" s="295">
        <v>30</v>
      </c>
    </row>
    <row r="512" spans="1:3" ht="36" x14ac:dyDescent="0.25">
      <c r="A512" s="267" t="s">
        <v>6167</v>
      </c>
      <c r="B512" s="294" t="s">
        <v>849</v>
      </c>
      <c r="C512" s="295">
        <v>30</v>
      </c>
    </row>
    <row r="513" spans="1:3" ht="72" x14ac:dyDescent="0.25">
      <c r="A513" s="267" t="s">
        <v>6168</v>
      </c>
      <c r="B513" s="294" t="s">
        <v>2650</v>
      </c>
      <c r="C513" s="295">
        <v>45</v>
      </c>
    </row>
    <row r="514" spans="1:3" ht="72" x14ac:dyDescent="0.25">
      <c r="A514" s="267" t="s">
        <v>6169</v>
      </c>
      <c r="B514" s="294" t="s">
        <v>2651</v>
      </c>
      <c r="C514" s="295">
        <v>45</v>
      </c>
    </row>
    <row r="515" spans="1:3" ht="72" x14ac:dyDescent="0.25">
      <c r="A515" s="267" t="s">
        <v>6170</v>
      </c>
      <c r="B515" s="294" t="s">
        <v>2653</v>
      </c>
      <c r="C515" s="295">
        <v>30</v>
      </c>
    </row>
    <row r="516" spans="1:3" ht="180" x14ac:dyDescent="0.25">
      <c r="A516" s="267" t="s">
        <v>6171</v>
      </c>
      <c r="B516" s="294" t="s">
        <v>5623</v>
      </c>
      <c r="C516" s="295">
        <v>30</v>
      </c>
    </row>
    <row r="517" spans="1:3" ht="72" x14ac:dyDescent="0.25">
      <c r="A517" s="267" t="s">
        <v>6172</v>
      </c>
      <c r="B517" s="294" t="s">
        <v>2400</v>
      </c>
      <c r="C517" s="295">
        <v>30</v>
      </c>
    </row>
    <row r="518" spans="1:3" ht="72" x14ac:dyDescent="0.25">
      <c r="A518" s="267" t="s">
        <v>6173</v>
      </c>
      <c r="B518" s="294" t="s">
        <v>2517</v>
      </c>
      <c r="C518" s="295">
        <v>30</v>
      </c>
    </row>
    <row r="519" spans="1:3" ht="36" x14ac:dyDescent="0.25">
      <c r="A519" s="267" t="s">
        <v>6174</v>
      </c>
      <c r="B519" s="294" t="s">
        <v>2481</v>
      </c>
      <c r="C519" s="295">
        <v>150</v>
      </c>
    </row>
    <row r="520" spans="1:3" ht="36" x14ac:dyDescent="0.25">
      <c r="A520" s="267" t="s">
        <v>6175</v>
      </c>
      <c r="B520" s="294" t="s">
        <v>2449</v>
      </c>
      <c r="C520" s="295">
        <v>150</v>
      </c>
    </row>
    <row r="521" spans="1:3" ht="72" x14ac:dyDescent="0.25">
      <c r="A521" s="267" t="s">
        <v>6176</v>
      </c>
      <c r="B521" s="294" t="s">
        <v>2691</v>
      </c>
      <c r="C521" s="295">
        <v>60</v>
      </c>
    </row>
    <row r="522" spans="1:3" ht="54" x14ac:dyDescent="0.25">
      <c r="A522" s="267" t="s">
        <v>6177</v>
      </c>
      <c r="B522" s="294" t="s">
        <v>2693</v>
      </c>
      <c r="C522" s="295">
        <v>60</v>
      </c>
    </row>
    <row r="523" spans="1:3" ht="72" x14ac:dyDescent="0.25">
      <c r="A523" s="267" t="s">
        <v>6178</v>
      </c>
      <c r="B523" s="294" t="s">
        <v>2659</v>
      </c>
      <c r="C523" s="295">
        <v>60</v>
      </c>
    </row>
    <row r="524" spans="1:3" ht="18" x14ac:dyDescent="0.25">
      <c r="A524" s="267" t="s">
        <v>6179</v>
      </c>
      <c r="B524" s="294" t="s">
        <v>2462</v>
      </c>
      <c r="C524" s="295">
        <v>90</v>
      </c>
    </row>
    <row r="525" spans="1:3" ht="72" x14ac:dyDescent="0.25">
      <c r="A525" s="267" t="s">
        <v>6180</v>
      </c>
      <c r="B525" s="294" t="s">
        <v>5624</v>
      </c>
      <c r="C525" s="295">
        <v>60</v>
      </c>
    </row>
    <row r="526" spans="1:3" ht="36" x14ac:dyDescent="0.25">
      <c r="A526" s="267" t="s">
        <v>6181</v>
      </c>
      <c r="B526" s="294" t="s">
        <v>2664</v>
      </c>
      <c r="C526" s="295">
        <v>120</v>
      </c>
    </row>
    <row r="527" spans="1:3" ht="36" x14ac:dyDescent="0.25">
      <c r="A527" s="267" t="s">
        <v>6182</v>
      </c>
      <c r="B527" s="294" t="s">
        <v>2699</v>
      </c>
      <c r="C527" s="295">
        <v>30</v>
      </c>
    </row>
    <row r="528" spans="1:3" ht="180" x14ac:dyDescent="0.25">
      <c r="A528" s="267" t="s">
        <v>6183</v>
      </c>
      <c r="B528" s="294" t="s">
        <v>2701</v>
      </c>
      <c r="C528" s="295">
        <v>150</v>
      </c>
    </row>
    <row r="529" spans="1:3" ht="126" x14ac:dyDescent="0.25">
      <c r="A529" s="267" t="s">
        <v>6184</v>
      </c>
      <c r="B529" s="294" t="s">
        <v>2668</v>
      </c>
      <c r="C529" s="295">
        <v>150</v>
      </c>
    </row>
    <row r="530" spans="1:3" ht="90" x14ac:dyDescent="0.25">
      <c r="A530" s="267" t="s">
        <v>6185</v>
      </c>
      <c r="B530" s="294" t="s">
        <v>2704</v>
      </c>
      <c r="C530" s="295">
        <v>90</v>
      </c>
    </row>
    <row r="531" spans="1:3" ht="108" x14ac:dyDescent="0.25">
      <c r="A531" s="267" t="s">
        <v>6186</v>
      </c>
      <c r="B531" s="294" t="s">
        <v>2670</v>
      </c>
      <c r="C531" s="295">
        <v>75</v>
      </c>
    </row>
    <row r="532" spans="1:3" ht="144" x14ac:dyDescent="0.25">
      <c r="A532" s="267" t="s">
        <v>6187</v>
      </c>
      <c r="B532" s="294" t="s">
        <v>2707</v>
      </c>
      <c r="C532" s="295">
        <v>60</v>
      </c>
    </row>
    <row r="533" spans="1:3" ht="126" x14ac:dyDescent="0.25">
      <c r="A533" s="267" t="s">
        <v>6188</v>
      </c>
      <c r="B533" s="294" t="s">
        <v>2709</v>
      </c>
      <c r="C533" s="295">
        <v>90</v>
      </c>
    </row>
    <row r="534" spans="1:3" ht="126" x14ac:dyDescent="0.25">
      <c r="A534" s="267" t="s">
        <v>6189</v>
      </c>
      <c r="B534" s="294" t="s">
        <v>2711</v>
      </c>
      <c r="C534" s="295">
        <v>60</v>
      </c>
    </row>
    <row r="535" spans="1:3" ht="72" x14ac:dyDescent="0.25">
      <c r="A535" s="267" t="s">
        <v>6190</v>
      </c>
      <c r="B535" s="294" t="s">
        <v>817</v>
      </c>
      <c r="C535" s="295">
        <v>360</v>
      </c>
    </row>
    <row r="536" spans="1:3" ht="37.5" x14ac:dyDescent="0.25">
      <c r="A536" s="267" t="s">
        <v>6191</v>
      </c>
      <c r="B536" s="285" t="s">
        <v>2384</v>
      </c>
      <c r="C536" s="270">
        <v>75</v>
      </c>
    </row>
    <row r="537" spans="1:3" ht="37.5" x14ac:dyDescent="0.25">
      <c r="A537" s="267" t="s">
        <v>6192</v>
      </c>
      <c r="B537" s="285" t="s">
        <v>2386</v>
      </c>
      <c r="C537" s="269">
        <v>30</v>
      </c>
    </row>
    <row r="538" spans="1:3" ht="75" x14ac:dyDescent="0.25">
      <c r="A538" s="267" t="s">
        <v>6193</v>
      </c>
      <c r="B538" s="285" t="s">
        <v>2388</v>
      </c>
      <c r="C538" s="269">
        <v>60</v>
      </c>
    </row>
    <row r="539" spans="1:3" ht="112.5" x14ac:dyDescent="0.25">
      <c r="A539" s="267" t="s">
        <v>6194</v>
      </c>
      <c r="B539" s="285" t="s">
        <v>5618</v>
      </c>
      <c r="C539" s="269">
        <v>75</v>
      </c>
    </row>
    <row r="540" spans="1:3" ht="37.5" x14ac:dyDescent="0.25">
      <c r="A540" s="267" t="s">
        <v>6195</v>
      </c>
      <c r="B540" s="285" t="s">
        <v>836</v>
      </c>
      <c r="C540" s="269">
        <v>75</v>
      </c>
    </row>
    <row r="541" spans="1:3" ht="75" x14ac:dyDescent="0.25">
      <c r="A541" s="267" t="s">
        <v>6196</v>
      </c>
      <c r="B541" s="285" t="s">
        <v>2554</v>
      </c>
      <c r="C541" s="269">
        <v>120</v>
      </c>
    </row>
    <row r="542" spans="1:3" ht="31.5" x14ac:dyDescent="0.25">
      <c r="A542" s="267" t="s">
        <v>6197</v>
      </c>
      <c r="B542" s="279" t="s">
        <v>2400</v>
      </c>
      <c r="C542" s="280">
        <v>30</v>
      </c>
    </row>
    <row r="543" spans="1:3" ht="31.5" x14ac:dyDescent="0.25">
      <c r="A543" s="267" t="s">
        <v>6198</v>
      </c>
      <c r="B543" s="279" t="s">
        <v>2722</v>
      </c>
      <c r="C543" s="280">
        <v>30</v>
      </c>
    </row>
    <row r="544" spans="1:3" ht="31.5" x14ac:dyDescent="0.25">
      <c r="A544" s="267" t="s">
        <v>6199</v>
      </c>
      <c r="B544" s="279" t="s">
        <v>848</v>
      </c>
      <c r="C544" s="280">
        <v>90</v>
      </c>
    </row>
    <row r="545" spans="1:3" ht="31.5" x14ac:dyDescent="0.25">
      <c r="A545" s="267" t="s">
        <v>6200</v>
      </c>
      <c r="B545" s="279" t="s">
        <v>2397</v>
      </c>
      <c r="C545" s="280">
        <v>30</v>
      </c>
    </row>
    <row r="546" spans="1:3" ht="15.75" x14ac:dyDescent="0.25">
      <c r="A546" s="267" t="s">
        <v>6201</v>
      </c>
      <c r="B546" s="279" t="s">
        <v>2431</v>
      </c>
      <c r="C546" s="280">
        <v>30</v>
      </c>
    </row>
    <row r="547" spans="1:3" ht="31.5" x14ac:dyDescent="0.25">
      <c r="A547" s="267" t="s">
        <v>6202</v>
      </c>
      <c r="B547" s="279" t="s">
        <v>2433</v>
      </c>
      <c r="C547" s="280">
        <v>30</v>
      </c>
    </row>
    <row r="548" spans="1:3" ht="31.5" x14ac:dyDescent="0.25">
      <c r="A548" s="267" t="s">
        <v>6203</v>
      </c>
      <c r="B548" s="279" t="s">
        <v>2727</v>
      </c>
      <c r="C548" s="280">
        <v>60</v>
      </c>
    </row>
    <row r="549" spans="1:3" ht="31.5" x14ac:dyDescent="0.25">
      <c r="A549" s="267" t="s">
        <v>6204</v>
      </c>
      <c r="B549" s="279" t="s">
        <v>2437</v>
      </c>
      <c r="C549" s="280">
        <v>120</v>
      </c>
    </row>
    <row r="550" spans="1:3" ht="47.25" x14ac:dyDescent="0.25">
      <c r="A550" s="267" t="s">
        <v>6205</v>
      </c>
      <c r="B550" s="279" t="s">
        <v>2730</v>
      </c>
      <c r="C550" s="280">
        <v>60</v>
      </c>
    </row>
    <row r="551" spans="1:3" ht="31.5" x14ac:dyDescent="0.25">
      <c r="A551" s="267" t="s">
        <v>6206</v>
      </c>
      <c r="B551" s="279" t="s">
        <v>507</v>
      </c>
      <c r="C551" s="280">
        <v>180</v>
      </c>
    </row>
    <row r="552" spans="1:3" ht="31.5" x14ac:dyDescent="0.25">
      <c r="A552" s="267" t="s">
        <v>6207</v>
      </c>
      <c r="B552" s="279" t="s">
        <v>508</v>
      </c>
      <c r="C552" s="281">
        <v>60</v>
      </c>
    </row>
    <row r="553" spans="1:3" ht="31.5" x14ac:dyDescent="0.25">
      <c r="A553" s="267" t="s">
        <v>6208</v>
      </c>
      <c r="B553" s="279" t="s">
        <v>3501</v>
      </c>
      <c r="C553" s="280">
        <v>90</v>
      </c>
    </row>
    <row r="554" spans="1:3" ht="47.25" x14ac:dyDescent="0.25">
      <c r="A554" s="267" t="s">
        <v>6209</v>
      </c>
      <c r="B554" s="279" t="s">
        <v>2523</v>
      </c>
      <c r="C554" s="280">
        <v>60</v>
      </c>
    </row>
    <row r="555" spans="1:3" ht="31.5" x14ac:dyDescent="0.25">
      <c r="A555" s="267" t="s">
        <v>6210</v>
      </c>
      <c r="B555" s="279" t="s">
        <v>2487</v>
      </c>
      <c r="C555" s="280">
        <v>90</v>
      </c>
    </row>
    <row r="556" spans="1:3" ht="31.5" x14ac:dyDescent="0.25">
      <c r="A556" s="267" t="s">
        <v>6211</v>
      </c>
      <c r="B556" s="279" t="s">
        <v>513</v>
      </c>
      <c r="C556" s="280">
        <v>60</v>
      </c>
    </row>
    <row r="557" spans="1:3" ht="31.5" x14ac:dyDescent="0.25">
      <c r="A557" s="267" t="s">
        <v>6212</v>
      </c>
      <c r="B557" s="279" t="s">
        <v>2735</v>
      </c>
      <c r="C557" s="280">
        <v>90</v>
      </c>
    </row>
    <row r="558" spans="1:3" ht="31.5" x14ac:dyDescent="0.25">
      <c r="A558" s="267" t="s">
        <v>6213</v>
      </c>
      <c r="B558" s="279" t="s">
        <v>2737</v>
      </c>
      <c r="C558" s="280">
        <v>180</v>
      </c>
    </row>
    <row r="559" spans="1:3" ht="31.5" x14ac:dyDescent="0.25">
      <c r="A559" s="267" t="s">
        <v>6214</v>
      </c>
      <c r="B559" s="279" t="s">
        <v>2770</v>
      </c>
      <c r="C559" s="280">
        <v>60</v>
      </c>
    </row>
    <row r="560" spans="1:3" ht="63" x14ac:dyDescent="0.25">
      <c r="A560" s="267" t="s">
        <v>6215</v>
      </c>
      <c r="B560" s="279" t="s">
        <v>2772</v>
      </c>
      <c r="C560" s="280">
        <v>90</v>
      </c>
    </row>
    <row r="561" spans="1:3" ht="31.5" x14ac:dyDescent="0.25">
      <c r="A561" s="267" t="s">
        <v>6216</v>
      </c>
      <c r="B561" s="279" t="s">
        <v>2498</v>
      </c>
      <c r="C561" s="280">
        <v>120</v>
      </c>
    </row>
    <row r="562" spans="1:3" ht="31.5" x14ac:dyDescent="0.25">
      <c r="A562" s="267" t="s">
        <v>6217</v>
      </c>
      <c r="B562" s="279" t="s">
        <v>2775</v>
      </c>
      <c r="C562" s="281">
        <v>60</v>
      </c>
    </row>
    <row r="563" spans="1:3" ht="47.25" x14ac:dyDescent="0.25">
      <c r="A563" s="267" t="s">
        <v>6218</v>
      </c>
      <c r="B563" s="279" t="s">
        <v>2740</v>
      </c>
      <c r="C563" s="280">
        <v>120</v>
      </c>
    </row>
    <row r="564" spans="1:3" ht="63" x14ac:dyDescent="0.25">
      <c r="A564" s="267" t="s">
        <v>6219</v>
      </c>
      <c r="B564" s="279" t="s">
        <v>2500</v>
      </c>
      <c r="C564" s="280">
        <v>90</v>
      </c>
    </row>
    <row r="565" spans="1:3" ht="31.5" x14ac:dyDescent="0.25">
      <c r="A565" s="267" t="s">
        <v>6220</v>
      </c>
      <c r="B565" s="279" t="s">
        <v>2742</v>
      </c>
      <c r="C565" s="280">
        <v>90</v>
      </c>
    </row>
    <row r="566" spans="1:3" ht="47.25" x14ac:dyDescent="0.25">
      <c r="A566" s="267" t="s">
        <v>6221</v>
      </c>
      <c r="B566" s="279" t="s">
        <v>509</v>
      </c>
      <c r="C566" s="280">
        <v>60</v>
      </c>
    </row>
    <row r="567" spans="1:3" ht="78.75" x14ac:dyDescent="0.25">
      <c r="A567" s="267" t="s">
        <v>6222</v>
      </c>
      <c r="B567" s="279" t="s">
        <v>2745</v>
      </c>
      <c r="C567" s="280">
        <v>60</v>
      </c>
    </row>
    <row r="568" spans="1:3" ht="31.5" x14ac:dyDescent="0.25">
      <c r="A568" s="267" t="s">
        <v>6223</v>
      </c>
      <c r="B568" s="279" t="s">
        <v>2542</v>
      </c>
      <c r="C568" s="280">
        <v>90</v>
      </c>
    </row>
    <row r="569" spans="1:3" ht="31.5" x14ac:dyDescent="0.25">
      <c r="A569" s="267" t="s">
        <v>6224</v>
      </c>
      <c r="B569" s="279" t="s">
        <v>2517</v>
      </c>
      <c r="C569" s="280">
        <v>30</v>
      </c>
    </row>
    <row r="570" spans="1:3" ht="47.25" x14ac:dyDescent="0.25">
      <c r="A570" s="267" t="s">
        <v>6225</v>
      </c>
      <c r="B570" s="279" t="s">
        <v>817</v>
      </c>
      <c r="C570" s="280">
        <v>450</v>
      </c>
    </row>
    <row r="571" spans="1:3" ht="37.5" x14ac:dyDescent="0.25">
      <c r="A571" s="267" t="s">
        <v>6226</v>
      </c>
      <c r="B571" s="285" t="s">
        <v>2384</v>
      </c>
      <c r="C571" s="270">
        <v>75</v>
      </c>
    </row>
    <row r="572" spans="1:3" ht="37.5" x14ac:dyDescent="0.25">
      <c r="A572" s="267" t="s">
        <v>6227</v>
      </c>
      <c r="B572" s="285" t="s">
        <v>2386</v>
      </c>
      <c r="C572" s="269">
        <v>30</v>
      </c>
    </row>
    <row r="573" spans="1:3" ht="75" x14ac:dyDescent="0.25">
      <c r="A573" s="267" t="s">
        <v>6228</v>
      </c>
      <c r="B573" s="285" t="s">
        <v>2388</v>
      </c>
      <c r="C573" s="269">
        <v>60</v>
      </c>
    </row>
    <row r="574" spans="1:3" ht="112.5" x14ac:dyDescent="0.25">
      <c r="A574" s="267" t="s">
        <v>6229</v>
      </c>
      <c r="B574" s="285" t="s">
        <v>5618</v>
      </c>
      <c r="C574" s="269">
        <v>75</v>
      </c>
    </row>
    <row r="575" spans="1:3" ht="37.5" x14ac:dyDescent="0.25">
      <c r="A575" s="267" t="s">
        <v>6230</v>
      </c>
      <c r="B575" s="285" t="s">
        <v>836</v>
      </c>
      <c r="C575" s="269">
        <v>75</v>
      </c>
    </row>
    <row r="576" spans="1:3" ht="75" x14ac:dyDescent="0.25">
      <c r="A576" s="267" t="s">
        <v>6231</v>
      </c>
      <c r="B576" s="285" t="s">
        <v>2554</v>
      </c>
      <c r="C576" s="269">
        <v>120</v>
      </c>
    </row>
    <row r="577" spans="1:3" ht="37.5" x14ac:dyDescent="0.25">
      <c r="A577" s="267" t="s">
        <v>6232</v>
      </c>
      <c r="B577" s="268" t="s">
        <v>2397</v>
      </c>
      <c r="C577" s="269">
        <v>60</v>
      </c>
    </row>
    <row r="578" spans="1:3" ht="37.5" x14ac:dyDescent="0.25">
      <c r="A578" s="267" t="s">
        <v>6233</v>
      </c>
      <c r="B578" s="268" t="s">
        <v>2792</v>
      </c>
      <c r="C578" s="269">
        <v>30</v>
      </c>
    </row>
    <row r="579" spans="1:3" ht="37.5" x14ac:dyDescent="0.25">
      <c r="A579" s="267" t="s">
        <v>6234</v>
      </c>
      <c r="B579" s="268" t="s">
        <v>849</v>
      </c>
      <c r="C579" s="269">
        <v>75</v>
      </c>
    </row>
    <row r="580" spans="1:3" ht="112.5" x14ac:dyDescent="0.25">
      <c r="A580" s="267" t="s">
        <v>6235</v>
      </c>
      <c r="B580" s="268" t="s">
        <v>2794</v>
      </c>
      <c r="C580" s="269">
        <v>45</v>
      </c>
    </row>
    <row r="581" spans="1:3" ht="56.25" x14ac:dyDescent="0.25">
      <c r="A581" s="267" t="s">
        <v>6236</v>
      </c>
      <c r="B581" s="268" t="s">
        <v>2796</v>
      </c>
      <c r="C581" s="269">
        <v>45</v>
      </c>
    </row>
    <row r="582" spans="1:3" ht="56.25" x14ac:dyDescent="0.25">
      <c r="A582" s="267" t="s">
        <v>6237</v>
      </c>
      <c r="B582" s="268" t="s">
        <v>2798</v>
      </c>
      <c r="C582" s="269">
        <v>30</v>
      </c>
    </row>
    <row r="583" spans="1:3" ht="75" x14ac:dyDescent="0.25">
      <c r="A583" s="267" t="s">
        <v>6238</v>
      </c>
      <c r="B583" s="268" t="s">
        <v>2428</v>
      </c>
      <c r="C583" s="269">
        <v>30</v>
      </c>
    </row>
    <row r="584" spans="1:3" ht="93.75" x14ac:dyDescent="0.25">
      <c r="A584" s="267" t="s">
        <v>6239</v>
      </c>
      <c r="B584" s="268" t="s">
        <v>2605</v>
      </c>
      <c r="C584" s="269">
        <v>30</v>
      </c>
    </row>
    <row r="585" spans="1:3" ht="75" x14ac:dyDescent="0.25">
      <c r="A585" s="267" t="s">
        <v>6240</v>
      </c>
      <c r="B585" s="268" t="s">
        <v>2400</v>
      </c>
      <c r="C585" s="269">
        <v>30</v>
      </c>
    </row>
    <row r="586" spans="1:3" ht="37.5" x14ac:dyDescent="0.25">
      <c r="A586" s="267" t="s">
        <v>6241</v>
      </c>
      <c r="B586" s="268" t="s">
        <v>2803</v>
      </c>
      <c r="C586" s="269">
        <v>60</v>
      </c>
    </row>
    <row r="587" spans="1:3" ht="37.5" x14ac:dyDescent="0.25">
      <c r="A587" s="267" t="s">
        <v>6242</v>
      </c>
      <c r="B587" s="268" t="s">
        <v>2805</v>
      </c>
      <c r="C587" s="269">
        <v>45</v>
      </c>
    </row>
    <row r="588" spans="1:3" ht="168.75" x14ac:dyDescent="0.25">
      <c r="A588" s="267" t="s">
        <v>6243</v>
      </c>
      <c r="B588" s="268" t="s">
        <v>2807</v>
      </c>
      <c r="C588" s="269">
        <v>60</v>
      </c>
    </row>
    <row r="589" spans="1:3" ht="18.75" x14ac:dyDescent="0.25">
      <c r="A589" s="267" t="s">
        <v>6244</v>
      </c>
      <c r="B589" s="268" t="s">
        <v>2809</v>
      </c>
      <c r="C589" s="269">
        <v>45</v>
      </c>
    </row>
    <row r="590" spans="1:3" ht="93.75" x14ac:dyDescent="0.25">
      <c r="A590" s="267" t="s">
        <v>6245</v>
      </c>
      <c r="B590" s="268" t="s">
        <v>2811</v>
      </c>
      <c r="C590" s="269">
        <v>60</v>
      </c>
    </row>
    <row r="591" spans="1:3" ht="56.25" x14ac:dyDescent="0.25">
      <c r="A591" s="267" t="s">
        <v>6246</v>
      </c>
      <c r="B591" s="268" t="s">
        <v>2813</v>
      </c>
      <c r="C591" s="269">
        <v>120</v>
      </c>
    </row>
    <row r="592" spans="1:3" ht="18.75" x14ac:dyDescent="0.25">
      <c r="A592" s="267" t="s">
        <v>6247</v>
      </c>
      <c r="B592" s="268" t="s">
        <v>2815</v>
      </c>
      <c r="C592" s="269">
        <v>90</v>
      </c>
    </row>
    <row r="593" spans="1:3" ht="75" x14ac:dyDescent="0.25">
      <c r="A593" s="267" t="s">
        <v>6248</v>
      </c>
      <c r="B593" s="268" t="s">
        <v>2817</v>
      </c>
      <c r="C593" s="269">
        <v>90</v>
      </c>
    </row>
    <row r="594" spans="1:3" ht="56.25" x14ac:dyDescent="0.25">
      <c r="A594" s="267" t="s">
        <v>6249</v>
      </c>
      <c r="B594" s="268" t="s">
        <v>2819</v>
      </c>
      <c r="C594" s="269">
        <v>60</v>
      </c>
    </row>
    <row r="595" spans="1:3" ht="37.5" x14ac:dyDescent="0.25">
      <c r="A595" s="267" t="s">
        <v>6250</v>
      </c>
      <c r="B595" s="268" t="s">
        <v>2821</v>
      </c>
      <c r="C595" s="269">
        <v>60</v>
      </c>
    </row>
    <row r="596" spans="1:3" ht="93.75" x14ac:dyDescent="0.25">
      <c r="A596" s="267" t="s">
        <v>6251</v>
      </c>
      <c r="B596" s="268" t="s">
        <v>2823</v>
      </c>
      <c r="C596" s="269">
        <v>60</v>
      </c>
    </row>
    <row r="597" spans="1:3" ht="75" x14ac:dyDescent="0.25">
      <c r="A597" s="267" t="s">
        <v>6252</v>
      </c>
      <c r="B597" s="268" t="s">
        <v>2825</v>
      </c>
      <c r="C597" s="269">
        <v>90</v>
      </c>
    </row>
    <row r="598" spans="1:3" ht="75" x14ac:dyDescent="0.25">
      <c r="A598" s="267" t="s">
        <v>6253</v>
      </c>
      <c r="B598" s="268" t="s">
        <v>2827</v>
      </c>
      <c r="C598" s="269">
        <v>90</v>
      </c>
    </row>
    <row r="599" spans="1:3" ht="131.25" x14ac:dyDescent="0.25">
      <c r="A599" s="267" t="s">
        <v>6254</v>
      </c>
      <c r="B599" s="268" t="s">
        <v>2829</v>
      </c>
      <c r="C599" s="269">
        <v>90</v>
      </c>
    </row>
    <row r="600" spans="1:3" ht="93.75" x14ac:dyDescent="0.25">
      <c r="A600" s="267" t="s">
        <v>6255</v>
      </c>
      <c r="B600" s="268" t="s">
        <v>2831</v>
      </c>
      <c r="C600" s="269">
        <v>120</v>
      </c>
    </row>
    <row r="601" spans="1:3" ht="56.25" x14ac:dyDescent="0.25">
      <c r="A601" s="267" t="s">
        <v>6256</v>
      </c>
      <c r="B601" s="268" t="s">
        <v>2833</v>
      </c>
      <c r="C601" s="269">
        <v>60</v>
      </c>
    </row>
    <row r="602" spans="1:3" ht="56.25" x14ac:dyDescent="0.25">
      <c r="A602" s="267" t="s">
        <v>6257</v>
      </c>
      <c r="B602" s="268" t="s">
        <v>2835</v>
      </c>
      <c r="C602" s="269">
        <v>60</v>
      </c>
    </row>
    <row r="603" spans="1:3" ht="56.25" x14ac:dyDescent="0.25">
      <c r="A603" s="267" t="s">
        <v>6258</v>
      </c>
      <c r="B603" s="268" t="s">
        <v>2837</v>
      </c>
      <c r="C603" s="269">
        <v>60</v>
      </c>
    </row>
    <row r="604" spans="1:3" ht="112.5" x14ac:dyDescent="0.25">
      <c r="A604" s="267" t="s">
        <v>6259</v>
      </c>
      <c r="B604" s="268" t="s">
        <v>2839</v>
      </c>
      <c r="C604" s="269">
        <v>90</v>
      </c>
    </row>
    <row r="605" spans="1:3" ht="112.5" x14ac:dyDescent="0.25">
      <c r="A605" s="267" t="s">
        <v>6260</v>
      </c>
      <c r="B605" s="268" t="s">
        <v>2841</v>
      </c>
      <c r="C605" s="269">
        <v>60</v>
      </c>
    </row>
    <row r="606" spans="1:3" ht="56.25" x14ac:dyDescent="0.25">
      <c r="A606" s="267" t="s">
        <v>6261</v>
      </c>
      <c r="B606" s="268" t="s">
        <v>2843</v>
      </c>
      <c r="C606" s="269">
        <v>60</v>
      </c>
    </row>
    <row r="607" spans="1:3" ht="56.25" x14ac:dyDescent="0.25">
      <c r="A607" s="267" t="s">
        <v>6262</v>
      </c>
      <c r="B607" s="268" t="s">
        <v>5625</v>
      </c>
      <c r="C607" s="269">
        <v>120</v>
      </c>
    </row>
    <row r="608" spans="1:3" ht="56.25" x14ac:dyDescent="0.25">
      <c r="A608" s="267" t="s">
        <v>6263</v>
      </c>
      <c r="B608" s="268" t="s">
        <v>817</v>
      </c>
      <c r="C608" s="269">
        <v>450</v>
      </c>
    </row>
    <row r="609" spans="1:3" ht="37.5" x14ac:dyDescent="0.25">
      <c r="A609" s="267" t="s">
        <v>6264</v>
      </c>
      <c r="B609" s="285" t="s">
        <v>2384</v>
      </c>
      <c r="C609" s="270">
        <v>75</v>
      </c>
    </row>
    <row r="610" spans="1:3" ht="37.5" x14ac:dyDescent="0.25">
      <c r="A610" s="267" t="s">
        <v>6265</v>
      </c>
      <c r="B610" s="285" t="s">
        <v>2386</v>
      </c>
      <c r="C610" s="269">
        <v>30</v>
      </c>
    </row>
    <row r="611" spans="1:3" ht="75" x14ac:dyDescent="0.25">
      <c r="A611" s="267" t="s">
        <v>6266</v>
      </c>
      <c r="B611" s="285" t="s">
        <v>2388</v>
      </c>
      <c r="C611" s="269">
        <v>60</v>
      </c>
    </row>
    <row r="612" spans="1:3" ht="112.5" x14ac:dyDescent="0.25">
      <c r="A612" s="267" t="s">
        <v>6267</v>
      </c>
      <c r="B612" s="285" t="s">
        <v>5618</v>
      </c>
      <c r="C612" s="269">
        <v>75</v>
      </c>
    </row>
    <row r="613" spans="1:3" ht="37.5" x14ac:dyDescent="0.25">
      <c r="A613" s="267" t="s">
        <v>6268</v>
      </c>
      <c r="B613" s="285" t="s">
        <v>836</v>
      </c>
      <c r="C613" s="269">
        <v>75</v>
      </c>
    </row>
    <row r="614" spans="1:3" ht="75" x14ac:dyDescent="0.25">
      <c r="A614" s="267" t="s">
        <v>6269</v>
      </c>
      <c r="B614" s="285" t="s">
        <v>2554</v>
      </c>
      <c r="C614" s="269">
        <v>120</v>
      </c>
    </row>
    <row r="615" spans="1:3" ht="18.75" x14ac:dyDescent="0.25">
      <c r="A615" s="267" t="s">
        <v>6270</v>
      </c>
      <c r="B615" s="296" t="s">
        <v>2400</v>
      </c>
      <c r="C615" s="297">
        <v>30</v>
      </c>
    </row>
    <row r="616" spans="1:3" ht="18.75" x14ac:dyDescent="0.25">
      <c r="A616" s="267" t="s">
        <v>6271</v>
      </c>
      <c r="B616" s="296" t="s">
        <v>2924</v>
      </c>
      <c r="C616" s="297">
        <v>60</v>
      </c>
    </row>
    <row r="617" spans="1:3" ht="18.75" x14ac:dyDescent="0.25">
      <c r="A617" s="267" t="s">
        <v>6272</v>
      </c>
      <c r="B617" s="296" t="s">
        <v>2559</v>
      </c>
      <c r="C617" s="297">
        <v>30</v>
      </c>
    </row>
    <row r="618" spans="1:3" ht="18.75" x14ac:dyDescent="0.25">
      <c r="A618" s="267" t="s">
        <v>6273</v>
      </c>
      <c r="B618" s="296" t="s">
        <v>2796</v>
      </c>
      <c r="C618" s="297">
        <v>30</v>
      </c>
    </row>
    <row r="619" spans="1:3" ht="18.75" x14ac:dyDescent="0.25">
      <c r="A619" s="267" t="s">
        <v>6274</v>
      </c>
      <c r="B619" s="296" t="s">
        <v>849</v>
      </c>
      <c r="C619" s="297">
        <v>45</v>
      </c>
    </row>
    <row r="620" spans="1:3" ht="18.75" x14ac:dyDescent="0.25">
      <c r="A620" s="267" t="s">
        <v>6275</v>
      </c>
      <c r="B620" s="296" t="s">
        <v>2798</v>
      </c>
      <c r="C620" s="297">
        <v>30</v>
      </c>
    </row>
    <row r="621" spans="1:3" ht="18.75" x14ac:dyDescent="0.25">
      <c r="A621" s="267" t="s">
        <v>6276</v>
      </c>
      <c r="B621" s="296" t="s">
        <v>2428</v>
      </c>
      <c r="C621" s="297">
        <v>30</v>
      </c>
    </row>
    <row r="622" spans="1:3" ht="18.75" x14ac:dyDescent="0.25">
      <c r="A622" s="267" t="s">
        <v>6277</v>
      </c>
      <c r="B622" s="296" t="s">
        <v>2898</v>
      </c>
      <c r="C622" s="297">
        <v>90</v>
      </c>
    </row>
    <row r="623" spans="1:3" ht="18.75" x14ac:dyDescent="0.25">
      <c r="A623" s="267" t="s">
        <v>6278</v>
      </c>
      <c r="B623" s="296" t="s">
        <v>2900</v>
      </c>
      <c r="C623" s="297">
        <v>180</v>
      </c>
    </row>
    <row r="624" spans="1:3" ht="18.75" x14ac:dyDescent="0.25">
      <c r="A624" s="267" t="s">
        <v>6279</v>
      </c>
      <c r="B624" s="296" t="s">
        <v>2902</v>
      </c>
      <c r="C624" s="297">
        <v>180</v>
      </c>
    </row>
    <row r="625" spans="1:3" ht="18.75" x14ac:dyDescent="0.25">
      <c r="A625" s="267" t="s">
        <v>6280</v>
      </c>
      <c r="B625" s="296" t="s">
        <v>2904</v>
      </c>
      <c r="C625" s="297">
        <v>90</v>
      </c>
    </row>
    <row r="626" spans="1:3" ht="18.75" x14ac:dyDescent="0.25">
      <c r="A626" s="267" t="s">
        <v>6281</v>
      </c>
      <c r="B626" s="296" t="s">
        <v>2934</v>
      </c>
      <c r="C626" s="297">
        <v>90</v>
      </c>
    </row>
    <row r="627" spans="1:3" ht="18.75" x14ac:dyDescent="0.25">
      <c r="A627" s="267" t="s">
        <v>6282</v>
      </c>
      <c r="B627" s="296" t="s">
        <v>2906</v>
      </c>
      <c r="C627" s="297">
        <v>90</v>
      </c>
    </row>
    <row r="628" spans="1:3" ht="18.75" x14ac:dyDescent="0.25">
      <c r="A628" s="267" t="s">
        <v>6283</v>
      </c>
      <c r="B628" s="296" t="s">
        <v>2937</v>
      </c>
      <c r="C628" s="297">
        <v>90</v>
      </c>
    </row>
    <row r="629" spans="1:3" ht="18.75" x14ac:dyDescent="0.25">
      <c r="A629" s="267" t="s">
        <v>6284</v>
      </c>
      <c r="B629" s="296" t="s">
        <v>2907</v>
      </c>
      <c r="C629" s="297">
        <v>60</v>
      </c>
    </row>
    <row r="630" spans="1:3" ht="18.75" x14ac:dyDescent="0.25">
      <c r="A630" s="267" t="s">
        <v>6285</v>
      </c>
      <c r="B630" s="296" t="s">
        <v>2940</v>
      </c>
      <c r="C630" s="297">
        <v>45</v>
      </c>
    </row>
    <row r="631" spans="1:3" ht="18.75" x14ac:dyDescent="0.25">
      <c r="A631" s="267" t="s">
        <v>6286</v>
      </c>
      <c r="B631" s="296" t="s">
        <v>2909</v>
      </c>
      <c r="C631" s="297">
        <v>60</v>
      </c>
    </row>
    <row r="632" spans="1:3" ht="18.75" x14ac:dyDescent="0.25">
      <c r="A632" s="267" t="s">
        <v>6287</v>
      </c>
      <c r="B632" s="296" t="s">
        <v>2910</v>
      </c>
      <c r="C632" s="297">
        <v>30</v>
      </c>
    </row>
    <row r="633" spans="1:3" ht="18.75" x14ac:dyDescent="0.25">
      <c r="A633" s="267" t="s">
        <v>6288</v>
      </c>
      <c r="B633" s="296" t="s">
        <v>2944</v>
      </c>
      <c r="C633" s="297">
        <v>150</v>
      </c>
    </row>
    <row r="634" spans="1:3" ht="18.75" x14ac:dyDescent="0.25">
      <c r="A634" s="267" t="s">
        <v>6289</v>
      </c>
      <c r="B634" s="296" t="s">
        <v>2946</v>
      </c>
      <c r="C634" s="297">
        <v>45</v>
      </c>
    </row>
    <row r="635" spans="1:3" ht="18.75" x14ac:dyDescent="0.25">
      <c r="A635" s="267" t="s">
        <v>6290</v>
      </c>
      <c r="B635" s="296" t="s">
        <v>2948</v>
      </c>
      <c r="C635" s="297">
        <v>30</v>
      </c>
    </row>
    <row r="636" spans="1:3" ht="18.75" x14ac:dyDescent="0.25">
      <c r="A636" s="267" t="s">
        <v>6291</v>
      </c>
      <c r="B636" s="296" t="s">
        <v>2950</v>
      </c>
      <c r="C636" s="297">
        <v>180</v>
      </c>
    </row>
    <row r="637" spans="1:3" ht="18.75" x14ac:dyDescent="0.25">
      <c r="A637" s="267" t="s">
        <v>6292</v>
      </c>
      <c r="B637" s="296" t="s">
        <v>2952</v>
      </c>
      <c r="C637" s="297">
        <v>30</v>
      </c>
    </row>
    <row r="638" spans="1:3" ht="18.75" x14ac:dyDescent="0.25">
      <c r="A638" s="267" t="s">
        <v>6293</v>
      </c>
      <c r="B638" s="296" t="s">
        <v>2911</v>
      </c>
      <c r="C638" s="297">
        <v>60</v>
      </c>
    </row>
    <row r="639" spans="1:3" ht="18.75" x14ac:dyDescent="0.25">
      <c r="A639" s="267" t="s">
        <v>6294</v>
      </c>
      <c r="B639" s="296" t="s">
        <v>2955</v>
      </c>
      <c r="C639" s="297">
        <v>60</v>
      </c>
    </row>
    <row r="640" spans="1:3" ht="18.75" x14ac:dyDescent="0.25">
      <c r="A640" s="267" t="s">
        <v>6295</v>
      </c>
      <c r="B640" s="296" t="s">
        <v>2912</v>
      </c>
      <c r="C640" s="297">
        <v>60</v>
      </c>
    </row>
    <row r="641" spans="1:3" ht="18.75" x14ac:dyDescent="0.25">
      <c r="A641" s="267" t="s">
        <v>6296</v>
      </c>
      <c r="B641" s="296" t="s">
        <v>2913</v>
      </c>
      <c r="C641" s="297">
        <v>60</v>
      </c>
    </row>
    <row r="642" spans="1:3" ht="18.75" x14ac:dyDescent="0.25">
      <c r="A642" s="267" t="s">
        <v>6297</v>
      </c>
      <c r="B642" s="296" t="s">
        <v>2915</v>
      </c>
      <c r="C642" s="297">
        <v>270</v>
      </c>
    </row>
    <row r="643" spans="1:3" ht="37.5" x14ac:dyDescent="0.25">
      <c r="A643" s="267" t="s">
        <v>6298</v>
      </c>
      <c r="B643" s="285" t="s">
        <v>2384</v>
      </c>
      <c r="C643" s="270">
        <v>75</v>
      </c>
    </row>
    <row r="644" spans="1:3" ht="37.5" x14ac:dyDescent="0.25">
      <c r="A644" s="267" t="s">
        <v>6299</v>
      </c>
      <c r="B644" s="285" t="s">
        <v>2386</v>
      </c>
      <c r="C644" s="269">
        <v>30</v>
      </c>
    </row>
    <row r="645" spans="1:3" ht="75" x14ac:dyDescent="0.25">
      <c r="A645" s="267" t="s">
        <v>6300</v>
      </c>
      <c r="B645" s="285" t="s">
        <v>2388</v>
      </c>
      <c r="C645" s="269">
        <v>60</v>
      </c>
    </row>
    <row r="646" spans="1:3" ht="112.5" x14ac:dyDescent="0.25">
      <c r="A646" s="267" t="s">
        <v>6301</v>
      </c>
      <c r="B646" s="285" t="s">
        <v>5618</v>
      </c>
      <c r="C646" s="269">
        <v>75</v>
      </c>
    </row>
    <row r="647" spans="1:3" ht="37.5" x14ac:dyDescent="0.25">
      <c r="A647" s="267" t="s">
        <v>6302</v>
      </c>
      <c r="B647" s="285" t="s">
        <v>836</v>
      </c>
      <c r="C647" s="269">
        <v>75</v>
      </c>
    </row>
    <row r="648" spans="1:3" ht="75" x14ac:dyDescent="0.25">
      <c r="A648" s="267" t="s">
        <v>6303</v>
      </c>
      <c r="B648" s="285" t="s">
        <v>2554</v>
      </c>
      <c r="C648" s="269">
        <v>120</v>
      </c>
    </row>
    <row r="649" spans="1:3" ht="37.5" x14ac:dyDescent="0.25">
      <c r="A649" s="267" t="s">
        <v>6304</v>
      </c>
      <c r="B649" s="285" t="s">
        <v>2397</v>
      </c>
      <c r="C649" s="269">
        <v>90</v>
      </c>
    </row>
    <row r="650" spans="1:3" ht="56.25" x14ac:dyDescent="0.25">
      <c r="A650" s="267" t="s">
        <v>6305</v>
      </c>
      <c r="B650" s="285" t="s">
        <v>2967</v>
      </c>
      <c r="C650" s="269">
        <v>30</v>
      </c>
    </row>
    <row r="651" spans="1:3" ht="56.25" x14ac:dyDescent="0.25">
      <c r="A651" s="267" t="s">
        <v>6306</v>
      </c>
      <c r="B651" s="285" t="s">
        <v>2395</v>
      </c>
      <c r="C651" s="269">
        <v>30</v>
      </c>
    </row>
    <row r="652" spans="1:3" ht="75" x14ac:dyDescent="0.25">
      <c r="A652" s="267" t="s">
        <v>6307</v>
      </c>
      <c r="B652" s="285" t="s">
        <v>2969</v>
      </c>
      <c r="C652" s="269">
        <v>30</v>
      </c>
    </row>
    <row r="653" spans="1:3" ht="56.25" x14ac:dyDescent="0.25">
      <c r="A653" s="267" t="s">
        <v>6308</v>
      </c>
      <c r="B653" s="285" t="s">
        <v>2971</v>
      </c>
      <c r="C653" s="269">
        <v>30</v>
      </c>
    </row>
    <row r="654" spans="1:3" ht="37.5" x14ac:dyDescent="0.25">
      <c r="A654" s="267" t="s">
        <v>6309</v>
      </c>
      <c r="B654" s="285" t="s">
        <v>3016</v>
      </c>
      <c r="C654" s="269">
        <v>45</v>
      </c>
    </row>
    <row r="655" spans="1:3" ht="56.25" x14ac:dyDescent="0.25">
      <c r="A655" s="267" t="s">
        <v>6310</v>
      </c>
      <c r="B655" s="285" t="s">
        <v>3018</v>
      </c>
      <c r="C655" s="269">
        <v>60</v>
      </c>
    </row>
    <row r="656" spans="1:3" ht="93.75" x14ac:dyDescent="0.25">
      <c r="A656" s="267" t="s">
        <v>6311</v>
      </c>
      <c r="B656" s="285" t="s">
        <v>3020</v>
      </c>
      <c r="C656" s="269">
        <v>75</v>
      </c>
    </row>
    <row r="657" spans="1:3" ht="75" x14ac:dyDescent="0.25">
      <c r="A657" s="267" t="s">
        <v>6312</v>
      </c>
      <c r="B657" s="285" t="s">
        <v>3022</v>
      </c>
      <c r="C657" s="269">
        <v>75</v>
      </c>
    </row>
    <row r="658" spans="1:3" ht="75" x14ac:dyDescent="0.25">
      <c r="A658" s="267" t="s">
        <v>6313</v>
      </c>
      <c r="B658" s="285" t="s">
        <v>2400</v>
      </c>
      <c r="C658" s="269">
        <v>30</v>
      </c>
    </row>
    <row r="659" spans="1:3" ht="37.5" x14ac:dyDescent="0.25">
      <c r="A659" s="267" t="s">
        <v>6314</v>
      </c>
      <c r="B659" s="268" t="s">
        <v>2974</v>
      </c>
      <c r="C659" s="286">
        <v>120</v>
      </c>
    </row>
    <row r="660" spans="1:3" ht="56.25" x14ac:dyDescent="0.25">
      <c r="A660" s="267" t="s">
        <v>6315</v>
      </c>
      <c r="B660" s="268" t="s">
        <v>2976</v>
      </c>
      <c r="C660" s="286">
        <v>150</v>
      </c>
    </row>
    <row r="661" spans="1:3" ht="112.5" x14ac:dyDescent="0.25">
      <c r="A661" s="267" t="s">
        <v>6316</v>
      </c>
      <c r="B661" s="268" t="s">
        <v>3027</v>
      </c>
      <c r="C661" s="286">
        <v>120</v>
      </c>
    </row>
    <row r="662" spans="1:3" ht="112.5" x14ac:dyDescent="0.25">
      <c r="A662" s="267" t="s">
        <v>6317</v>
      </c>
      <c r="B662" s="268" t="s">
        <v>3029</v>
      </c>
      <c r="C662" s="286">
        <v>60</v>
      </c>
    </row>
    <row r="663" spans="1:3" ht="112.5" x14ac:dyDescent="0.25">
      <c r="A663" s="267" t="s">
        <v>6318</v>
      </c>
      <c r="B663" s="268" t="s">
        <v>3031</v>
      </c>
      <c r="C663" s="286">
        <v>60</v>
      </c>
    </row>
    <row r="664" spans="1:3" ht="131.25" x14ac:dyDescent="0.25">
      <c r="A664" s="267" t="s">
        <v>6319</v>
      </c>
      <c r="B664" s="268" t="s">
        <v>3033</v>
      </c>
      <c r="C664" s="286">
        <v>180</v>
      </c>
    </row>
    <row r="665" spans="1:3" ht="131.25" x14ac:dyDescent="0.25">
      <c r="A665" s="267" t="s">
        <v>6320</v>
      </c>
      <c r="B665" s="268" t="s">
        <v>3035</v>
      </c>
      <c r="C665" s="286">
        <v>150</v>
      </c>
    </row>
    <row r="666" spans="1:3" ht="112.5" x14ac:dyDescent="0.25">
      <c r="A666" s="267" t="s">
        <v>6321</v>
      </c>
      <c r="B666" s="268" t="s">
        <v>3037</v>
      </c>
      <c r="C666" s="286">
        <v>60</v>
      </c>
    </row>
    <row r="667" spans="1:3" ht="18.75" x14ac:dyDescent="0.25">
      <c r="A667" s="267" t="s">
        <v>6322</v>
      </c>
      <c r="B667" s="268" t="s">
        <v>2986</v>
      </c>
      <c r="C667" s="286">
        <v>120</v>
      </c>
    </row>
    <row r="668" spans="1:3" ht="75" x14ac:dyDescent="0.25">
      <c r="A668" s="267" t="s">
        <v>6323</v>
      </c>
      <c r="B668" s="268" t="s">
        <v>2990</v>
      </c>
      <c r="C668" s="286">
        <v>60</v>
      </c>
    </row>
    <row r="669" spans="1:3" ht="93.75" x14ac:dyDescent="0.25">
      <c r="A669" s="267" t="s">
        <v>6324</v>
      </c>
      <c r="B669" s="268" t="s">
        <v>3041</v>
      </c>
      <c r="C669" s="286">
        <v>60</v>
      </c>
    </row>
    <row r="670" spans="1:3" ht="206.25" x14ac:dyDescent="0.25">
      <c r="A670" s="267" t="s">
        <v>6325</v>
      </c>
      <c r="B670" s="268" t="s">
        <v>2992</v>
      </c>
      <c r="C670" s="286">
        <v>120</v>
      </c>
    </row>
    <row r="671" spans="1:3" ht="93.75" x14ac:dyDescent="0.25">
      <c r="A671" s="267" t="s">
        <v>6326</v>
      </c>
      <c r="B671" s="268" t="s">
        <v>3044</v>
      </c>
      <c r="C671" s="286">
        <v>90</v>
      </c>
    </row>
    <row r="672" spans="1:3" ht="56.25" x14ac:dyDescent="0.25">
      <c r="A672" s="267" t="s">
        <v>6327</v>
      </c>
      <c r="B672" s="268" t="s">
        <v>2988</v>
      </c>
      <c r="C672" s="286">
        <v>60</v>
      </c>
    </row>
    <row r="673" spans="1:3" ht="93.75" x14ac:dyDescent="0.25">
      <c r="A673" s="267" t="s">
        <v>6328</v>
      </c>
      <c r="B673" s="268" t="s">
        <v>2996</v>
      </c>
      <c r="C673" s="286">
        <v>60</v>
      </c>
    </row>
    <row r="674" spans="1:3" ht="112.5" x14ac:dyDescent="0.25">
      <c r="A674" s="267" t="s">
        <v>6329</v>
      </c>
      <c r="B674" s="268" t="s">
        <v>2998</v>
      </c>
      <c r="C674" s="286">
        <v>90</v>
      </c>
    </row>
    <row r="675" spans="1:3" ht="168.75" x14ac:dyDescent="0.25">
      <c r="A675" s="267" t="s">
        <v>6330</v>
      </c>
      <c r="B675" s="268" t="s">
        <v>3000</v>
      </c>
      <c r="C675" s="286">
        <v>90</v>
      </c>
    </row>
    <row r="676" spans="1:3" ht="75" x14ac:dyDescent="0.25">
      <c r="A676" s="267" t="s">
        <v>6331</v>
      </c>
      <c r="B676" s="268" t="s">
        <v>3050</v>
      </c>
      <c r="C676" s="286">
        <v>90</v>
      </c>
    </row>
    <row r="677" spans="1:3" ht="75" x14ac:dyDescent="0.25">
      <c r="A677" s="267" t="s">
        <v>6332</v>
      </c>
      <c r="B677" s="284" t="s">
        <v>3052</v>
      </c>
      <c r="C677" s="286">
        <v>60</v>
      </c>
    </row>
    <row r="678" spans="1:3" ht="75" x14ac:dyDescent="0.25">
      <c r="A678" s="267" t="s">
        <v>6333</v>
      </c>
      <c r="B678" s="268" t="s">
        <v>3002</v>
      </c>
      <c r="C678" s="286">
        <v>60</v>
      </c>
    </row>
    <row r="679" spans="1:3" ht="37.5" x14ac:dyDescent="0.25">
      <c r="A679" s="267" t="s">
        <v>6334</v>
      </c>
      <c r="B679" s="268" t="s">
        <v>3055</v>
      </c>
      <c r="C679" s="286">
        <v>60</v>
      </c>
    </row>
    <row r="680" spans="1:3" ht="56.25" x14ac:dyDescent="0.25">
      <c r="A680" s="267" t="s">
        <v>6335</v>
      </c>
      <c r="B680" s="268" t="s">
        <v>3057</v>
      </c>
      <c r="C680" s="286">
        <v>60</v>
      </c>
    </row>
    <row r="681" spans="1:3" ht="75" x14ac:dyDescent="0.25">
      <c r="A681" s="267" t="s">
        <v>6336</v>
      </c>
      <c r="B681" s="268" t="s">
        <v>3004</v>
      </c>
      <c r="C681" s="286">
        <v>195</v>
      </c>
    </row>
    <row r="682" spans="1:3" ht="37.5" x14ac:dyDescent="0.25">
      <c r="A682" s="267" t="s">
        <v>6337</v>
      </c>
      <c r="B682" s="285" t="s">
        <v>2384</v>
      </c>
      <c r="C682" s="270">
        <v>75</v>
      </c>
    </row>
    <row r="683" spans="1:3" ht="37.5" x14ac:dyDescent="0.25">
      <c r="A683" s="267" t="s">
        <v>6338</v>
      </c>
      <c r="B683" s="285" t="s">
        <v>2386</v>
      </c>
      <c r="C683" s="269">
        <v>30</v>
      </c>
    </row>
    <row r="684" spans="1:3" ht="75" x14ac:dyDescent="0.25">
      <c r="A684" s="267" t="s">
        <v>6339</v>
      </c>
      <c r="B684" s="285" t="s">
        <v>2388</v>
      </c>
      <c r="C684" s="269">
        <v>60</v>
      </c>
    </row>
    <row r="685" spans="1:3" ht="112.5" x14ac:dyDescent="0.25">
      <c r="A685" s="267" t="s">
        <v>6340</v>
      </c>
      <c r="B685" s="285" t="s">
        <v>5618</v>
      </c>
      <c r="C685" s="269">
        <v>75</v>
      </c>
    </row>
    <row r="686" spans="1:3" ht="37.5" x14ac:dyDescent="0.25">
      <c r="A686" s="267" t="s">
        <v>6341</v>
      </c>
      <c r="B686" s="285" t="s">
        <v>836</v>
      </c>
      <c r="C686" s="269">
        <v>75</v>
      </c>
    </row>
    <row r="687" spans="1:3" ht="75" x14ac:dyDescent="0.25">
      <c r="A687" s="267" t="s">
        <v>6342</v>
      </c>
      <c r="B687" s="285" t="s">
        <v>2554</v>
      </c>
      <c r="C687" s="269">
        <v>120</v>
      </c>
    </row>
    <row r="688" spans="1:3" ht="75" x14ac:dyDescent="0.25">
      <c r="A688" s="267" t="s">
        <v>6343</v>
      </c>
      <c r="B688" s="284" t="s">
        <v>3190</v>
      </c>
      <c r="C688" s="286">
        <v>60</v>
      </c>
    </row>
    <row r="689" spans="1:3" ht="75" x14ac:dyDescent="0.25">
      <c r="A689" s="267" t="s">
        <v>6344</v>
      </c>
      <c r="B689" s="284" t="s">
        <v>3139</v>
      </c>
      <c r="C689" s="286">
        <v>30</v>
      </c>
    </row>
    <row r="690" spans="1:3" ht="37.5" x14ac:dyDescent="0.25">
      <c r="A690" s="267" t="s">
        <v>6345</v>
      </c>
      <c r="B690" s="284" t="s">
        <v>3141</v>
      </c>
      <c r="C690" s="286">
        <v>30</v>
      </c>
    </row>
    <row r="691" spans="1:3" ht="56.25" x14ac:dyDescent="0.25">
      <c r="A691" s="267" t="s">
        <v>6346</v>
      </c>
      <c r="B691" s="284" t="s">
        <v>3142</v>
      </c>
      <c r="C691" s="286">
        <v>60</v>
      </c>
    </row>
    <row r="692" spans="1:3" ht="56.25" x14ac:dyDescent="0.25">
      <c r="A692" s="267" t="s">
        <v>6347</v>
      </c>
      <c r="B692" s="284" t="s">
        <v>3194</v>
      </c>
      <c r="C692" s="286">
        <v>45</v>
      </c>
    </row>
    <row r="693" spans="1:3" ht="75" x14ac:dyDescent="0.25">
      <c r="A693" s="267" t="s">
        <v>6348</v>
      </c>
      <c r="B693" s="284" t="s">
        <v>3144</v>
      </c>
      <c r="C693" s="286">
        <v>45</v>
      </c>
    </row>
    <row r="694" spans="1:3" ht="93.75" x14ac:dyDescent="0.25">
      <c r="A694" s="267" t="s">
        <v>6349</v>
      </c>
      <c r="B694" s="284" t="s">
        <v>3197</v>
      </c>
      <c r="C694" s="286">
        <v>60</v>
      </c>
    </row>
    <row r="695" spans="1:3" ht="56.25" x14ac:dyDescent="0.25">
      <c r="A695" s="267" t="s">
        <v>6350</v>
      </c>
      <c r="B695" s="284" t="s">
        <v>3148</v>
      </c>
      <c r="C695" s="286">
        <v>75</v>
      </c>
    </row>
    <row r="696" spans="1:3" ht="75" x14ac:dyDescent="0.25">
      <c r="A696" s="267" t="s">
        <v>6351</v>
      </c>
      <c r="B696" s="284" t="s">
        <v>4579</v>
      </c>
      <c r="C696" s="286">
        <v>60</v>
      </c>
    </row>
    <row r="697" spans="1:3" ht="37.5" x14ac:dyDescent="0.25">
      <c r="A697" s="267" t="s">
        <v>6352</v>
      </c>
      <c r="B697" s="284" t="s">
        <v>3151</v>
      </c>
      <c r="C697" s="286">
        <v>60</v>
      </c>
    </row>
    <row r="698" spans="1:3" ht="56.25" x14ac:dyDescent="0.25">
      <c r="A698" s="267" t="s">
        <v>6353</v>
      </c>
      <c r="B698" s="284" t="s">
        <v>3202</v>
      </c>
      <c r="C698" s="286">
        <v>45</v>
      </c>
    </row>
    <row r="699" spans="1:3" ht="75" x14ac:dyDescent="0.25">
      <c r="A699" s="267" t="s">
        <v>6354</v>
      </c>
      <c r="B699" s="284" t="s">
        <v>3153</v>
      </c>
      <c r="C699" s="286">
        <v>45</v>
      </c>
    </row>
    <row r="700" spans="1:3" ht="56.25" x14ac:dyDescent="0.25">
      <c r="A700" s="267" t="s">
        <v>6355</v>
      </c>
      <c r="B700" s="284" t="s">
        <v>3155</v>
      </c>
      <c r="C700" s="286">
        <v>45</v>
      </c>
    </row>
    <row r="701" spans="1:3" ht="75" x14ac:dyDescent="0.25">
      <c r="A701" s="267" t="s">
        <v>6356</v>
      </c>
      <c r="B701" s="284" t="s">
        <v>3157</v>
      </c>
      <c r="C701" s="286">
        <v>45</v>
      </c>
    </row>
    <row r="702" spans="1:3" ht="75" x14ac:dyDescent="0.25">
      <c r="A702" s="267" t="s">
        <v>6357</v>
      </c>
      <c r="B702" s="284" t="s">
        <v>2400</v>
      </c>
      <c r="C702" s="286">
        <v>30</v>
      </c>
    </row>
    <row r="703" spans="1:3" ht="37.5" x14ac:dyDescent="0.25">
      <c r="A703" s="267" t="s">
        <v>6358</v>
      </c>
      <c r="B703" s="284" t="s">
        <v>3208</v>
      </c>
      <c r="C703" s="286">
        <v>45</v>
      </c>
    </row>
    <row r="704" spans="1:3" ht="75" x14ac:dyDescent="0.25">
      <c r="A704" s="267" t="s">
        <v>6359</v>
      </c>
      <c r="B704" s="284" t="s">
        <v>3161</v>
      </c>
      <c r="C704" s="286">
        <v>60</v>
      </c>
    </row>
    <row r="705" spans="1:3" ht="112.5" x14ac:dyDescent="0.25">
      <c r="A705" s="267" t="s">
        <v>6360</v>
      </c>
      <c r="B705" s="284" t="s">
        <v>3211</v>
      </c>
      <c r="C705" s="286">
        <v>60</v>
      </c>
    </row>
    <row r="706" spans="1:3" ht="75" x14ac:dyDescent="0.25">
      <c r="A706" s="267" t="s">
        <v>6361</v>
      </c>
      <c r="B706" s="284" t="s">
        <v>3163</v>
      </c>
      <c r="C706" s="286">
        <v>60</v>
      </c>
    </row>
    <row r="707" spans="1:3" ht="75" x14ac:dyDescent="0.25">
      <c r="A707" s="267" t="s">
        <v>6362</v>
      </c>
      <c r="B707" s="284" t="s">
        <v>3159</v>
      </c>
      <c r="C707" s="286">
        <v>60</v>
      </c>
    </row>
    <row r="708" spans="1:3" ht="18.75" x14ac:dyDescent="0.25">
      <c r="A708" s="267" t="s">
        <v>6363</v>
      </c>
      <c r="B708" s="284" t="s">
        <v>3165</v>
      </c>
      <c r="C708" s="286">
        <v>60</v>
      </c>
    </row>
    <row r="709" spans="1:3" ht="93.75" x14ac:dyDescent="0.25">
      <c r="A709" s="267" t="s">
        <v>6364</v>
      </c>
      <c r="B709" s="284" t="s">
        <v>3169</v>
      </c>
      <c r="C709" s="286">
        <v>150</v>
      </c>
    </row>
    <row r="710" spans="1:3" ht="93.75" x14ac:dyDescent="0.25">
      <c r="A710" s="267" t="s">
        <v>6365</v>
      </c>
      <c r="B710" s="284" t="s">
        <v>3171</v>
      </c>
      <c r="C710" s="286">
        <v>150</v>
      </c>
    </row>
    <row r="711" spans="1:3" ht="93.75" x14ac:dyDescent="0.25">
      <c r="A711" s="267" t="s">
        <v>6366</v>
      </c>
      <c r="B711" s="284" t="s">
        <v>3173</v>
      </c>
      <c r="C711" s="286">
        <v>150</v>
      </c>
    </row>
    <row r="712" spans="1:3" ht="93.75" x14ac:dyDescent="0.25">
      <c r="A712" s="267" t="s">
        <v>6367</v>
      </c>
      <c r="B712" s="284" t="s">
        <v>3175</v>
      </c>
      <c r="C712" s="286">
        <v>150</v>
      </c>
    </row>
    <row r="713" spans="1:3" ht="93.75" x14ac:dyDescent="0.25">
      <c r="A713" s="267" t="s">
        <v>6368</v>
      </c>
      <c r="B713" s="284" t="s">
        <v>3220</v>
      </c>
      <c r="C713" s="286">
        <v>75</v>
      </c>
    </row>
    <row r="714" spans="1:3" ht="93.75" x14ac:dyDescent="0.25">
      <c r="A714" s="267" t="s">
        <v>6369</v>
      </c>
      <c r="B714" s="284" t="s">
        <v>3222</v>
      </c>
      <c r="C714" s="286">
        <v>45</v>
      </c>
    </row>
    <row r="715" spans="1:3" ht="93.75" x14ac:dyDescent="0.25">
      <c r="A715" s="267" t="s">
        <v>6370</v>
      </c>
      <c r="B715" s="284" t="s">
        <v>3224</v>
      </c>
      <c r="C715" s="286">
        <v>60</v>
      </c>
    </row>
    <row r="716" spans="1:3" ht="75" x14ac:dyDescent="0.25">
      <c r="A716" s="267" t="s">
        <v>6371</v>
      </c>
      <c r="B716" s="284" t="s">
        <v>3226</v>
      </c>
      <c r="C716" s="286">
        <v>60</v>
      </c>
    </row>
    <row r="717" spans="1:3" ht="56.25" x14ac:dyDescent="0.25">
      <c r="A717" s="267" t="s">
        <v>6372</v>
      </c>
      <c r="B717" s="284" t="s">
        <v>3228</v>
      </c>
      <c r="C717" s="286">
        <v>90</v>
      </c>
    </row>
    <row r="718" spans="1:3" ht="37.5" x14ac:dyDescent="0.25">
      <c r="A718" s="267" t="s">
        <v>6373</v>
      </c>
      <c r="B718" s="284" t="s">
        <v>3181</v>
      </c>
      <c r="C718" s="286">
        <v>60</v>
      </c>
    </row>
    <row r="719" spans="1:3" ht="93.75" x14ac:dyDescent="0.25">
      <c r="A719" s="267" t="s">
        <v>6374</v>
      </c>
      <c r="B719" s="284" t="s">
        <v>3231</v>
      </c>
      <c r="C719" s="286">
        <v>60</v>
      </c>
    </row>
    <row r="720" spans="1:3" ht="93.75" x14ac:dyDescent="0.25">
      <c r="A720" s="267" t="s">
        <v>6375</v>
      </c>
      <c r="B720" s="284" t="s">
        <v>3233</v>
      </c>
      <c r="C720" s="286">
        <v>90</v>
      </c>
    </row>
    <row r="721" spans="1:3" ht="75" x14ac:dyDescent="0.25">
      <c r="A721" s="267" t="s">
        <v>6376</v>
      </c>
      <c r="B721" s="284" t="s">
        <v>3235</v>
      </c>
      <c r="C721" s="286">
        <v>60</v>
      </c>
    </row>
    <row r="722" spans="1:3" ht="56.25" x14ac:dyDescent="0.25">
      <c r="A722" s="267" t="s">
        <v>6377</v>
      </c>
      <c r="B722" s="284" t="s">
        <v>3179</v>
      </c>
      <c r="C722" s="286">
        <v>90</v>
      </c>
    </row>
    <row r="723" spans="1:3" ht="56.25" x14ac:dyDescent="0.25">
      <c r="A723" s="267" t="s">
        <v>6378</v>
      </c>
      <c r="B723" s="284" t="s">
        <v>3177</v>
      </c>
      <c r="C723" s="286">
        <v>60</v>
      </c>
    </row>
    <row r="724" spans="1:3" ht="56.25" x14ac:dyDescent="0.25">
      <c r="A724" s="267" t="s">
        <v>6379</v>
      </c>
      <c r="B724" s="284" t="s">
        <v>817</v>
      </c>
      <c r="C724" s="286">
        <v>270</v>
      </c>
    </row>
    <row r="725" spans="1:3" ht="37.5" x14ac:dyDescent="0.25">
      <c r="A725" s="267" t="s">
        <v>6380</v>
      </c>
      <c r="B725" s="285" t="s">
        <v>2384</v>
      </c>
      <c r="C725" s="270">
        <v>75</v>
      </c>
    </row>
    <row r="726" spans="1:3" ht="37.5" x14ac:dyDescent="0.25">
      <c r="A726" s="267" t="s">
        <v>6381</v>
      </c>
      <c r="B726" s="285" t="s">
        <v>2386</v>
      </c>
      <c r="C726" s="269">
        <v>30</v>
      </c>
    </row>
    <row r="727" spans="1:3" ht="75" x14ac:dyDescent="0.25">
      <c r="A727" s="267" t="s">
        <v>6382</v>
      </c>
      <c r="B727" s="285" t="s">
        <v>2388</v>
      </c>
      <c r="C727" s="269">
        <v>60</v>
      </c>
    </row>
    <row r="728" spans="1:3" ht="112.5" x14ac:dyDescent="0.25">
      <c r="A728" s="267" t="s">
        <v>6383</v>
      </c>
      <c r="B728" s="285" t="s">
        <v>5618</v>
      </c>
      <c r="C728" s="269">
        <v>75</v>
      </c>
    </row>
    <row r="729" spans="1:3" ht="37.5" x14ac:dyDescent="0.25">
      <c r="A729" s="267" t="s">
        <v>6384</v>
      </c>
      <c r="B729" s="285" t="s">
        <v>836</v>
      </c>
      <c r="C729" s="269">
        <v>75</v>
      </c>
    </row>
    <row r="730" spans="1:3" ht="75" x14ac:dyDescent="0.25">
      <c r="A730" s="267" t="s">
        <v>6385</v>
      </c>
      <c r="B730" s="285" t="s">
        <v>2554</v>
      </c>
      <c r="C730" s="269">
        <v>120</v>
      </c>
    </row>
    <row r="731" spans="1:3" ht="56.25" x14ac:dyDescent="0.25">
      <c r="A731" s="267" t="s">
        <v>6386</v>
      </c>
      <c r="B731" s="284" t="s">
        <v>3337</v>
      </c>
      <c r="C731" s="286">
        <v>30</v>
      </c>
    </row>
    <row r="732" spans="1:3" ht="131.25" x14ac:dyDescent="0.25">
      <c r="A732" s="267" t="s">
        <v>6387</v>
      </c>
      <c r="B732" s="284" t="s">
        <v>3339</v>
      </c>
      <c r="C732" s="286">
        <v>30</v>
      </c>
    </row>
    <row r="733" spans="1:3" ht="112.5" x14ac:dyDescent="0.25">
      <c r="A733" s="267" t="s">
        <v>6388</v>
      </c>
      <c r="B733" s="284" t="s">
        <v>3383</v>
      </c>
      <c r="C733" s="286">
        <v>45</v>
      </c>
    </row>
    <row r="734" spans="1:3" ht="56.25" x14ac:dyDescent="0.25">
      <c r="A734" s="267" t="s">
        <v>6389</v>
      </c>
      <c r="B734" s="284" t="s">
        <v>3155</v>
      </c>
      <c r="C734" s="286">
        <v>45</v>
      </c>
    </row>
    <row r="735" spans="1:3" ht="75" x14ac:dyDescent="0.25">
      <c r="A735" s="267" t="s">
        <v>6390</v>
      </c>
      <c r="B735" s="284" t="s">
        <v>3386</v>
      </c>
      <c r="C735" s="286">
        <v>45</v>
      </c>
    </row>
    <row r="736" spans="1:3" ht="75" x14ac:dyDescent="0.25">
      <c r="A736" s="267" t="s">
        <v>6391</v>
      </c>
      <c r="B736" s="284" t="s">
        <v>2400</v>
      </c>
      <c r="C736" s="286">
        <v>30</v>
      </c>
    </row>
    <row r="737" spans="1:3" ht="75" x14ac:dyDescent="0.25">
      <c r="A737" s="267" t="s">
        <v>6392</v>
      </c>
      <c r="B737" s="298" t="s">
        <v>3389</v>
      </c>
      <c r="C737" s="299">
        <v>180</v>
      </c>
    </row>
    <row r="738" spans="1:3" ht="112.5" x14ac:dyDescent="0.25">
      <c r="A738" s="267" t="s">
        <v>6393</v>
      </c>
      <c r="B738" s="298" t="s">
        <v>3391</v>
      </c>
      <c r="C738" s="299">
        <v>60</v>
      </c>
    </row>
    <row r="739" spans="1:3" ht="93.75" x14ac:dyDescent="0.25">
      <c r="A739" s="267" t="s">
        <v>6394</v>
      </c>
      <c r="B739" s="298" t="s">
        <v>3347</v>
      </c>
      <c r="C739" s="299">
        <v>180</v>
      </c>
    </row>
    <row r="740" spans="1:3" ht="93.75" x14ac:dyDescent="0.25">
      <c r="A740" s="267" t="s">
        <v>6395</v>
      </c>
      <c r="B740" s="298" t="s">
        <v>3349</v>
      </c>
      <c r="C740" s="299">
        <v>45</v>
      </c>
    </row>
    <row r="741" spans="1:3" ht="75" x14ac:dyDescent="0.25">
      <c r="A741" s="267" t="s">
        <v>6396</v>
      </c>
      <c r="B741" s="284" t="s">
        <v>3395</v>
      </c>
      <c r="C741" s="286">
        <v>150</v>
      </c>
    </row>
    <row r="742" spans="1:3" ht="75" x14ac:dyDescent="0.25">
      <c r="A742" s="267" t="s">
        <v>6397</v>
      </c>
      <c r="B742" s="284" t="s">
        <v>3397</v>
      </c>
      <c r="C742" s="286">
        <v>120</v>
      </c>
    </row>
    <row r="743" spans="1:3" ht="112.5" x14ac:dyDescent="0.25">
      <c r="A743" s="267" t="s">
        <v>6398</v>
      </c>
      <c r="B743" s="298" t="s">
        <v>3352</v>
      </c>
      <c r="C743" s="299">
        <v>30</v>
      </c>
    </row>
    <row r="744" spans="1:3" ht="75" x14ac:dyDescent="0.25">
      <c r="A744" s="267" t="s">
        <v>6399</v>
      </c>
      <c r="B744" s="298" t="s">
        <v>3400</v>
      </c>
      <c r="C744" s="299">
        <v>180</v>
      </c>
    </row>
    <row r="745" spans="1:3" ht="187.5" x14ac:dyDescent="0.25">
      <c r="A745" s="267" t="s">
        <v>6400</v>
      </c>
      <c r="B745" s="298" t="s">
        <v>3356</v>
      </c>
      <c r="C745" s="299">
        <v>30</v>
      </c>
    </row>
    <row r="746" spans="1:3" ht="112.5" x14ac:dyDescent="0.25">
      <c r="A746" s="267" t="s">
        <v>6401</v>
      </c>
      <c r="B746" s="298" t="s">
        <v>3358</v>
      </c>
      <c r="C746" s="299">
        <v>30</v>
      </c>
    </row>
    <row r="747" spans="1:3" ht="131.25" x14ac:dyDescent="0.25">
      <c r="A747" s="267" t="s">
        <v>6402</v>
      </c>
      <c r="B747" s="298" t="s">
        <v>3360</v>
      </c>
      <c r="C747" s="299">
        <v>60</v>
      </c>
    </row>
    <row r="748" spans="1:3" ht="168.75" x14ac:dyDescent="0.25">
      <c r="A748" s="267" t="s">
        <v>6403</v>
      </c>
      <c r="B748" s="298" t="s">
        <v>3405</v>
      </c>
      <c r="C748" s="299">
        <v>60</v>
      </c>
    </row>
    <row r="749" spans="1:3" ht="75" x14ac:dyDescent="0.25">
      <c r="A749" s="267" t="s">
        <v>6404</v>
      </c>
      <c r="B749" s="298" t="s">
        <v>3407</v>
      </c>
      <c r="C749" s="299">
        <v>180</v>
      </c>
    </row>
    <row r="750" spans="1:3" ht="75" x14ac:dyDescent="0.25">
      <c r="A750" s="267" t="s">
        <v>6405</v>
      </c>
      <c r="B750" s="298" t="s">
        <v>2529</v>
      </c>
      <c r="C750" s="299">
        <v>60</v>
      </c>
    </row>
    <row r="751" spans="1:3" ht="206.25" x14ac:dyDescent="0.25">
      <c r="A751" s="267" t="s">
        <v>6406</v>
      </c>
      <c r="B751" s="298" t="s">
        <v>3365</v>
      </c>
      <c r="C751" s="299">
        <v>45</v>
      </c>
    </row>
    <row r="752" spans="1:3" ht="131.25" x14ac:dyDescent="0.25">
      <c r="A752" s="267" t="s">
        <v>6407</v>
      </c>
      <c r="B752" s="298" t="s">
        <v>3367</v>
      </c>
      <c r="C752" s="299">
        <v>45</v>
      </c>
    </row>
    <row r="753" spans="1:3" ht="187.5" x14ac:dyDescent="0.25">
      <c r="A753" s="267" t="s">
        <v>6408</v>
      </c>
      <c r="B753" s="284" t="s">
        <v>3412</v>
      </c>
      <c r="C753" s="286">
        <v>60</v>
      </c>
    </row>
    <row r="754" spans="1:3" ht="131.25" x14ac:dyDescent="0.25">
      <c r="A754" s="267" t="s">
        <v>6409</v>
      </c>
      <c r="B754" s="284" t="s">
        <v>3371</v>
      </c>
      <c r="C754" s="286">
        <v>45</v>
      </c>
    </row>
    <row r="755" spans="1:3" ht="56.25" x14ac:dyDescent="0.25">
      <c r="A755" s="267" t="s">
        <v>6410</v>
      </c>
      <c r="B755" s="284" t="s">
        <v>3373</v>
      </c>
      <c r="C755" s="286">
        <v>90</v>
      </c>
    </row>
    <row r="756" spans="1:3" ht="56.25" x14ac:dyDescent="0.25">
      <c r="A756" s="267" t="s">
        <v>6411</v>
      </c>
      <c r="B756" s="284" t="s">
        <v>817</v>
      </c>
      <c r="C756" s="286">
        <v>270</v>
      </c>
    </row>
    <row r="757" spans="1:3" ht="37.5" x14ac:dyDescent="0.25">
      <c r="A757" s="267" t="s">
        <v>6412</v>
      </c>
      <c r="B757" s="285" t="s">
        <v>2384</v>
      </c>
      <c r="C757" s="270">
        <v>75</v>
      </c>
    </row>
    <row r="758" spans="1:3" ht="37.5" x14ac:dyDescent="0.25">
      <c r="A758" s="267" t="s">
        <v>6413</v>
      </c>
      <c r="B758" s="285" t="s">
        <v>2386</v>
      </c>
      <c r="C758" s="269">
        <v>30</v>
      </c>
    </row>
    <row r="759" spans="1:3" ht="75" x14ac:dyDescent="0.25">
      <c r="A759" s="267" t="s">
        <v>6414</v>
      </c>
      <c r="B759" s="285" t="s">
        <v>2388</v>
      </c>
      <c r="C759" s="269">
        <v>60</v>
      </c>
    </row>
    <row r="760" spans="1:3" ht="112.5" x14ac:dyDescent="0.25">
      <c r="A760" s="267" t="s">
        <v>6415</v>
      </c>
      <c r="B760" s="285" t="s">
        <v>5618</v>
      </c>
      <c r="C760" s="269">
        <v>75</v>
      </c>
    </row>
    <row r="761" spans="1:3" ht="37.5" x14ac:dyDescent="0.25">
      <c r="A761" s="267" t="s">
        <v>6416</v>
      </c>
      <c r="B761" s="285" t="s">
        <v>836</v>
      </c>
      <c r="C761" s="269">
        <v>75</v>
      </c>
    </row>
    <row r="762" spans="1:3" ht="75" x14ac:dyDescent="0.25">
      <c r="A762" s="267" t="s">
        <v>6417</v>
      </c>
      <c r="B762" s="285" t="s">
        <v>2554</v>
      </c>
      <c r="C762" s="269">
        <v>120</v>
      </c>
    </row>
    <row r="763" spans="1:3" ht="18.75" x14ac:dyDescent="0.25">
      <c r="A763" s="267" t="s">
        <v>6418</v>
      </c>
      <c r="B763" s="282" t="s">
        <v>2400</v>
      </c>
      <c r="C763" s="283">
        <v>30</v>
      </c>
    </row>
    <row r="764" spans="1:3" ht="18.75" x14ac:dyDescent="0.25">
      <c r="A764" s="267" t="s">
        <v>6419</v>
      </c>
      <c r="B764" s="282" t="s">
        <v>3190</v>
      </c>
      <c r="C764" s="283">
        <v>60</v>
      </c>
    </row>
    <row r="765" spans="1:3" ht="18.75" x14ac:dyDescent="0.25">
      <c r="A765" s="267" t="s">
        <v>6420</v>
      </c>
      <c r="B765" s="282" t="s">
        <v>3426</v>
      </c>
      <c r="C765" s="283">
        <v>90</v>
      </c>
    </row>
    <row r="766" spans="1:3" ht="18.75" x14ac:dyDescent="0.25">
      <c r="A766" s="267" t="s">
        <v>6421</v>
      </c>
      <c r="B766" s="282" t="s">
        <v>3316</v>
      </c>
      <c r="C766" s="283">
        <v>90</v>
      </c>
    </row>
    <row r="767" spans="1:3" ht="18.75" x14ac:dyDescent="0.25">
      <c r="A767" s="267" t="s">
        <v>6422</v>
      </c>
      <c r="B767" s="282" t="s">
        <v>3428</v>
      </c>
      <c r="C767" s="283">
        <v>30</v>
      </c>
    </row>
    <row r="768" spans="1:3" ht="18.75" x14ac:dyDescent="0.25">
      <c r="A768" s="267" t="s">
        <v>6423</v>
      </c>
      <c r="B768" s="282" t="s">
        <v>3430</v>
      </c>
      <c r="C768" s="283">
        <v>60</v>
      </c>
    </row>
    <row r="769" spans="1:3" ht="18.75" x14ac:dyDescent="0.25">
      <c r="A769" s="267" t="s">
        <v>6424</v>
      </c>
      <c r="B769" s="282" t="s">
        <v>3432</v>
      </c>
      <c r="C769" s="283">
        <v>120</v>
      </c>
    </row>
    <row r="770" spans="1:3" ht="18.75" x14ac:dyDescent="0.25">
      <c r="A770" s="267" t="s">
        <v>6425</v>
      </c>
      <c r="B770" s="282" t="s">
        <v>3434</v>
      </c>
      <c r="C770" s="283">
        <v>90</v>
      </c>
    </row>
    <row r="771" spans="1:3" ht="18.75" x14ac:dyDescent="0.25">
      <c r="A771" s="267" t="s">
        <v>6426</v>
      </c>
      <c r="B771" s="282" t="s">
        <v>3436</v>
      </c>
      <c r="C771" s="283">
        <v>90</v>
      </c>
    </row>
    <row r="772" spans="1:3" ht="18.75" x14ac:dyDescent="0.25">
      <c r="A772" s="267" t="s">
        <v>6427</v>
      </c>
      <c r="B772" s="282" t="s">
        <v>3438</v>
      </c>
      <c r="C772" s="283">
        <v>60</v>
      </c>
    </row>
    <row r="773" spans="1:3" ht="18.75" x14ac:dyDescent="0.25">
      <c r="A773" s="267" t="s">
        <v>6428</v>
      </c>
      <c r="B773" s="282" t="s">
        <v>3440</v>
      </c>
      <c r="C773" s="283">
        <v>90</v>
      </c>
    </row>
    <row r="774" spans="1:3" ht="18.75" x14ac:dyDescent="0.25">
      <c r="A774" s="267" t="s">
        <v>6429</v>
      </c>
      <c r="B774" s="282" t="s">
        <v>3466</v>
      </c>
      <c r="C774" s="283">
        <v>90</v>
      </c>
    </row>
    <row r="775" spans="1:3" ht="18.75" x14ac:dyDescent="0.25">
      <c r="A775" s="267" t="s">
        <v>6430</v>
      </c>
      <c r="B775" s="282" t="s">
        <v>3444</v>
      </c>
      <c r="C775" s="283">
        <v>60</v>
      </c>
    </row>
    <row r="776" spans="1:3" ht="18.75" x14ac:dyDescent="0.25">
      <c r="A776" s="267" t="s">
        <v>6431</v>
      </c>
      <c r="B776" s="282" t="s">
        <v>3446</v>
      </c>
      <c r="C776" s="283">
        <v>90</v>
      </c>
    </row>
    <row r="777" spans="1:3" ht="18.75" x14ac:dyDescent="0.25">
      <c r="A777" s="267" t="s">
        <v>6432</v>
      </c>
      <c r="B777" s="282" t="s">
        <v>3470</v>
      </c>
      <c r="C777" s="283">
        <v>180</v>
      </c>
    </row>
    <row r="778" spans="1:3" ht="18.75" x14ac:dyDescent="0.25">
      <c r="A778" s="267" t="s">
        <v>6433</v>
      </c>
      <c r="B778" s="282" t="s">
        <v>3472</v>
      </c>
      <c r="C778" s="283">
        <v>90</v>
      </c>
    </row>
    <row r="779" spans="1:3" ht="18.75" x14ac:dyDescent="0.25">
      <c r="A779" s="267" t="s">
        <v>6434</v>
      </c>
      <c r="B779" s="282" t="s">
        <v>3474</v>
      </c>
      <c r="C779" s="283">
        <v>90</v>
      </c>
    </row>
    <row r="780" spans="1:3" ht="18.75" x14ac:dyDescent="0.25">
      <c r="A780" s="267" t="s">
        <v>6435</v>
      </c>
      <c r="B780" s="282" t="s">
        <v>3476</v>
      </c>
      <c r="C780" s="283">
        <v>90</v>
      </c>
    </row>
    <row r="781" spans="1:3" ht="18.75" x14ac:dyDescent="0.25">
      <c r="A781" s="267" t="s">
        <v>6436</v>
      </c>
      <c r="B781" s="282" t="s">
        <v>3478</v>
      </c>
      <c r="C781" s="283">
        <v>60</v>
      </c>
    </row>
    <row r="782" spans="1:3" ht="18.75" x14ac:dyDescent="0.25">
      <c r="A782" s="267" t="s">
        <v>6437</v>
      </c>
      <c r="B782" s="282" t="s">
        <v>3480</v>
      </c>
      <c r="C782" s="283">
        <v>90</v>
      </c>
    </row>
    <row r="783" spans="1:3" ht="18.75" x14ac:dyDescent="0.25">
      <c r="A783" s="267" t="s">
        <v>6438</v>
      </c>
      <c r="B783" s="282" t="s">
        <v>3448</v>
      </c>
      <c r="C783" s="283">
        <v>270</v>
      </c>
    </row>
    <row r="784" spans="1:3" ht="37.5" x14ac:dyDescent="0.25">
      <c r="A784" s="267" t="s">
        <v>6439</v>
      </c>
      <c r="B784" s="285" t="s">
        <v>2384</v>
      </c>
      <c r="C784" s="270">
        <v>75</v>
      </c>
    </row>
    <row r="785" spans="1:3" ht="37.5" x14ac:dyDescent="0.25">
      <c r="A785" s="267" t="s">
        <v>6440</v>
      </c>
      <c r="B785" s="285" t="s">
        <v>2386</v>
      </c>
      <c r="C785" s="269">
        <v>30</v>
      </c>
    </row>
    <row r="786" spans="1:3" ht="75" x14ac:dyDescent="0.25">
      <c r="A786" s="267" t="s">
        <v>6441</v>
      </c>
      <c r="B786" s="285" t="s">
        <v>2388</v>
      </c>
      <c r="C786" s="269">
        <v>60</v>
      </c>
    </row>
    <row r="787" spans="1:3" ht="112.5" x14ac:dyDescent="0.25">
      <c r="A787" s="267" t="s">
        <v>6442</v>
      </c>
      <c r="B787" s="285" t="s">
        <v>5618</v>
      </c>
      <c r="C787" s="269">
        <v>75</v>
      </c>
    </row>
    <row r="788" spans="1:3" ht="37.5" x14ac:dyDescent="0.25">
      <c r="A788" s="267" t="s">
        <v>6443</v>
      </c>
      <c r="B788" s="285" t="s">
        <v>836</v>
      </c>
      <c r="C788" s="269">
        <v>75</v>
      </c>
    </row>
    <row r="789" spans="1:3" ht="75" x14ac:dyDescent="0.25">
      <c r="A789" s="267" t="s">
        <v>6444</v>
      </c>
      <c r="B789" s="285" t="s">
        <v>2554</v>
      </c>
      <c r="C789" s="269">
        <v>120</v>
      </c>
    </row>
    <row r="790" spans="1:3" ht="18.75" x14ac:dyDescent="0.25">
      <c r="A790" s="267" t="s">
        <v>6445</v>
      </c>
      <c r="B790" s="291" t="s">
        <v>3491</v>
      </c>
      <c r="C790" s="292">
        <v>30</v>
      </c>
    </row>
    <row r="791" spans="1:3" ht="18.75" x14ac:dyDescent="0.25">
      <c r="A791" s="267" t="s">
        <v>6446</v>
      </c>
      <c r="B791" s="291" t="s">
        <v>3190</v>
      </c>
      <c r="C791" s="292">
        <v>60</v>
      </c>
    </row>
    <row r="792" spans="1:3" ht="18.75" x14ac:dyDescent="0.25">
      <c r="A792" s="267" t="s">
        <v>6447</v>
      </c>
      <c r="B792" s="291" t="s">
        <v>3343</v>
      </c>
      <c r="C792" s="292">
        <v>60</v>
      </c>
    </row>
    <row r="793" spans="1:3" ht="18.75" x14ac:dyDescent="0.25">
      <c r="A793" s="267" t="s">
        <v>6448</v>
      </c>
      <c r="B793" s="291" t="s">
        <v>3309</v>
      </c>
      <c r="C793" s="292">
        <v>90</v>
      </c>
    </row>
    <row r="794" spans="1:3" ht="18.75" x14ac:dyDescent="0.25">
      <c r="A794" s="267" t="s">
        <v>6449</v>
      </c>
      <c r="B794" s="291" t="s">
        <v>3496</v>
      </c>
      <c r="C794" s="292">
        <v>30</v>
      </c>
    </row>
    <row r="795" spans="1:3" ht="18.75" x14ac:dyDescent="0.25">
      <c r="A795" s="267" t="s">
        <v>6450</v>
      </c>
      <c r="B795" s="291" t="s">
        <v>2437</v>
      </c>
      <c r="C795" s="292">
        <v>90</v>
      </c>
    </row>
    <row r="796" spans="1:3" ht="18.75" x14ac:dyDescent="0.25">
      <c r="A796" s="267" t="s">
        <v>6451</v>
      </c>
      <c r="B796" s="291" t="s">
        <v>3499</v>
      </c>
      <c r="C796" s="292">
        <v>60</v>
      </c>
    </row>
    <row r="797" spans="1:3" ht="18.75" x14ac:dyDescent="0.25">
      <c r="A797" s="267" t="s">
        <v>6452</v>
      </c>
      <c r="B797" s="291" t="s">
        <v>3501</v>
      </c>
      <c r="C797" s="292">
        <v>60</v>
      </c>
    </row>
    <row r="798" spans="1:3" ht="18.75" x14ac:dyDescent="0.25">
      <c r="A798" s="267" t="s">
        <v>6453</v>
      </c>
      <c r="B798" s="291" t="s">
        <v>3312</v>
      </c>
      <c r="C798" s="292">
        <v>120</v>
      </c>
    </row>
    <row r="799" spans="1:3" ht="18.75" x14ac:dyDescent="0.25">
      <c r="A799" s="267" t="s">
        <v>6454</v>
      </c>
      <c r="B799" s="291" t="s">
        <v>3504</v>
      </c>
      <c r="C799" s="292">
        <v>60</v>
      </c>
    </row>
    <row r="800" spans="1:3" ht="18.75" x14ac:dyDescent="0.25">
      <c r="A800" s="267" t="s">
        <v>6455</v>
      </c>
      <c r="B800" s="291" t="s">
        <v>3316</v>
      </c>
      <c r="C800" s="292">
        <v>90</v>
      </c>
    </row>
    <row r="801" spans="1:3" ht="18.75" x14ac:dyDescent="0.25">
      <c r="A801" s="267" t="s">
        <v>6456</v>
      </c>
      <c r="B801" s="291" t="s">
        <v>3507</v>
      </c>
      <c r="C801" s="292">
        <v>90</v>
      </c>
    </row>
    <row r="802" spans="1:3" ht="18.75" x14ac:dyDescent="0.25">
      <c r="A802" s="267" t="s">
        <v>6457</v>
      </c>
      <c r="B802" s="291" t="s">
        <v>3509</v>
      </c>
      <c r="C802" s="292">
        <v>60</v>
      </c>
    </row>
    <row r="803" spans="1:3" ht="18.75" x14ac:dyDescent="0.25">
      <c r="A803" s="267" t="s">
        <v>6458</v>
      </c>
      <c r="B803" s="291" t="s">
        <v>3511</v>
      </c>
      <c r="C803" s="292">
        <v>60</v>
      </c>
    </row>
    <row r="804" spans="1:3" ht="18.75" x14ac:dyDescent="0.25">
      <c r="A804" s="267" t="s">
        <v>6459</v>
      </c>
      <c r="B804" s="291" t="s">
        <v>3513</v>
      </c>
      <c r="C804" s="292">
        <v>60</v>
      </c>
    </row>
    <row r="805" spans="1:3" ht="18.75" x14ac:dyDescent="0.25">
      <c r="A805" s="267" t="s">
        <v>6460</v>
      </c>
      <c r="B805" s="291" t="s">
        <v>3515</v>
      </c>
      <c r="C805" s="292">
        <v>180</v>
      </c>
    </row>
    <row r="806" spans="1:3" ht="18.75" x14ac:dyDescent="0.25">
      <c r="A806" s="267" t="s">
        <v>6461</v>
      </c>
      <c r="B806" s="291" t="s">
        <v>3517</v>
      </c>
      <c r="C806" s="292">
        <v>90</v>
      </c>
    </row>
    <row r="807" spans="1:3" ht="18.75" x14ac:dyDescent="0.25">
      <c r="A807" s="267" t="s">
        <v>6462</v>
      </c>
      <c r="B807" s="291" t="s">
        <v>3519</v>
      </c>
      <c r="C807" s="292">
        <v>90</v>
      </c>
    </row>
    <row r="808" spans="1:3" ht="18.75" x14ac:dyDescent="0.25">
      <c r="A808" s="267" t="s">
        <v>6463</v>
      </c>
      <c r="B808" s="291" t="s">
        <v>3521</v>
      </c>
      <c r="C808" s="292">
        <v>60</v>
      </c>
    </row>
    <row r="809" spans="1:3" ht="18.75" x14ac:dyDescent="0.25">
      <c r="A809" s="267" t="s">
        <v>6464</v>
      </c>
      <c r="B809" s="291" t="s">
        <v>3326</v>
      </c>
      <c r="C809" s="292">
        <v>90</v>
      </c>
    </row>
    <row r="810" spans="1:3" ht="18.75" x14ac:dyDescent="0.25">
      <c r="A810" s="267" t="s">
        <v>6465</v>
      </c>
      <c r="B810" s="291" t="s">
        <v>3524</v>
      </c>
      <c r="C810" s="292">
        <v>60</v>
      </c>
    </row>
    <row r="811" spans="1:3" ht="18.75" x14ac:dyDescent="0.25">
      <c r="A811" s="267" t="s">
        <v>6466</v>
      </c>
      <c r="B811" s="291" t="s">
        <v>817</v>
      </c>
      <c r="C811" s="292">
        <v>270</v>
      </c>
    </row>
    <row r="812" spans="1:3" ht="37.5" x14ac:dyDescent="0.25">
      <c r="A812" s="267" t="s">
        <v>6467</v>
      </c>
      <c r="B812" s="285" t="s">
        <v>2384</v>
      </c>
      <c r="C812" s="270">
        <v>75</v>
      </c>
    </row>
    <row r="813" spans="1:3" ht="37.5" x14ac:dyDescent="0.25">
      <c r="A813" s="267" t="s">
        <v>6468</v>
      </c>
      <c r="B813" s="285" t="s">
        <v>2386</v>
      </c>
      <c r="C813" s="269">
        <v>30</v>
      </c>
    </row>
    <row r="814" spans="1:3" ht="75" x14ac:dyDescent="0.25">
      <c r="A814" s="267" t="s">
        <v>6469</v>
      </c>
      <c r="B814" s="285" t="s">
        <v>2388</v>
      </c>
      <c r="C814" s="269">
        <v>60</v>
      </c>
    </row>
    <row r="815" spans="1:3" ht="112.5" x14ac:dyDescent="0.25">
      <c r="A815" s="267" t="s">
        <v>6470</v>
      </c>
      <c r="B815" s="285" t="s">
        <v>5618</v>
      </c>
      <c r="C815" s="269">
        <v>75</v>
      </c>
    </row>
    <row r="816" spans="1:3" ht="37.5" x14ac:dyDescent="0.25">
      <c r="A816" s="267" t="s">
        <v>6471</v>
      </c>
      <c r="B816" s="285" t="s">
        <v>836</v>
      </c>
      <c r="C816" s="269">
        <v>75</v>
      </c>
    </row>
    <row r="817" spans="1:3" ht="75" x14ac:dyDescent="0.25">
      <c r="A817" s="267" t="s">
        <v>6472</v>
      </c>
      <c r="B817" s="285" t="s">
        <v>2554</v>
      </c>
      <c r="C817" s="269">
        <v>120</v>
      </c>
    </row>
    <row r="818" spans="1:3" ht="18.75" x14ac:dyDescent="0.25">
      <c r="A818" s="267" t="s">
        <v>6473</v>
      </c>
      <c r="B818" s="291" t="s">
        <v>2400</v>
      </c>
      <c r="C818" s="292">
        <v>30</v>
      </c>
    </row>
    <row r="819" spans="1:3" ht="18.75" x14ac:dyDescent="0.25">
      <c r="A819" s="267" t="s">
        <v>6474</v>
      </c>
      <c r="B819" s="291" t="s">
        <v>3343</v>
      </c>
      <c r="C819" s="293">
        <v>90</v>
      </c>
    </row>
    <row r="820" spans="1:3" ht="18.75" x14ac:dyDescent="0.25">
      <c r="A820" s="267" t="s">
        <v>6475</v>
      </c>
      <c r="B820" s="291" t="s">
        <v>3309</v>
      </c>
      <c r="C820" s="292">
        <v>90</v>
      </c>
    </row>
    <row r="821" spans="1:3" ht="18.75" x14ac:dyDescent="0.25">
      <c r="A821" s="267" t="s">
        <v>6476</v>
      </c>
      <c r="B821" s="291" t="s">
        <v>3499</v>
      </c>
      <c r="C821" s="293">
        <v>60</v>
      </c>
    </row>
    <row r="822" spans="1:3" ht="18.75" x14ac:dyDescent="0.25">
      <c r="A822" s="267" t="s">
        <v>6477</v>
      </c>
      <c r="B822" s="291" t="s">
        <v>3559</v>
      </c>
      <c r="C822" s="292">
        <v>30</v>
      </c>
    </row>
    <row r="823" spans="1:3" ht="18.75" x14ac:dyDescent="0.25">
      <c r="A823" s="267" t="s">
        <v>6478</v>
      </c>
      <c r="B823" s="291" t="s">
        <v>3316</v>
      </c>
      <c r="C823" s="293">
        <v>90</v>
      </c>
    </row>
    <row r="824" spans="1:3" ht="18.75" x14ac:dyDescent="0.25">
      <c r="A824" s="267" t="s">
        <v>6479</v>
      </c>
      <c r="B824" s="291" t="s">
        <v>3562</v>
      </c>
      <c r="C824" s="292">
        <v>60</v>
      </c>
    </row>
    <row r="825" spans="1:3" ht="18.75" x14ac:dyDescent="0.25">
      <c r="A825" s="267" t="s">
        <v>6480</v>
      </c>
      <c r="B825" s="291" t="s">
        <v>3564</v>
      </c>
      <c r="C825" s="292">
        <v>60</v>
      </c>
    </row>
    <row r="826" spans="1:3" ht="18.75" x14ac:dyDescent="0.25">
      <c r="A826" s="267" t="s">
        <v>6481</v>
      </c>
      <c r="B826" s="291" t="s">
        <v>3190</v>
      </c>
      <c r="C826" s="293">
        <v>60</v>
      </c>
    </row>
    <row r="827" spans="1:3" ht="18.75" x14ac:dyDescent="0.25">
      <c r="A827" s="267" t="s">
        <v>6482</v>
      </c>
      <c r="B827" s="291" t="s">
        <v>3312</v>
      </c>
      <c r="C827" s="293">
        <v>90</v>
      </c>
    </row>
    <row r="828" spans="1:3" ht="18.75" x14ac:dyDescent="0.25">
      <c r="A828" s="267" t="s">
        <v>6483</v>
      </c>
      <c r="B828" s="291" t="s">
        <v>3568</v>
      </c>
      <c r="C828" s="293">
        <v>90</v>
      </c>
    </row>
    <row r="829" spans="1:3" ht="18.75" x14ac:dyDescent="0.25">
      <c r="A829" s="267" t="s">
        <v>6484</v>
      </c>
      <c r="B829" s="291" t="s">
        <v>3570</v>
      </c>
      <c r="C829" s="292">
        <v>90</v>
      </c>
    </row>
    <row r="830" spans="1:3" ht="18.75" x14ac:dyDescent="0.25">
      <c r="A830" s="267" t="s">
        <v>6485</v>
      </c>
      <c r="B830" s="291" t="s">
        <v>3572</v>
      </c>
      <c r="C830" s="293">
        <v>60</v>
      </c>
    </row>
    <row r="831" spans="1:3" ht="18.75" x14ac:dyDescent="0.25">
      <c r="A831" s="267" t="s">
        <v>6486</v>
      </c>
      <c r="B831" s="291" t="s">
        <v>3574</v>
      </c>
      <c r="C831" s="292">
        <v>60</v>
      </c>
    </row>
    <row r="832" spans="1:3" ht="18.75" x14ac:dyDescent="0.25">
      <c r="A832" s="267" t="s">
        <v>6487</v>
      </c>
      <c r="B832" s="291" t="s">
        <v>3326</v>
      </c>
      <c r="C832" s="293">
        <v>90</v>
      </c>
    </row>
    <row r="833" spans="1:3" ht="18.75" x14ac:dyDescent="0.25">
      <c r="A833" s="267" t="s">
        <v>6488</v>
      </c>
      <c r="B833" s="291" t="s">
        <v>3577</v>
      </c>
      <c r="C833" s="293">
        <v>60</v>
      </c>
    </row>
    <row r="834" spans="1:3" ht="18.75" x14ac:dyDescent="0.25">
      <c r="A834" s="267" t="s">
        <v>6489</v>
      </c>
      <c r="B834" s="291" t="s">
        <v>3601</v>
      </c>
      <c r="C834" s="292">
        <v>180</v>
      </c>
    </row>
    <row r="835" spans="1:3" ht="18.75" x14ac:dyDescent="0.25">
      <c r="A835" s="267" t="s">
        <v>6490</v>
      </c>
      <c r="B835" s="291" t="s">
        <v>3603</v>
      </c>
      <c r="C835" s="292">
        <v>60</v>
      </c>
    </row>
    <row r="836" spans="1:3" ht="18.75" x14ac:dyDescent="0.25">
      <c r="A836" s="267" t="s">
        <v>6491</v>
      </c>
      <c r="B836" s="291" t="s">
        <v>3605</v>
      </c>
      <c r="C836" s="292">
        <v>30</v>
      </c>
    </row>
    <row r="837" spans="1:3" ht="18.75" x14ac:dyDescent="0.25">
      <c r="A837" s="267" t="s">
        <v>6492</v>
      </c>
      <c r="B837" s="291" t="s">
        <v>3607</v>
      </c>
      <c r="C837" s="292">
        <v>60</v>
      </c>
    </row>
    <row r="838" spans="1:3" ht="18.75" x14ac:dyDescent="0.25">
      <c r="A838" s="267" t="s">
        <v>6493</v>
      </c>
      <c r="B838" s="291" t="s">
        <v>3609</v>
      </c>
      <c r="C838" s="292">
        <v>60</v>
      </c>
    </row>
    <row r="839" spans="1:3" ht="18.75" x14ac:dyDescent="0.25">
      <c r="A839" s="267" t="s">
        <v>6494</v>
      </c>
      <c r="B839" s="291" t="s">
        <v>3611</v>
      </c>
      <c r="C839" s="293">
        <v>60</v>
      </c>
    </row>
    <row r="840" spans="1:3" ht="18.75" x14ac:dyDescent="0.25">
      <c r="A840" s="267" t="s">
        <v>6495</v>
      </c>
      <c r="B840" s="291" t="s">
        <v>3613</v>
      </c>
      <c r="C840" s="292">
        <v>60</v>
      </c>
    </row>
    <row r="841" spans="1:3" ht="18.75" x14ac:dyDescent="0.25">
      <c r="A841" s="267" t="s">
        <v>6496</v>
      </c>
      <c r="B841" s="291" t="s">
        <v>817</v>
      </c>
      <c r="C841" s="292">
        <v>270</v>
      </c>
    </row>
    <row r="842" spans="1:3" ht="37.5" x14ac:dyDescent="0.25">
      <c r="A842" s="267" t="s">
        <v>6497</v>
      </c>
      <c r="B842" s="285" t="s">
        <v>2384</v>
      </c>
      <c r="C842" s="270">
        <v>75</v>
      </c>
    </row>
    <row r="843" spans="1:3" ht="37.5" x14ac:dyDescent="0.25">
      <c r="A843" s="267" t="s">
        <v>6498</v>
      </c>
      <c r="B843" s="285" t="s">
        <v>2386</v>
      </c>
      <c r="C843" s="269">
        <v>30</v>
      </c>
    </row>
    <row r="844" spans="1:3" ht="75" x14ac:dyDescent="0.25">
      <c r="A844" s="267" t="s">
        <v>6499</v>
      </c>
      <c r="B844" s="285" t="s">
        <v>2388</v>
      </c>
      <c r="C844" s="269">
        <v>60</v>
      </c>
    </row>
    <row r="845" spans="1:3" ht="112.5" x14ac:dyDescent="0.25">
      <c r="A845" s="267" t="s">
        <v>6500</v>
      </c>
      <c r="B845" s="285" t="s">
        <v>5618</v>
      </c>
      <c r="C845" s="269">
        <v>75</v>
      </c>
    </row>
    <row r="846" spans="1:3" ht="37.5" x14ac:dyDescent="0.25">
      <c r="A846" s="267" t="s">
        <v>6501</v>
      </c>
      <c r="B846" s="285" t="s">
        <v>836</v>
      </c>
      <c r="C846" s="269">
        <v>75</v>
      </c>
    </row>
    <row r="847" spans="1:3" ht="75" x14ac:dyDescent="0.25">
      <c r="A847" s="267" t="s">
        <v>6502</v>
      </c>
      <c r="B847" s="285" t="s">
        <v>2554</v>
      </c>
      <c r="C847" s="269">
        <v>120</v>
      </c>
    </row>
    <row r="848" spans="1:3" ht="18.75" x14ac:dyDescent="0.25">
      <c r="A848" s="267" t="s">
        <v>6503</v>
      </c>
      <c r="B848" s="291" t="s">
        <v>3491</v>
      </c>
      <c r="C848" s="292">
        <v>30</v>
      </c>
    </row>
    <row r="849" spans="1:3" ht="18.75" x14ac:dyDescent="0.25">
      <c r="A849" s="267" t="s">
        <v>6504</v>
      </c>
      <c r="B849" s="291" t="s">
        <v>3343</v>
      </c>
      <c r="C849" s="292">
        <v>120</v>
      </c>
    </row>
    <row r="850" spans="1:3" ht="18.75" x14ac:dyDescent="0.25">
      <c r="A850" s="267" t="s">
        <v>6505</v>
      </c>
      <c r="B850" s="291" t="s">
        <v>3307</v>
      </c>
      <c r="C850" s="292">
        <v>60</v>
      </c>
    </row>
    <row r="851" spans="1:3" ht="18.75" x14ac:dyDescent="0.25">
      <c r="A851" s="267" t="s">
        <v>6506</v>
      </c>
      <c r="B851" s="291" t="s">
        <v>3309</v>
      </c>
      <c r="C851" s="292">
        <v>90</v>
      </c>
    </row>
    <row r="852" spans="1:3" ht="18.75" x14ac:dyDescent="0.25">
      <c r="A852" s="267" t="s">
        <v>6507</v>
      </c>
      <c r="B852" s="291" t="s">
        <v>3627</v>
      </c>
      <c r="C852" s="292">
        <v>90</v>
      </c>
    </row>
    <row r="853" spans="1:3" ht="18.75" x14ac:dyDescent="0.25">
      <c r="A853" s="267" t="s">
        <v>6508</v>
      </c>
      <c r="B853" s="291" t="s">
        <v>3629</v>
      </c>
      <c r="C853" s="292">
        <v>90</v>
      </c>
    </row>
    <row r="854" spans="1:3" ht="18.75" x14ac:dyDescent="0.25">
      <c r="A854" s="267" t="s">
        <v>6509</v>
      </c>
      <c r="B854" s="291" t="s">
        <v>3664</v>
      </c>
      <c r="C854" s="292">
        <v>90</v>
      </c>
    </row>
    <row r="855" spans="1:3" ht="18.75" x14ac:dyDescent="0.25">
      <c r="A855" s="267" t="s">
        <v>6510</v>
      </c>
      <c r="B855" s="291" t="s">
        <v>3666</v>
      </c>
      <c r="C855" s="292">
        <v>60</v>
      </c>
    </row>
    <row r="856" spans="1:3" ht="18.75" x14ac:dyDescent="0.25">
      <c r="A856" s="267" t="s">
        <v>6511</v>
      </c>
      <c r="B856" s="291" t="s">
        <v>3633</v>
      </c>
      <c r="C856" s="292">
        <v>90</v>
      </c>
    </row>
    <row r="857" spans="1:3" ht="18.75" x14ac:dyDescent="0.25">
      <c r="A857" s="267" t="s">
        <v>6512</v>
      </c>
      <c r="B857" s="291" t="s">
        <v>3635</v>
      </c>
      <c r="C857" s="292">
        <v>45</v>
      </c>
    </row>
    <row r="858" spans="1:3" ht="18.75" x14ac:dyDescent="0.25">
      <c r="A858" s="267" t="s">
        <v>6513</v>
      </c>
      <c r="B858" s="291" t="s">
        <v>3670</v>
      </c>
      <c r="C858" s="292">
        <v>60</v>
      </c>
    </row>
    <row r="859" spans="1:3" ht="18.75" x14ac:dyDescent="0.25">
      <c r="A859" s="267" t="s">
        <v>6514</v>
      </c>
      <c r="B859" s="291" t="s">
        <v>2607</v>
      </c>
      <c r="C859" s="292">
        <v>90</v>
      </c>
    </row>
    <row r="860" spans="1:3" ht="18.75" x14ac:dyDescent="0.25">
      <c r="A860" s="267" t="s">
        <v>6515</v>
      </c>
      <c r="B860" s="291" t="s">
        <v>3640</v>
      </c>
      <c r="C860" s="292">
        <v>60</v>
      </c>
    </row>
    <row r="861" spans="1:3" ht="18.75" x14ac:dyDescent="0.25">
      <c r="A861" s="267" t="s">
        <v>6516</v>
      </c>
      <c r="B861" s="291" t="s">
        <v>3642</v>
      </c>
      <c r="C861" s="292">
        <v>60</v>
      </c>
    </row>
    <row r="862" spans="1:3" ht="18.75" x14ac:dyDescent="0.25">
      <c r="A862" s="267" t="s">
        <v>6517</v>
      </c>
      <c r="B862" s="291" t="s">
        <v>3638</v>
      </c>
      <c r="C862" s="292">
        <v>120</v>
      </c>
    </row>
    <row r="863" spans="1:3" ht="18.75" x14ac:dyDescent="0.25">
      <c r="A863" s="267" t="s">
        <v>6518</v>
      </c>
      <c r="B863" s="291" t="s">
        <v>3676</v>
      </c>
      <c r="C863" s="292">
        <v>120</v>
      </c>
    </row>
    <row r="864" spans="1:3" ht="18.75" x14ac:dyDescent="0.25">
      <c r="A864" s="267" t="s">
        <v>6519</v>
      </c>
      <c r="B864" s="291" t="s">
        <v>3515</v>
      </c>
      <c r="C864" s="292">
        <v>180</v>
      </c>
    </row>
    <row r="865" spans="1:3" ht="18.75" x14ac:dyDescent="0.25">
      <c r="A865" s="267" t="s">
        <v>6520</v>
      </c>
      <c r="B865" s="291" t="s">
        <v>3646</v>
      </c>
      <c r="C865" s="292">
        <v>90</v>
      </c>
    </row>
    <row r="866" spans="1:3" ht="18.75" x14ac:dyDescent="0.25">
      <c r="A866" s="267" t="s">
        <v>6521</v>
      </c>
      <c r="B866" s="291" t="s">
        <v>3521</v>
      </c>
      <c r="C866" s="292">
        <v>120</v>
      </c>
    </row>
    <row r="867" spans="1:3" ht="18.75" x14ac:dyDescent="0.25">
      <c r="A867" s="267" t="s">
        <v>6522</v>
      </c>
      <c r="B867" s="291" t="s">
        <v>3681</v>
      </c>
      <c r="C867" s="292">
        <v>120</v>
      </c>
    </row>
    <row r="868" spans="1:3" ht="18.75" x14ac:dyDescent="0.25">
      <c r="A868" s="267" t="s">
        <v>6523</v>
      </c>
      <c r="B868" s="291" t="s">
        <v>3683</v>
      </c>
      <c r="C868" s="292">
        <v>60</v>
      </c>
    </row>
    <row r="869" spans="1:3" ht="18.75" x14ac:dyDescent="0.25">
      <c r="A869" s="267" t="s">
        <v>6524</v>
      </c>
      <c r="B869" s="291" t="s">
        <v>3685</v>
      </c>
      <c r="C869" s="292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94" t="s">
        <v>6607</v>
      </c>
      <c r="B1" s="300"/>
    </row>
    <row r="2" spans="1:17" ht="17.25" x14ac:dyDescent="0.3">
      <c r="A2" s="394" t="s">
        <v>6608</v>
      </c>
      <c r="B2" s="300"/>
      <c r="G2" t="str">
        <f>RIGHT(A2,LEN(A2)-3)</f>
        <v>MH06.1K25  Ngoại ngữ (Anh văn)</v>
      </c>
      <c r="M2" s="393" t="s">
        <v>6614</v>
      </c>
      <c r="Q2" t="str">
        <f>RIGHT(M2,LEN(M2)-9)</f>
        <v xml:space="preserve">  Ngoại ngữ (Anh văn)</v>
      </c>
    </row>
    <row r="3" spans="1:17" ht="17.25" x14ac:dyDescent="0.3">
      <c r="A3" s="394" t="s">
        <v>6609</v>
      </c>
      <c r="B3" s="300"/>
      <c r="G3" t="str">
        <f t="shared" ref="G3:G17" si="0">RIGHT(A3,LEN(A3)-3)</f>
        <v>MH07.1K25  Điện kỹ thuật</v>
      </c>
      <c r="M3" t="s">
        <v>6615</v>
      </c>
      <c r="Q3" t="str">
        <f t="shared" ref="Q3:Q17" si="1">RIGHT(M3,LEN(M3)-9)</f>
        <v xml:space="preserve">  Điện kỹ thuật</v>
      </c>
    </row>
    <row r="4" spans="1:17" ht="17.25" x14ac:dyDescent="0.3">
      <c r="A4" s="394" t="s">
        <v>6610</v>
      </c>
      <c r="B4" s="300"/>
      <c r="G4" t="str">
        <f t="shared" si="0"/>
        <v>MH08.1K25  Vẽ kỹ thuật</v>
      </c>
      <c r="M4" t="s">
        <v>6616</v>
      </c>
      <c r="Q4" t="str">
        <f t="shared" si="1"/>
        <v xml:space="preserve">  Vẽ kỹ thuật</v>
      </c>
    </row>
    <row r="5" spans="1:17" ht="17.25" x14ac:dyDescent="0.3">
      <c r="A5" s="394" t="s">
        <v>6611</v>
      </c>
      <c r="B5" s="300"/>
      <c r="G5" t="str">
        <f t="shared" si="0"/>
        <v>MH09.1K25  Vật liệu học</v>
      </c>
      <c r="M5" t="s">
        <v>6617</v>
      </c>
      <c r="Q5" t="str">
        <f t="shared" si="1"/>
        <v xml:space="preserve">  Vật liệu học</v>
      </c>
    </row>
    <row r="6" spans="1:17" ht="17.25" x14ac:dyDescent="0.3">
      <c r="A6" s="394" t="s">
        <v>6612</v>
      </c>
      <c r="B6" s="300"/>
      <c r="G6" t="str">
        <f t="shared" si="0"/>
        <v>MH10.1K25  Kỹ năng giao tiếp</v>
      </c>
      <c r="M6" t="s">
        <v>6618</v>
      </c>
      <c r="Q6" t="str">
        <f t="shared" si="1"/>
        <v xml:space="preserve">  Kỹ năng giao tiếp</v>
      </c>
    </row>
    <row r="7" spans="1:17" ht="17.25" x14ac:dyDescent="0.3">
      <c r="A7" s="394" t="s">
        <v>6613</v>
      </c>
      <c r="B7" s="300"/>
      <c r="G7" t="str">
        <f>RIGHT(A7,LEN(A7)-3)</f>
        <v xml:space="preserve">MH11.1K25  An toàn lao động </v>
      </c>
      <c r="M7" t="s">
        <v>6619</v>
      </c>
      <c r="Q7" t="str">
        <f t="shared" si="1"/>
        <v xml:space="preserve">  An toàn lao động </v>
      </c>
    </row>
    <row r="8" spans="1:17" ht="17.25" x14ac:dyDescent="0.3">
      <c r="A8" s="394" t="s">
        <v>6597</v>
      </c>
      <c r="B8" s="300"/>
      <c r="G8" t="str">
        <f t="shared" si="0"/>
        <v>MĐ12. Bảo dưỡng động cơ đốt trong</v>
      </c>
      <c r="M8" s="393" t="s">
        <v>6620</v>
      </c>
      <c r="Q8" t="str">
        <f t="shared" si="1"/>
        <v>Bảo dưỡng động cơ đốt trong</v>
      </c>
    </row>
    <row r="9" spans="1:17" ht="17.25" x14ac:dyDescent="0.3">
      <c r="A9" s="394" t="s">
        <v>6598</v>
      </c>
      <c r="B9" s="300"/>
      <c r="G9" t="str">
        <f t="shared" si="0"/>
        <v>MĐ13. Bảo dưỡng hệ thống điện</v>
      </c>
      <c r="M9" s="393" t="s">
        <v>6621</v>
      </c>
      <c r="Q9" t="str">
        <f t="shared" si="1"/>
        <v xml:space="preserve"> Bảo dưỡng hệ thống điện</v>
      </c>
    </row>
    <row r="10" spans="1:17" ht="17.25" x14ac:dyDescent="0.3">
      <c r="A10" s="394" t="s">
        <v>6599</v>
      </c>
      <c r="B10" s="300"/>
      <c r="G10" t="str">
        <f t="shared" si="0"/>
        <v>MĐ14. Bảo dưỡng hệ thống thủy lực</v>
      </c>
      <c r="M10" s="393" t="s">
        <v>6622</v>
      </c>
      <c r="Q10" t="str">
        <f t="shared" si="1"/>
        <v xml:space="preserve"> Bảo dưỡng hệ thống thủy lực</v>
      </c>
    </row>
    <row r="11" spans="1:17" ht="17.25" x14ac:dyDescent="0.3">
      <c r="A11" s="394" t="s">
        <v>6600</v>
      </c>
      <c r="B11" s="300"/>
      <c r="G11" t="str">
        <f t="shared" si="0"/>
        <v>MĐ15. Bảo dưỡng gầm và thiết bị công tác máy thi công nền</v>
      </c>
      <c r="M11" s="393" t="s">
        <v>6623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94" t="s">
        <v>6601</v>
      </c>
      <c r="B12" s="300"/>
      <c r="G12" t="str">
        <f t="shared" si="0"/>
        <v>MH16. Kỹ thuật thi công</v>
      </c>
      <c r="M12" s="393" t="s">
        <v>6624</v>
      </c>
      <c r="Q12" t="str">
        <f t="shared" si="1"/>
        <v xml:space="preserve"> Kỹ thuật thi công</v>
      </c>
    </row>
    <row r="13" spans="1:17" ht="17.25" x14ac:dyDescent="0.3">
      <c r="A13" s="394" t="s">
        <v>6602</v>
      </c>
      <c r="B13" s="300"/>
      <c r="G13" t="str">
        <f t="shared" si="0"/>
        <v xml:space="preserve">MĐ17. Vận hành máy Xúc </v>
      </c>
      <c r="M13" s="393" t="s">
        <v>6625</v>
      </c>
      <c r="Q13" t="str">
        <f t="shared" si="1"/>
        <v xml:space="preserve"> Vận hành máy Xúc </v>
      </c>
    </row>
    <row r="14" spans="1:17" ht="17.25" x14ac:dyDescent="0.3">
      <c r="A14" s="394" t="s">
        <v>6603</v>
      </c>
      <c r="B14" s="300"/>
      <c r="G14" t="str">
        <f t="shared" si="0"/>
        <v>MĐ18. Vận hành máy Ủi</v>
      </c>
      <c r="M14" s="393" t="s">
        <v>6626</v>
      </c>
      <c r="Q14" t="str">
        <f t="shared" si="1"/>
        <v xml:space="preserve"> Vận hành máy Ủi</v>
      </c>
    </row>
    <row r="15" spans="1:17" ht="17.25" x14ac:dyDescent="0.3">
      <c r="A15" s="394" t="s">
        <v>6604</v>
      </c>
      <c r="B15" s="300"/>
      <c r="G15" t="str">
        <f t="shared" si="0"/>
        <v xml:space="preserve">MĐ19. Vận hành máy Lu </v>
      </c>
      <c r="M15" s="393" t="s">
        <v>6627</v>
      </c>
      <c r="Q15" t="str">
        <f t="shared" si="1"/>
        <v xml:space="preserve"> Vận hành máy Lu </v>
      </c>
    </row>
    <row r="16" spans="1:17" ht="17.25" x14ac:dyDescent="0.3">
      <c r="A16" s="394" t="s">
        <v>6605</v>
      </c>
      <c r="B16" s="300"/>
      <c r="G16" t="str">
        <f t="shared" si="0"/>
        <v>MĐ20. Vận hành máy San</v>
      </c>
      <c r="M16" s="393" t="s">
        <v>6628</v>
      </c>
      <c r="Q16" t="str">
        <f t="shared" si="1"/>
        <v xml:space="preserve"> Vận hành máy San</v>
      </c>
    </row>
    <row r="17" spans="1:17" ht="17.25" x14ac:dyDescent="0.3">
      <c r="A17" s="394" t="s">
        <v>6606</v>
      </c>
      <c r="B17" s="300"/>
      <c r="G17" t="str">
        <f t="shared" si="0"/>
        <v>MĐ21. Thực tập tốt nghiệp</v>
      </c>
      <c r="M17" s="393" t="s">
        <v>6629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MHD9.24K2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435" t="s">
        <v>6525</v>
      </c>
      <c r="B1" s="436" t="s">
        <v>2384</v>
      </c>
      <c r="C1" s="437">
        <v>45</v>
      </c>
      <c r="D1" t="str">
        <f>TRIM(A1)</f>
        <v>MH01</v>
      </c>
      <c r="E1" s="393" t="s">
        <v>7101</v>
      </c>
      <c r="F1" s="393" t="s">
        <v>7100</v>
      </c>
      <c r="G1" t="str">
        <f>CONCATENATE($F$1,E1,A1)</f>
        <v>LC7K25.MH01</v>
      </c>
      <c r="I1" s="435" t="s">
        <v>6525</v>
      </c>
      <c r="J1" s="435"/>
    </row>
    <row r="2" spans="1:10" ht="18" customHeight="1" thickBot="1" x14ac:dyDescent="0.25">
      <c r="A2" s="435" t="s">
        <v>4603</v>
      </c>
      <c r="B2" s="436" t="s">
        <v>2386</v>
      </c>
      <c r="C2" s="437">
        <v>15</v>
      </c>
      <c r="D2" t="str">
        <f>TRIM(A2)</f>
        <v>MH02</v>
      </c>
      <c r="G2" t="str">
        <f t="shared" ref="G2:G22" si="0">CONCATENATE($F$1,E2,A2)</f>
        <v>LC7K25MH02</v>
      </c>
      <c r="I2" s="435" t="s">
        <v>7080</v>
      </c>
    </row>
    <row r="3" spans="1:10" ht="18" customHeight="1" thickBot="1" x14ac:dyDescent="0.25">
      <c r="A3" s="435" t="s">
        <v>4584</v>
      </c>
      <c r="B3" s="436" t="s">
        <v>2388</v>
      </c>
      <c r="C3" s="437">
        <v>30</v>
      </c>
      <c r="D3" t="str">
        <f t="shared" ref="D3:D22" si="1">TRIM(A3)</f>
        <v>MH03</v>
      </c>
      <c r="G3" t="str">
        <f t="shared" si="0"/>
        <v>LC7K25MH03</v>
      </c>
      <c r="I3" s="435" t="s">
        <v>7083</v>
      </c>
    </row>
    <row r="4" spans="1:10" ht="18" customHeight="1" thickBot="1" x14ac:dyDescent="0.25">
      <c r="A4" s="435" t="s">
        <v>4583</v>
      </c>
      <c r="B4" s="436" t="s">
        <v>6785</v>
      </c>
      <c r="C4" s="437">
        <v>30</v>
      </c>
      <c r="D4" t="str">
        <f t="shared" si="1"/>
        <v>MH04</v>
      </c>
      <c r="G4" t="str">
        <f t="shared" si="0"/>
        <v>LC7K25MH04</v>
      </c>
      <c r="I4" s="435" t="s">
        <v>7084</v>
      </c>
    </row>
    <row r="5" spans="1:10" ht="18" customHeight="1" thickBot="1" x14ac:dyDescent="0.25">
      <c r="A5" s="435" t="s">
        <v>5473</v>
      </c>
      <c r="B5" s="436" t="s">
        <v>836</v>
      </c>
      <c r="C5" s="437">
        <v>30</v>
      </c>
      <c r="D5" t="str">
        <f t="shared" si="1"/>
        <v>MH05</v>
      </c>
      <c r="G5" t="str">
        <f t="shared" si="0"/>
        <v>LC7K25MH05</v>
      </c>
      <c r="I5" s="435" t="s">
        <v>7085</v>
      </c>
    </row>
    <row r="6" spans="1:10" ht="18" customHeight="1" thickBot="1" x14ac:dyDescent="0.25">
      <c r="A6" s="435" t="s">
        <v>4580</v>
      </c>
      <c r="B6" s="436" t="s">
        <v>2393</v>
      </c>
      <c r="C6" s="437">
        <v>30</v>
      </c>
      <c r="D6" t="str">
        <f t="shared" si="1"/>
        <v>MH06</v>
      </c>
      <c r="G6" t="str">
        <f t="shared" si="0"/>
        <v>LC7K25MH06</v>
      </c>
      <c r="I6" s="435" t="s">
        <v>7078</v>
      </c>
    </row>
    <row r="7" spans="1:10" ht="18" customHeight="1" thickBot="1" x14ac:dyDescent="0.25">
      <c r="A7" s="435" t="s">
        <v>6529</v>
      </c>
      <c r="B7" s="436" t="s">
        <v>3141</v>
      </c>
      <c r="C7" s="437">
        <v>30</v>
      </c>
      <c r="D7" t="str">
        <f t="shared" si="1"/>
        <v>MH07</v>
      </c>
      <c r="G7" t="str">
        <f t="shared" si="0"/>
        <v>LC7K25MH07</v>
      </c>
      <c r="I7" s="435" t="s">
        <v>7086</v>
      </c>
    </row>
    <row r="8" spans="1:10" ht="18" customHeight="1" thickBot="1" x14ac:dyDescent="0.25">
      <c r="A8" s="435" t="s">
        <v>6530</v>
      </c>
      <c r="B8" s="436" t="s">
        <v>3139</v>
      </c>
      <c r="C8" s="437">
        <v>30</v>
      </c>
      <c r="D8" t="str">
        <f t="shared" si="1"/>
        <v>MH08</v>
      </c>
      <c r="G8" t="str">
        <f t="shared" si="0"/>
        <v>LC7K25MH08</v>
      </c>
      <c r="I8" s="435" t="s">
        <v>7087</v>
      </c>
    </row>
    <row r="9" spans="1:10" ht="18" customHeight="1" thickBot="1" x14ac:dyDescent="0.25">
      <c r="A9" s="435" t="s">
        <v>6537</v>
      </c>
      <c r="B9" s="436" t="s">
        <v>3190</v>
      </c>
      <c r="C9" s="437">
        <v>45</v>
      </c>
      <c r="D9" t="str">
        <f t="shared" si="1"/>
        <v>MH09</v>
      </c>
      <c r="G9" t="str">
        <f t="shared" si="0"/>
        <v>LC7K25MH09</v>
      </c>
      <c r="I9" s="435" t="s">
        <v>7088</v>
      </c>
    </row>
    <row r="10" spans="1:10" ht="18" customHeight="1" thickBot="1" x14ac:dyDescent="0.25">
      <c r="A10" s="435" t="s">
        <v>6528</v>
      </c>
      <c r="B10" s="436" t="s">
        <v>6850</v>
      </c>
      <c r="C10" s="437">
        <v>60</v>
      </c>
      <c r="D10" t="str">
        <f t="shared" si="1"/>
        <v>MH10</v>
      </c>
      <c r="G10" t="str">
        <f t="shared" si="0"/>
        <v>LC7K25MH10</v>
      </c>
      <c r="I10" s="435" t="s">
        <v>7081</v>
      </c>
    </row>
    <row r="11" spans="1:10" ht="18" customHeight="1" thickBot="1" x14ac:dyDescent="0.25">
      <c r="A11" s="435" t="s">
        <v>6547</v>
      </c>
      <c r="B11" s="436" t="s">
        <v>3202</v>
      </c>
      <c r="C11" s="437">
        <v>45</v>
      </c>
      <c r="D11" t="str">
        <f t="shared" si="1"/>
        <v>MH11</v>
      </c>
      <c r="G11" t="str">
        <f t="shared" si="0"/>
        <v>LC7K25MH11</v>
      </c>
      <c r="I11" s="435" t="s">
        <v>7077</v>
      </c>
    </row>
    <row r="12" spans="1:10" ht="18" customHeight="1" thickBot="1" x14ac:dyDescent="0.25">
      <c r="A12" s="435" t="s">
        <v>6531</v>
      </c>
      <c r="B12" s="436" t="s">
        <v>3208</v>
      </c>
      <c r="C12" s="437">
        <v>45</v>
      </c>
      <c r="D12" t="str">
        <f t="shared" si="1"/>
        <v>MH12</v>
      </c>
      <c r="G12" t="str">
        <f t="shared" si="0"/>
        <v>LC7K25MH12</v>
      </c>
      <c r="I12" s="435" t="s">
        <v>7089</v>
      </c>
    </row>
    <row r="13" spans="1:10" ht="18" customHeight="1" thickBot="1" x14ac:dyDescent="0.25">
      <c r="A13" s="435" t="s">
        <v>6540</v>
      </c>
      <c r="B13" s="436" t="s">
        <v>3194</v>
      </c>
      <c r="C13" s="437">
        <v>45</v>
      </c>
      <c r="D13" t="str">
        <f t="shared" si="1"/>
        <v>MH13</v>
      </c>
      <c r="G13" t="str">
        <f t="shared" si="0"/>
        <v>LC7K25MH13</v>
      </c>
      <c r="I13" s="435" t="s">
        <v>7090</v>
      </c>
    </row>
    <row r="14" spans="1:10" ht="18" customHeight="1" thickBot="1" x14ac:dyDescent="0.25">
      <c r="A14" s="435" t="s">
        <v>7082</v>
      </c>
      <c r="B14" s="436" t="s">
        <v>3222</v>
      </c>
      <c r="C14" s="437">
        <v>45</v>
      </c>
      <c r="D14" t="str">
        <f t="shared" si="1"/>
        <v>MH14</v>
      </c>
      <c r="G14" t="str">
        <f t="shared" si="0"/>
        <v>LC7K25MH14</v>
      </c>
      <c r="I14" s="435" t="s">
        <v>7091</v>
      </c>
    </row>
    <row r="15" spans="1:10" ht="18" customHeight="1" thickBot="1" x14ac:dyDescent="0.25">
      <c r="A15" s="435" t="s">
        <v>6534</v>
      </c>
      <c r="B15" s="436" t="s">
        <v>6856</v>
      </c>
      <c r="C15" s="437">
        <v>60</v>
      </c>
      <c r="D15" t="str">
        <f t="shared" si="1"/>
        <v>MH15</v>
      </c>
      <c r="G15" t="str">
        <f t="shared" si="0"/>
        <v>LC7K25MH15</v>
      </c>
      <c r="I15" s="435" t="s">
        <v>7092</v>
      </c>
    </row>
    <row r="16" spans="1:10" ht="18" customHeight="1" thickBot="1" x14ac:dyDescent="0.25">
      <c r="A16" s="435" t="s">
        <v>6567</v>
      </c>
      <c r="B16" s="436" t="s">
        <v>3226</v>
      </c>
      <c r="C16" s="437">
        <v>60</v>
      </c>
      <c r="D16" t="str">
        <f t="shared" si="1"/>
        <v>MH16</v>
      </c>
      <c r="G16" t="str">
        <f t="shared" si="0"/>
        <v>LC7K25MH16</v>
      </c>
      <c r="I16" s="435" t="s">
        <v>7093</v>
      </c>
    </row>
    <row r="17" spans="1:9" ht="18" customHeight="1" thickBot="1" x14ac:dyDescent="0.25">
      <c r="A17" s="435" t="s">
        <v>6538</v>
      </c>
      <c r="B17" s="436" t="s">
        <v>6853</v>
      </c>
      <c r="C17" s="437">
        <v>90</v>
      </c>
      <c r="D17" t="str">
        <f t="shared" si="1"/>
        <v>MH17</v>
      </c>
      <c r="G17" t="str">
        <f t="shared" si="0"/>
        <v>LC7K25MH17</v>
      </c>
      <c r="I17" s="435" t="s">
        <v>7094</v>
      </c>
    </row>
    <row r="18" spans="1:9" ht="18" customHeight="1" thickBot="1" x14ac:dyDescent="0.25">
      <c r="A18" s="435" t="s">
        <v>6564</v>
      </c>
      <c r="B18" s="436" t="s">
        <v>3181</v>
      </c>
      <c r="C18" s="437">
        <v>30</v>
      </c>
      <c r="D18" t="str">
        <f t="shared" si="1"/>
        <v>MH18</v>
      </c>
      <c r="G18" t="str">
        <f t="shared" si="0"/>
        <v>LC7K25MH18</v>
      </c>
      <c r="I18" s="435" t="s">
        <v>7095</v>
      </c>
    </row>
    <row r="19" spans="1:9" ht="18" customHeight="1" thickBot="1" x14ac:dyDescent="0.25">
      <c r="A19" s="435" t="s">
        <v>6543</v>
      </c>
      <c r="B19" s="436" t="s">
        <v>6855</v>
      </c>
      <c r="C19" s="437">
        <v>45</v>
      </c>
      <c r="D19" t="str">
        <f t="shared" si="1"/>
        <v>MH19</v>
      </c>
      <c r="G19" t="str">
        <f t="shared" si="0"/>
        <v>LC7K25MH19</v>
      </c>
      <c r="I19" s="435" t="s">
        <v>7096</v>
      </c>
    </row>
    <row r="20" spans="1:9" ht="18" customHeight="1" thickBot="1" x14ac:dyDescent="0.25">
      <c r="A20" s="435" t="s">
        <v>7102</v>
      </c>
      <c r="B20" s="436" t="s">
        <v>6854</v>
      </c>
      <c r="C20" s="437">
        <v>60</v>
      </c>
      <c r="D20" t="str">
        <f t="shared" si="1"/>
        <v>MH20</v>
      </c>
      <c r="G20" t="str">
        <f t="shared" si="0"/>
        <v>LC7K25MH20</v>
      </c>
      <c r="I20" s="435" t="s">
        <v>7097</v>
      </c>
    </row>
    <row r="21" spans="1:9" ht="18" customHeight="1" thickBot="1" x14ac:dyDescent="0.25">
      <c r="A21" s="435" t="s">
        <v>6552</v>
      </c>
      <c r="B21" s="436" t="s">
        <v>3175</v>
      </c>
      <c r="C21" s="437">
        <v>105</v>
      </c>
      <c r="D21" t="str">
        <f t="shared" si="1"/>
        <v>MĐ21</v>
      </c>
      <c r="G21" t="str">
        <f t="shared" si="0"/>
        <v>LC7K25MĐ21</v>
      </c>
      <c r="I21" s="435" t="s">
        <v>7098</v>
      </c>
    </row>
    <row r="22" spans="1:9" ht="18" customHeight="1" thickBot="1" x14ac:dyDescent="0.25">
      <c r="A22" s="435" t="s">
        <v>6544</v>
      </c>
      <c r="B22" s="436" t="s">
        <v>3233</v>
      </c>
      <c r="C22" s="437">
        <v>60</v>
      </c>
      <c r="D22" t="str">
        <f t="shared" si="1"/>
        <v>MH22</v>
      </c>
      <c r="G22" t="str">
        <f t="shared" si="0"/>
        <v>LC7K25MH22</v>
      </c>
      <c r="I22" s="435" t="s">
        <v>7099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2:G184"/>
  <sheetViews>
    <sheetView tabSelected="1" topLeftCell="A166" zoomScale="115" zoomScaleNormal="115" workbookViewId="0">
      <selection activeCell="C187" sqref="C187"/>
    </sheetView>
  </sheetViews>
  <sheetFormatPr defaultColWidth="9.140625" defaultRowHeight="14.25" customHeight="1" x14ac:dyDescent="0.2"/>
  <cols>
    <col min="1" max="1" width="5.42578125" style="134" customWidth="1"/>
    <col min="2" max="2" width="7.5703125" style="135" customWidth="1"/>
    <col min="3" max="3" width="12.28515625" style="134" customWidth="1"/>
    <col min="4" max="4" width="16.5703125" style="134" customWidth="1"/>
    <col min="5" max="5" width="7.7109375" style="134" customWidth="1"/>
    <col min="6" max="6" width="18.28515625" style="135" customWidth="1"/>
    <col min="7" max="7" width="26.5703125" style="135" customWidth="1"/>
    <col min="8" max="16384" width="9.140625" style="134"/>
  </cols>
  <sheetData>
    <row r="2" spans="1:7" ht="24" customHeight="1" x14ac:dyDescent="0.3">
      <c r="A2" s="1065" t="s">
        <v>9882</v>
      </c>
      <c r="B2" s="1065"/>
      <c r="C2" s="1065"/>
      <c r="D2" s="1065"/>
      <c r="E2" s="1065"/>
      <c r="F2" s="1065"/>
      <c r="G2" s="1065"/>
    </row>
    <row r="3" spans="1:7" ht="14.25" customHeight="1" x14ac:dyDescent="0.25">
      <c r="A3" s="1064" t="s">
        <v>9883</v>
      </c>
      <c r="B3" s="1064"/>
      <c r="C3" s="1064"/>
      <c r="D3" s="1064"/>
      <c r="E3" s="1064"/>
      <c r="F3" s="1064"/>
      <c r="G3" s="1064"/>
    </row>
    <row r="4" spans="1:7" ht="14.25" customHeight="1" x14ac:dyDescent="0.2">
      <c r="B4" s="136"/>
    </row>
    <row r="5" spans="1:7" ht="23.25" customHeight="1" x14ac:dyDescent="0.2">
      <c r="A5" s="137" t="s">
        <v>743</v>
      </c>
      <c r="B5" s="137" t="s">
        <v>744</v>
      </c>
      <c r="C5" s="137" t="s">
        <v>745</v>
      </c>
      <c r="D5" s="1062" t="s">
        <v>746</v>
      </c>
      <c r="E5" s="1063"/>
      <c r="F5" s="137" t="s">
        <v>747</v>
      </c>
      <c r="G5" s="137" t="s">
        <v>16</v>
      </c>
    </row>
    <row r="6" spans="1:7" ht="14.25" customHeight="1" x14ac:dyDescent="0.25">
      <c r="A6" s="138">
        <v>1</v>
      </c>
      <c r="B6" s="139" t="s">
        <v>9</v>
      </c>
      <c r="C6" s="140" t="s">
        <v>5546</v>
      </c>
      <c r="D6" s="141" t="s">
        <v>57</v>
      </c>
      <c r="E6" s="142" t="s">
        <v>39</v>
      </c>
      <c r="F6" s="143" t="s">
        <v>55</v>
      </c>
      <c r="G6" s="520" t="s">
        <v>748</v>
      </c>
    </row>
    <row r="7" spans="1:7" ht="14.25" customHeight="1" x14ac:dyDescent="0.25">
      <c r="A7" s="144">
        <v>2</v>
      </c>
      <c r="B7" s="145" t="s">
        <v>13</v>
      </c>
      <c r="C7" s="146" t="s">
        <v>5547</v>
      </c>
      <c r="D7" s="147" t="s">
        <v>58</v>
      </c>
      <c r="E7" s="148" t="s">
        <v>40</v>
      </c>
      <c r="F7" s="149" t="s">
        <v>55</v>
      </c>
      <c r="G7" s="521"/>
    </row>
    <row r="8" spans="1:7" ht="14.25" customHeight="1" x14ac:dyDescent="0.25">
      <c r="A8" s="144">
        <v>3</v>
      </c>
      <c r="B8" s="145" t="s">
        <v>19</v>
      </c>
      <c r="C8" s="146" t="s">
        <v>5548</v>
      </c>
      <c r="D8" s="147" t="s">
        <v>71</v>
      </c>
      <c r="E8" s="148" t="s">
        <v>51</v>
      </c>
      <c r="F8" s="149" t="s">
        <v>55</v>
      </c>
      <c r="G8" s="521"/>
    </row>
    <row r="9" spans="1:7" ht="14.25" customHeight="1" x14ac:dyDescent="0.25">
      <c r="A9" s="144">
        <v>4</v>
      </c>
      <c r="B9" s="145" t="s">
        <v>4</v>
      </c>
      <c r="C9" s="146" t="s">
        <v>562</v>
      </c>
      <c r="D9" s="147" t="s">
        <v>65</v>
      </c>
      <c r="E9" s="148" t="s">
        <v>52</v>
      </c>
      <c r="F9" s="149" t="s">
        <v>55</v>
      </c>
      <c r="G9" s="521"/>
    </row>
    <row r="10" spans="1:7" ht="14.25" customHeight="1" x14ac:dyDescent="0.25">
      <c r="A10" s="144">
        <v>5</v>
      </c>
      <c r="B10" s="145" t="s">
        <v>14</v>
      </c>
      <c r="C10" s="146" t="s">
        <v>5549</v>
      </c>
      <c r="D10" s="147" t="s">
        <v>67</v>
      </c>
      <c r="E10" s="148" t="s">
        <v>52</v>
      </c>
      <c r="F10" s="149" t="s">
        <v>55</v>
      </c>
      <c r="G10" s="521"/>
    </row>
    <row r="11" spans="1:7" ht="14.25" customHeight="1" x14ac:dyDescent="0.25">
      <c r="A11" s="144">
        <v>6</v>
      </c>
      <c r="B11" s="145" t="s">
        <v>7</v>
      </c>
      <c r="C11" s="146" t="s">
        <v>5550</v>
      </c>
      <c r="D11" s="147" t="s">
        <v>69</v>
      </c>
      <c r="E11" s="148" t="s">
        <v>52</v>
      </c>
      <c r="F11" s="149" t="s">
        <v>55</v>
      </c>
      <c r="G11" s="521"/>
    </row>
    <row r="12" spans="1:7" ht="14.25" customHeight="1" x14ac:dyDescent="0.25">
      <c r="A12" s="144">
        <v>7</v>
      </c>
      <c r="B12" s="149" t="s">
        <v>597</v>
      </c>
      <c r="C12" s="144" t="s">
        <v>5551</v>
      </c>
      <c r="D12" s="150" t="s">
        <v>599</v>
      </c>
      <c r="E12" s="151" t="s">
        <v>52</v>
      </c>
      <c r="F12" s="149" t="s">
        <v>55</v>
      </c>
      <c r="G12" s="521"/>
    </row>
    <row r="13" spans="1:7" ht="14.25" customHeight="1" x14ac:dyDescent="0.25">
      <c r="A13" s="144">
        <v>8</v>
      </c>
      <c r="B13" s="145" t="s">
        <v>6</v>
      </c>
      <c r="C13" s="146" t="s">
        <v>5552</v>
      </c>
      <c r="D13" s="147" t="s">
        <v>71</v>
      </c>
      <c r="E13" s="148" t="s">
        <v>42</v>
      </c>
      <c r="F13" s="149" t="s">
        <v>55</v>
      </c>
      <c r="G13" s="521"/>
    </row>
    <row r="14" spans="1:7" ht="14.25" customHeight="1" x14ac:dyDescent="0.25">
      <c r="A14" s="144">
        <v>9</v>
      </c>
      <c r="B14" s="145" t="s">
        <v>2</v>
      </c>
      <c r="C14" s="146" t="s">
        <v>5553</v>
      </c>
      <c r="D14" s="147" t="s">
        <v>75</v>
      </c>
      <c r="E14" s="148" t="s">
        <v>44</v>
      </c>
      <c r="F14" s="149" t="s">
        <v>55</v>
      </c>
      <c r="G14" s="521"/>
    </row>
    <row r="15" spans="1:7" ht="14.25" customHeight="1" x14ac:dyDescent="0.25">
      <c r="A15" s="144">
        <v>10</v>
      </c>
      <c r="B15" s="145" t="s">
        <v>8</v>
      </c>
      <c r="C15" s="146" t="s">
        <v>5554</v>
      </c>
      <c r="D15" s="147" t="s">
        <v>81</v>
      </c>
      <c r="E15" s="148" t="s">
        <v>48</v>
      </c>
      <c r="F15" s="149" t="s">
        <v>55</v>
      </c>
      <c r="G15" s="521"/>
    </row>
    <row r="16" spans="1:7" ht="14.25" customHeight="1" x14ac:dyDescent="0.25">
      <c r="A16" s="144">
        <v>11</v>
      </c>
      <c r="B16" s="149" t="s">
        <v>84</v>
      </c>
      <c r="C16" s="144" t="s">
        <v>5555</v>
      </c>
      <c r="D16" s="147" t="s">
        <v>85</v>
      </c>
      <c r="E16" s="148" t="s">
        <v>86</v>
      </c>
      <c r="F16" s="149" t="s">
        <v>55</v>
      </c>
      <c r="G16" s="521"/>
    </row>
    <row r="17" spans="1:7" ht="14.25" customHeight="1" x14ac:dyDescent="0.25">
      <c r="A17" s="144">
        <v>12</v>
      </c>
      <c r="B17" s="145" t="s">
        <v>12</v>
      </c>
      <c r="C17" s="146" t="s">
        <v>5556</v>
      </c>
      <c r="D17" s="150" t="s">
        <v>88</v>
      </c>
      <c r="E17" s="151" t="s">
        <v>49</v>
      </c>
      <c r="F17" s="149" t="s">
        <v>55</v>
      </c>
      <c r="G17" s="521"/>
    </row>
    <row r="18" spans="1:7" ht="14.25" customHeight="1" x14ac:dyDescent="0.25">
      <c r="A18" s="144">
        <v>13</v>
      </c>
      <c r="B18" s="145" t="s">
        <v>53</v>
      </c>
      <c r="C18" s="146" t="s">
        <v>5557</v>
      </c>
      <c r="D18" s="147" t="s">
        <v>684</v>
      </c>
      <c r="E18" s="148" t="s">
        <v>145</v>
      </c>
      <c r="F18" s="149" t="s">
        <v>55</v>
      </c>
      <c r="G18" s="521"/>
    </row>
    <row r="19" spans="1:7" s="241" customFormat="1" ht="14.25" customHeight="1" x14ac:dyDescent="0.25">
      <c r="A19" s="144">
        <v>14</v>
      </c>
      <c r="B19" s="240" t="s">
        <v>829</v>
      </c>
      <c r="C19" s="351" t="s">
        <v>5558</v>
      </c>
      <c r="D19" s="343" t="s">
        <v>106</v>
      </c>
      <c r="E19" s="344" t="s">
        <v>833</v>
      </c>
      <c r="F19" s="352" t="s">
        <v>55</v>
      </c>
      <c r="G19" s="522"/>
    </row>
    <row r="20" spans="1:7" ht="14.25" customHeight="1" x14ac:dyDescent="0.25">
      <c r="A20" s="144">
        <v>15</v>
      </c>
      <c r="B20" s="212" t="s">
        <v>4573</v>
      </c>
      <c r="C20" s="515" t="s">
        <v>4574</v>
      </c>
      <c r="D20" s="182" t="s">
        <v>67</v>
      </c>
      <c r="E20" s="181" t="s">
        <v>279</v>
      </c>
      <c r="F20" s="171" t="s">
        <v>55</v>
      </c>
      <c r="G20" s="521"/>
    </row>
    <row r="21" spans="1:7" ht="14.25" customHeight="1" x14ac:dyDescent="0.25">
      <c r="A21" s="144">
        <v>16</v>
      </c>
      <c r="B21" s="345" t="s">
        <v>4575</v>
      </c>
      <c r="C21" s="516" t="s">
        <v>4576</v>
      </c>
      <c r="D21" s="517" t="s">
        <v>8278</v>
      </c>
      <c r="E21" s="518" t="s">
        <v>117</v>
      </c>
      <c r="F21" s="171" t="s">
        <v>55</v>
      </c>
      <c r="G21" s="521"/>
    </row>
    <row r="22" spans="1:7" ht="14.25" customHeight="1" x14ac:dyDescent="0.25">
      <c r="A22" s="144">
        <v>17</v>
      </c>
      <c r="B22" s="384" t="s">
        <v>5653</v>
      </c>
      <c r="C22" s="519" t="s">
        <v>5496</v>
      </c>
      <c r="D22" s="177" t="s">
        <v>5654</v>
      </c>
      <c r="E22" s="178" t="s">
        <v>224</v>
      </c>
      <c r="F22" s="171" t="s">
        <v>55</v>
      </c>
      <c r="G22" s="521"/>
    </row>
    <row r="23" spans="1:7" ht="14.25" customHeight="1" x14ac:dyDescent="0.25">
      <c r="A23" s="144">
        <v>18</v>
      </c>
      <c r="B23" s="531" t="s">
        <v>15</v>
      </c>
      <c r="C23" s="156" t="s">
        <v>5559</v>
      </c>
      <c r="D23" s="353" t="s">
        <v>749</v>
      </c>
      <c r="E23" s="354" t="s">
        <v>214</v>
      </c>
      <c r="F23" s="157" t="s">
        <v>55</v>
      </c>
      <c r="G23" s="521" t="s">
        <v>7233</v>
      </c>
    </row>
    <row r="24" spans="1:7" ht="14.25" customHeight="1" x14ac:dyDescent="0.25">
      <c r="A24" s="144">
        <v>19</v>
      </c>
      <c r="B24" s="532" t="s">
        <v>5</v>
      </c>
      <c r="C24" s="152" t="s">
        <v>5560</v>
      </c>
      <c r="D24" s="153" t="s">
        <v>73</v>
      </c>
      <c r="E24" s="154" t="s">
        <v>38</v>
      </c>
      <c r="F24" s="157" t="s">
        <v>55</v>
      </c>
      <c r="G24" s="521" t="s">
        <v>7233</v>
      </c>
    </row>
    <row r="25" spans="1:7" ht="14.25" customHeight="1" x14ac:dyDescent="0.25">
      <c r="A25" s="144">
        <v>20</v>
      </c>
      <c r="B25" s="532" t="s">
        <v>10</v>
      </c>
      <c r="C25" s="355" t="s">
        <v>5561</v>
      </c>
      <c r="D25" s="356" t="s">
        <v>5535</v>
      </c>
      <c r="E25" s="357" t="s">
        <v>43</v>
      </c>
      <c r="F25" s="157" t="s">
        <v>55</v>
      </c>
      <c r="G25" s="521" t="s">
        <v>7233</v>
      </c>
    </row>
    <row r="26" spans="1:7" ht="14.25" customHeight="1" x14ac:dyDescent="0.25">
      <c r="A26" s="144">
        <v>21</v>
      </c>
      <c r="B26" s="532" t="s">
        <v>11</v>
      </c>
      <c r="C26" s="152" t="s">
        <v>5562</v>
      </c>
      <c r="D26" s="153" t="s">
        <v>62</v>
      </c>
      <c r="E26" s="154" t="s">
        <v>46</v>
      </c>
      <c r="F26" s="157" t="s">
        <v>55</v>
      </c>
      <c r="G26" s="521" t="s">
        <v>7233</v>
      </c>
    </row>
    <row r="27" spans="1:7" ht="14.25" customHeight="1" x14ac:dyDescent="0.25">
      <c r="A27" s="144">
        <v>22</v>
      </c>
      <c r="B27" s="529" t="s">
        <v>385</v>
      </c>
      <c r="C27" s="526" t="s">
        <v>7230</v>
      </c>
      <c r="D27" s="527" t="s">
        <v>7231</v>
      </c>
      <c r="E27" s="528" t="s">
        <v>7232</v>
      </c>
      <c r="F27" s="157" t="s">
        <v>55</v>
      </c>
      <c r="G27" s="521" t="s">
        <v>7233</v>
      </c>
    </row>
    <row r="28" spans="1:7" ht="14.25" customHeight="1" x14ac:dyDescent="0.25">
      <c r="A28" s="158">
        <v>1</v>
      </c>
      <c r="B28" s="159" t="s">
        <v>796</v>
      </c>
      <c r="C28" s="160" t="s">
        <v>5543</v>
      </c>
      <c r="D28" s="161" t="s">
        <v>89</v>
      </c>
      <c r="E28" s="162" t="s">
        <v>54</v>
      </c>
      <c r="F28" s="163" t="s">
        <v>90</v>
      </c>
      <c r="G28" s="520" t="s">
        <v>5611</v>
      </c>
    </row>
    <row r="29" spans="1:7" ht="14.25" customHeight="1" x14ac:dyDescent="0.25">
      <c r="A29" s="144">
        <v>2</v>
      </c>
      <c r="B29" s="149" t="s">
        <v>810</v>
      </c>
      <c r="C29" s="144" t="s">
        <v>5563</v>
      </c>
      <c r="D29" s="147" t="s">
        <v>91</v>
      </c>
      <c r="E29" s="992" t="s">
        <v>92</v>
      </c>
      <c r="F29" s="149" t="s">
        <v>90</v>
      </c>
      <c r="G29" s="521"/>
    </row>
    <row r="30" spans="1:7" ht="14.25" customHeight="1" x14ac:dyDescent="0.25">
      <c r="A30" s="158">
        <v>3</v>
      </c>
      <c r="B30" s="149" t="s">
        <v>818</v>
      </c>
      <c r="C30" s="144" t="s">
        <v>5564</v>
      </c>
      <c r="D30" s="147" t="s">
        <v>93</v>
      </c>
      <c r="E30" s="992" t="s">
        <v>94</v>
      </c>
      <c r="F30" s="149" t="s">
        <v>90</v>
      </c>
      <c r="G30" s="521"/>
    </row>
    <row r="31" spans="1:7" ht="14.25" customHeight="1" x14ac:dyDescent="0.25">
      <c r="A31" s="144">
        <v>4</v>
      </c>
      <c r="B31" s="149" t="s">
        <v>819</v>
      </c>
      <c r="C31" s="144" t="s">
        <v>5565</v>
      </c>
      <c r="D31" s="147" t="s">
        <v>95</v>
      </c>
      <c r="E31" s="992" t="s">
        <v>96</v>
      </c>
      <c r="F31" s="149" t="s">
        <v>90</v>
      </c>
      <c r="G31" s="521"/>
    </row>
    <row r="32" spans="1:7" ht="14.25" customHeight="1" x14ac:dyDescent="0.25">
      <c r="A32" s="158">
        <v>5</v>
      </c>
      <c r="B32" s="149" t="s">
        <v>797</v>
      </c>
      <c r="C32" s="144" t="s">
        <v>5566</v>
      </c>
      <c r="D32" s="147" t="s">
        <v>98</v>
      </c>
      <c r="E32" s="148" t="s">
        <v>99</v>
      </c>
      <c r="F32" s="149" t="s">
        <v>90</v>
      </c>
      <c r="G32" s="991"/>
    </row>
    <row r="33" spans="1:7" ht="14.25" customHeight="1" x14ac:dyDescent="0.25">
      <c r="A33" s="144">
        <v>6</v>
      </c>
      <c r="B33" s="149" t="s">
        <v>801</v>
      </c>
      <c r="C33" s="144" t="s">
        <v>100</v>
      </c>
      <c r="D33" s="147" t="s">
        <v>101</v>
      </c>
      <c r="E33" s="992" t="s">
        <v>102</v>
      </c>
      <c r="F33" s="149" t="s">
        <v>90</v>
      </c>
      <c r="G33" s="521"/>
    </row>
    <row r="34" spans="1:7" ht="14.25" customHeight="1" x14ac:dyDescent="0.25">
      <c r="A34" s="158">
        <v>7</v>
      </c>
      <c r="B34" s="149" t="s">
        <v>800</v>
      </c>
      <c r="C34" s="144" t="s">
        <v>5567</v>
      </c>
      <c r="D34" s="147" t="s">
        <v>103</v>
      </c>
      <c r="E34" s="992" t="s">
        <v>52</v>
      </c>
      <c r="F34" s="149" t="s">
        <v>90</v>
      </c>
      <c r="G34" s="521"/>
    </row>
    <row r="35" spans="1:7" ht="14.25" customHeight="1" x14ac:dyDescent="0.25">
      <c r="A35" s="144">
        <v>8</v>
      </c>
      <c r="B35" s="149" t="s">
        <v>809</v>
      </c>
      <c r="C35" s="144" t="s">
        <v>289</v>
      </c>
      <c r="D35" s="164" t="s">
        <v>206</v>
      </c>
      <c r="E35" s="151" t="s">
        <v>240</v>
      </c>
      <c r="F35" s="149" t="s">
        <v>90</v>
      </c>
      <c r="G35" s="991"/>
    </row>
    <row r="36" spans="1:7" ht="14.25" customHeight="1" x14ac:dyDescent="0.25">
      <c r="A36" s="158">
        <v>9</v>
      </c>
      <c r="B36" s="149" t="s">
        <v>795</v>
      </c>
      <c r="C36" s="144" t="s">
        <v>5536</v>
      </c>
      <c r="D36" s="147" t="s">
        <v>104</v>
      </c>
      <c r="E36" s="992" t="s">
        <v>105</v>
      </c>
      <c r="F36" s="149" t="s">
        <v>90</v>
      </c>
      <c r="G36" s="521"/>
    </row>
    <row r="37" spans="1:7" ht="14.25" customHeight="1" x14ac:dyDescent="0.25">
      <c r="A37" s="144">
        <v>10</v>
      </c>
      <c r="B37" s="149" t="s">
        <v>816</v>
      </c>
      <c r="C37" s="144" t="s">
        <v>584</v>
      </c>
      <c r="D37" s="164" t="s">
        <v>585</v>
      </c>
      <c r="E37" s="993" t="s">
        <v>105</v>
      </c>
      <c r="F37" s="149" t="s">
        <v>90</v>
      </c>
      <c r="G37" s="521"/>
    </row>
    <row r="38" spans="1:7" ht="14.25" customHeight="1" x14ac:dyDescent="0.25">
      <c r="A38" s="144">
        <v>12</v>
      </c>
      <c r="B38" s="149" t="s">
        <v>807</v>
      </c>
      <c r="C38" s="144" t="s">
        <v>5569</v>
      </c>
      <c r="D38" s="147" t="s">
        <v>111</v>
      </c>
      <c r="E38" s="992" t="s">
        <v>110</v>
      </c>
      <c r="F38" s="149" t="s">
        <v>90</v>
      </c>
      <c r="G38" s="521"/>
    </row>
    <row r="39" spans="1:7" ht="14.25" customHeight="1" x14ac:dyDescent="0.25">
      <c r="A39" s="158">
        <v>13</v>
      </c>
      <c r="B39" s="149" t="s">
        <v>813</v>
      </c>
      <c r="C39" s="144" t="s">
        <v>5570</v>
      </c>
      <c r="D39" s="147" t="s">
        <v>112</v>
      </c>
      <c r="E39" s="992" t="s">
        <v>113</v>
      </c>
      <c r="F39" s="149" t="s">
        <v>90</v>
      </c>
      <c r="G39" s="521"/>
    </row>
    <row r="40" spans="1:7" ht="14.25" customHeight="1" x14ac:dyDescent="0.25">
      <c r="A40" s="144">
        <v>14</v>
      </c>
      <c r="B40" s="149" t="s">
        <v>820</v>
      </c>
      <c r="C40" s="144" t="s">
        <v>114</v>
      </c>
      <c r="D40" s="147" t="s">
        <v>76</v>
      </c>
      <c r="E40" s="992" t="s">
        <v>115</v>
      </c>
      <c r="F40" s="149" t="s">
        <v>90</v>
      </c>
      <c r="G40" s="521"/>
    </row>
    <row r="41" spans="1:7" ht="14.25" customHeight="1" x14ac:dyDescent="0.25">
      <c r="A41" s="158">
        <v>15</v>
      </c>
      <c r="B41" s="149" t="s">
        <v>802</v>
      </c>
      <c r="C41" s="144" t="s">
        <v>5571</v>
      </c>
      <c r="D41" s="147" t="s">
        <v>118</v>
      </c>
      <c r="E41" s="992" t="s">
        <v>119</v>
      </c>
      <c r="F41" s="149" t="s">
        <v>90</v>
      </c>
      <c r="G41" s="521"/>
    </row>
    <row r="42" spans="1:7" ht="14.25" customHeight="1" x14ac:dyDescent="0.25">
      <c r="A42" s="144">
        <v>16</v>
      </c>
      <c r="B42" s="149" t="s">
        <v>805</v>
      </c>
      <c r="C42" s="144" t="s">
        <v>5572</v>
      </c>
      <c r="D42" s="147" t="s">
        <v>122</v>
      </c>
      <c r="E42" s="992" t="s">
        <v>123</v>
      </c>
      <c r="F42" s="149" t="s">
        <v>90</v>
      </c>
      <c r="G42" s="521"/>
    </row>
    <row r="43" spans="1:7" ht="14.25" customHeight="1" x14ac:dyDescent="0.25">
      <c r="A43" s="158">
        <v>17</v>
      </c>
      <c r="B43" s="149" t="s">
        <v>812</v>
      </c>
      <c r="C43" s="144" t="s">
        <v>5573</v>
      </c>
      <c r="D43" s="150" t="s">
        <v>612</v>
      </c>
      <c r="E43" s="993" t="s">
        <v>37</v>
      </c>
      <c r="F43" s="149" t="s">
        <v>90</v>
      </c>
      <c r="G43" s="521"/>
    </row>
    <row r="44" spans="1:7" ht="14.25" customHeight="1" x14ac:dyDescent="0.25">
      <c r="A44" s="144">
        <v>18</v>
      </c>
      <c r="B44" s="149" t="s">
        <v>821</v>
      </c>
      <c r="C44" s="144" t="s">
        <v>5574</v>
      </c>
      <c r="D44" s="147" t="s">
        <v>59</v>
      </c>
      <c r="E44" s="148" t="s">
        <v>78</v>
      </c>
      <c r="F44" s="149" t="s">
        <v>90</v>
      </c>
      <c r="G44" s="991"/>
    </row>
    <row r="45" spans="1:7" ht="14.25" customHeight="1" x14ac:dyDescent="0.25">
      <c r="A45" s="158">
        <v>19</v>
      </c>
      <c r="B45" s="149" t="s">
        <v>822</v>
      </c>
      <c r="C45" s="144" t="s">
        <v>587</v>
      </c>
      <c r="D45" s="164" t="s">
        <v>586</v>
      </c>
      <c r="E45" s="993" t="s">
        <v>78</v>
      </c>
      <c r="F45" s="149" t="s">
        <v>90</v>
      </c>
      <c r="G45" s="521"/>
    </row>
    <row r="46" spans="1:7" ht="14.25" customHeight="1" x14ac:dyDescent="0.25">
      <c r="A46" s="144">
        <v>20</v>
      </c>
      <c r="B46" s="149" t="s">
        <v>794</v>
      </c>
      <c r="C46" s="144" t="s">
        <v>124</v>
      </c>
      <c r="D46" s="147" t="s">
        <v>125</v>
      </c>
      <c r="E46" s="992" t="s">
        <v>126</v>
      </c>
      <c r="F46" s="149" t="s">
        <v>90</v>
      </c>
      <c r="G46" s="521"/>
    </row>
    <row r="47" spans="1:7" ht="14.25" customHeight="1" x14ac:dyDescent="0.25">
      <c r="A47" s="158">
        <v>21</v>
      </c>
      <c r="B47" s="149" t="s">
        <v>823</v>
      </c>
      <c r="C47" s="144" t="s">
        <v>5575</v>
      </c>
      <c r="D47" s="147" t="s">
        <v>127</v>
      </c>
      <c r="E47" s="992" t="s">
        <v>128</v>
      </c>
      <c r="F47" s="149" t="s">
        <v>90</v>
      </c>
      <c r="G47" s="521"/>
    </row>
    <row r="48" spans="1:7" ht="14.25" customHeight="1" x14ac:dyDescent="0.25">
      <c r="A48" s="144">
        <v>22</v>
      </c>
      <c r="B48" s="165" t="s">
        <v>798</v>
      </c>
      <c r="C48" s="166" t="s">
        <v>5576</v>
      </c>
      <c r="D48" s="147" t="s">
        <v>129</v>
      </c>
      <c r="E48" s="992" t="s">
        <v>130</v>
      </c>
      <c r="F48" s="149" t="s">
        <v>90</v>
      </c>
      <c r="G48" s="521"/>
    </row>
    <row r="49" spans="1:7" ht="14.25" customHeight="1" x14ac:dyDescent="0.25">
      <c r="A49" s="158">
        <v>23</v>
      </c>
      <c r="B49" s="149" t="s">
        <v>824</v>
      </c>
      <c r="C49" s="144" t="s">
        <v>133</v>
      </c>
      <c r="D49" s="147" t="s">
        <v>76</v>
      </c>
      <c r="E49" s="992" t="s">
        <v>134</v>
      </c>
      <c r="F49" s="149" t="s">
        <v>90</v>
      </c>
      <c r="G49" s="521"/>
    </row>
    <row r="50" spans="1:7" ht="14.25" customHeight="1" x14ac:dyDescent="0.25">
      <c r="A50" s="144">
        <v>24</v>
      </c>
      <c r="B50" s="149" t="s">
        <v>814</v>
      </c>
      <c r="C50" s="144" t="s">
        <v>552</v>
      </c>
      <c r="D50" s="167" t="s">
        <v>379</v>
      </c>
      <c r="E50" s="168" t="s">
        <v>380</v>
      </c>
      <c r="F50" s="149" t="s">
        <v>90</v>
      </c>
      <c r="G50" s="991"/>
    </row>
    <row r="51" spans="1:7" ht="14.25" customHeight="1" x14ac:dyDescent="0.25">
      <c r="A51" s="158">
        <v>25</v>
      </c>
      <c r="B51" s="165" t="s">
        <v>803</v>
      </c>
      <c r="C51" s="166" t="s">
        <v>5537</v>
      </c>
      <c r="D51" s="169" t="s">
        <v>136</v>
      </c>
      <c r="E51" s="994" t="s">
        <v>137</v>
      </c>
      <c r="F51" s="149" t="s">
        <v>90</v>
      </c>
      <c r="G51" s="521"/>
    </row>
    <row r="52" spans="1:7" ht="14.25" customHeight="1" x14ac:dyDescent="0.25">
      <c r="A52" s="144">
        <v>26</v>
      </c>
      <c r="B52" s="149" t="s">
        <v>799</v>
      </c>
      <c r="C52" s="144" t="s">
        <v>5577</v>
      </c>
      <c r="D52" s="147" t="s">
        <v>140</v>
      </c>
      <c r="E52" s="992" t="s">
        <v>139</v>
      </c>
      <c r="F52" s="149" t="s">
        <v>90</v>
      </c>
      <c r="G52" s="521"/>
    </row>
    <row r="53" spans="1:7" ht="14.25" customHeight="1" x14ac:dyDescent="0.25">
      <c r="A53" s="158">
        <v>27</v>
      </c>
      <c r="B53" s="149" t="s">
        <v>804</v>
      </c>
      <c r="C53" s="144" t="s">
        <v>5578</v>
      </c>
      <c r="D53" s="150" t="s">
        <v>141</v>
      </c>
      <c r="E53" s="993" t="s">
        <v>142</v>
      </c>
      <c r="F53" s="149" t="s">
        <v>90</v>
      </c>
      <c r="G53" s="521"/>
    </row>
    <row r="54" spans="1:7" ht="14.25" customHeight="1" x14ac:dyDescent="0.25">
      <c r="A54" s="144">
        <v>28</v>
      </c>
      <c r="B54" s="165" t="s">
        <v>806</v>
      </c>
      <c r="C54" s="166" t="s">
        <v>5557</v>
      </c>
      <c r="D54" s="150" t="s">
        <v>144</v>
      </c>
      <c r="E54" s="993" t="s">
        <v>145</v>
      </c>
      <c r="F54" s="149" t="s">
        <v>90</v>
      </c>
      <c r="G54" s="521"/>
    </row>
    <row r="55" spans="1:7" ht="14.25" customHeight="1" x14ac:dyDescent="0.25">
      <c r="A55" s="158">
        <v>29</v>
      </c>
      <c r="B55" s="149" t="s">
        <v>793</v>
      </c>
      <c r="C55" s="144" t="s">
        <v>5579</v>
      </c>
      <c r="D55" s="147" t="s">
        <v>146</v>
      </c>
      <c r="E55" s="148" t="s">
        <v>147</v>
      </c>
      <c r="F55" s="149" t="s">
        <v>90</v>
      </c>
      <c r="G55" s="991"/>
    </row>
    <row r="56" spans="1:7" ht="14.25" customHeight="1" x14ac:dyDescent="0.25">
      <c r="A56" s="144">
        <v>30</v>
      </c>
      <c r="B56" s="149" t="s">
        <v>811</v>
      </c>
      <c r="C56" s="144" t="s">
        <v>5538</v>
      </c>
      <c r="D56" s="150" t="s">
        <v>613</v>
      </c>
      <c r="E56" s="993" t="s">
        <v>614</v>
      </c>
      <c r="F56" s="149" t="s">
        <v>90</v>
      </c>
      <c r="G56" s="521"/>
    </row>
    <row r="57" spans="1:7" ht="14.25" customHeight="1" x14ac:dyDescent="0.25">
      <c r="A57" s="158">
        <v>31</v>
      </c>
      <c r="B57" s="149" t="s">
        <v>808</v>
      </c>
      <c r="C57" s="170" t="s">
        <v>7235</v>
      </c>
      <c r="D57" s="167" t="s">
        <v>686</v>
      </c>
      <c r="E57" s="992" t="s">
        <v>614</v>
      </c>
      <c r="F57" s="149" t="s">
        <v>90</v>
      </c>
      <c r="G57" s="521"/>
    </row>
    <row r="58" spans="1:7" ht="14.25" customHeight="1" x14ac:dyDescent="0.25">
      <c r="A58" s="144">
        <v>32</v>
      </c>
      <c r="B58" s="149" t="s">
        <v>815</v>
      </c>
      <c r="C58" s="144" t="s">
        <v>5580</v>
      </c>
      <c r="D58" s="150" t="s">
        <v>148</v>
      </c>
      <c r="E58" s="993" t="s">
        <v>149</v>
      </c>
      <c r="F58" s="149" t="s">
        <v>90</v>
      </c>
      <c r="G58" s="521"/>
    </row>
    <row r="59" spans="1:7" ht="14.25" customHeight="1" x14ac:dyDescent="0.25">
      <c r="A59" s="158">
        <v>33</v>
      </c>
      <c r="B59" s="171" t="s">
        <v>4569</v>
      </c>
      <c r="C59" s="155" t="s">
        <v>4570</v>
      </c>
      <c r="D59" s="172" t="s">
        <v>174</v>
      </c>
      <c r="E59" s="173" t="s">
        <v>107</v>
      </c>
      <c r="F59" s="171" t="s">
        <v>90</v>
      </c>
      <c r="G59" s="521"/>
    </row>
    <row r="60" spans="1:7" ht="14.25" customHeight="1" x14ac:dyDescent="0.25">
      <c r="A60" s="144">
        <v>2</v>
      </c>
      <c r="B60" s="165" t="s">
        <v>150</v>
      </c>
      <c r="C60" s="166" t="s">
        <v>5565</v>
      </c>
      <c r="D60" s="150" t="s">
        <v>73</v>
      </c>
      <c r="E60" s="151" t="s">
        <v>96</v>
      </c>
      <c r="F60" s="149" t="s">
        <v>151</v>
      </c>
      <c r="G60" s="520" t="s">
        <v>750</v>
      </c>
    </row>
    <row r="61" spans="1:7" ht="14.25" customHeight="1" x14ac:dyDescent="0.25">
      <c r="A61" s="144">
        <v>3</v>
      </c>
      <c r="B61" s="165" t="s">
        <v>152</v>
      </c>
      <c r="C61" s="166" t="s">
        <v>5566</v>
      </c>
      <c r="D61" s="150" t="s">
        <v>153</v>
      </c>
      <c r="E61" s="993" t="s">
        <v>99</v>
      </c>
      <c r="F61" s="149" t="s">
        <v>151</v>
      </c>
      <c r="G61" s="521"/>
    </row>
    <row r="62" spans="1:7" ht="14.25" customHeight="1" x14ac:dyDescent="0.25">
      <c r="A62" s="144">
        <v>5</v>
      </c>
      <c r="B62" s="165" t="s">
        <v>157</v>
      </c>
      <c r="C62" s="166" t="s">
        <v>553</v>
      </c>
      <c r="D62" s="150" t="s">
        <v>158</v>
      </c>
      <c r="E62" s="993" t="s">
        <v>159</v>
      </c>
      <c r="F62" s="149" t="s">
        <v>151</v>
      </c>
      <c r="G62" s="521"/>
    </row>
    <row r="63" spans="1:7" ht="14.25" customHeight="1" x14ac:dyDescent="0.25">
      <c r="A63" s="144">
        <v>6</v>
      </c>
      <c r="B63" s="165" t="s">
        <v>161</v>
      </c>
      <c r="C63" s="166" t="s">
        <v>5581</v>
      </c>
      <c r="D63" s="150" t="s">
        <v>162</v>
      </c>
      <c r="E63" s="151" t="s">
        <v>163</v>
      </c>
      <c r="F63" s="149" t="s">
        <v>151</v>
      </c>
      <c r="G63" s="991"/>
    </row>
    <row r="64" spans="1:7" ht="14.25" customHeight="1" x14ac:dyDescent="0.25">
      <c r="A64" s="144">
        <v>7</v>
      </c>
      <c r="B64" s="165" t="s">
        <v>164</v>
      </c>
      <c r="C64" s="166" t="s">
        <v>5582</v>
      </c>
      <c r="D64" s="150" t="s">
        <v>165</v>
      </c>
      <c r="E64" s="151" t="s">
        <v>166</v>
      </c>
      <c r="F64" s="149" t="s">
        <v>151</v>
      </c>
      <c r="G64" s="991"/>
    </row>
    <row r="65" spans="1:7" ht="14.25" customHeight="1" x14ac:dyDescent="0.25">
      <c r="A65" s="144">
        <v>8</v>
      </c>
      <c r="B65" s="165" t="s">
        <v>167</v>
      </c>
      <c r="C65" s="166" t="s">
        <v>5583</v>
      </c>
      <c r="D65" s="150" t="s">
        <v>168</v>
      </c>
      <c r="E65" s="993" t="s">
        <v>166</v>
      </c>
      <c r="F65" s="149" t="s">
        <v>151</v>
      </c>
      <c r="G65" s="521"/>
    </row>
    <row r="66" spans="1:7" ht="14.25" customHeight="1" x14ac:dyDescent="0.25">
      <c r="A66" s="144">
        <v>9</v>
      </c>
      <c r="B66" s="165" t="s">
        <v>170</v>
      </c>
      <c r="C66" s="166" t="s">
        <v>5584</v>
      </c>
      <c r="D66" s="150" t="s">
        <v>171</v>
      </c>
      <c r="E66" s="993" t="s">
        <v>172</v>
      </c>
      <c r="F66" s="149" t="s">
        <v>151</v>
      </c>
      <c r="G66" s="521"/>
    </row>
    <row r="67" spans="1:7" ht="14.25" customHeight="1" x14ac:dyDescent="0.25">
      <c r="A67" s="144">
        <v>10</v>
      </c>
      <c r="B67" s="165" t="s">
        <v>173</v>
      </c>
      <c r="C67" s="166" t="s">
        <v>5560</v>
      </c>
      <c r="D67" s="150" t="s">
        <v>174</v>
      </c>
      <c r="E67" s="993" t="s">
        <v>38</v>
      </c>
      <c r="F67" s="149" t="s">
        <v>151</v>
      </c>
      <c r="G67" s="521"/>
    </row>
    <row r="68" spans="1:7" ht="14.25" customHeight="1" x14ac:dyDescent="0.25">
      <c r="A68" s="144">
        <v>12</v>
      </c>
      <c r="B68" s="165" t="s">
        <v>177</v>
      </c>
      <c r="C68" s="166" t="s">
        <v>5586</v>
      </c>
      <c r="D68" s="150" t="s">
        <v>81</v>
      </c>
      <c r="E68" s="993" t="s">
        <v>178</v>
      </c>
      <c r="F68" s="149" t="s">
        <v>151</v>
      </c>
      <c r="G68" s="521"/>
    </row>
    <row r="69" spans="1:7" ht="14.25" customHeight="1" x14ac:dyDescent="0.25">
      <c r="A69" s="158">
        <v>1</v>
      </c>
      <c r="B69" s="165" t="s">
        <v>8303</v>
      </c>
      <c r="C69" s="166" t="s">
        <v>5585</v>
      </c>
      <c r="D69" s="150" t="s">
        <v>175</v>
      </c>
      <c r="E69" s="151" t="s">
        <v>176</v>
      </c>
      <c r="F69" s="163" t="s">
        <v>151</v>
      </c>
      <c r="G69" s="995"/>
    </row>
    <row r="70" spans="1:7" ht="14.25" customHeight="1" x14ac:dyDescent="0.25">
      <c r="A70" s="144">
        <v>14</v>
      </c>
      <c r="B70" s="165" t="s">
        <v>181</v>
      </c>
      <c r="C70" s="166" t="s">
        <v>5587</v>
      </c>
      <c r="D70" s="150" t="s">
        <v>182</v>
      </c>
      <c r="E70" s="993" t="s">
        <v>183</v>
      </c>
      <c r="F70" s="149" t="s">
        <v>151</v>
      </c>
      <c r="G70" s="521"/>
    </row>
    <row r="71" spans="1:7" ht="14.25" customHeight="1" x14ac:dyDescent="0.25">
      <c r="A71" s="144">
        <v>15</v>
      </c>
      <c r="B71" s="165" t="s">
        <v>184</v>
      </c>
      <c r="C71" s="166" t="s">
        <v>5588</v>
      </c>
      <c r="D71" s="150" t="s">
        <v>71</v>
      </c>
      <c r="E71" s="993" t="s">
        <v>132</v>
      </c>
      <c r="F71" s="149" t="s">
        <v>151</v>
      </c>
      <c r="G71" s="521"/>
    </row>
    <row r="72" spans="1:7" ht="14.25" customHeight="1" x14ac:dyDescent="0.25">
      <c r="A72" s="144">
        <v>16</v>
      </c>
      <c r="B72" s="165" t="s">
        <v>186</v>
      </c>
      <c r="C72" s="166" t="s">
        <v>5589</v>
      </c>
      <c r="D72" s="150" t="s">
        <v>187</v>
      </c>
      <c r="E72" s="993" t="s">
        <v>188</v>
      </c>
      <c r="F72" s="149" t="s">
        <v>151</v>
      </c>
      <c r="G72" s="521"/>
    </row>
    <row r="73" spans="1:7" ht="14.25" customHeight="1" x14ac:dyDescent="0.25">
      <c r="A73" s="138">
        <v>1</v>
      </c>
      <c r="B73" s="143" t="s">
        <v>191</v>
      </c>
      <c r="C73" s="174" t="s">
        <v>5590</v>
      </c>
      <c r="D73" s="175" t="s">
        <v>192</v>
      </c>
      <c r="E73" s="997" t="s">
        <v>41</v>
      </c>
      <c r="F73" s="143" t="s">
        <v>193</v>
      </c>
      <c r="G73" s="520" t="s">
        <v>751</v>
      </c>
    </row>
    <row r="74" spans="1:7" ht="14.25" customHeight="1" x14ac:dyDescent="0.25">
      <c r="A74" s="144">
        <v>3</v>
      </c>
      <c r="B74" s="149" t="s">
        <v>198</v>
      </c>
      <c r="C74" s="176" t="s">
        <v>197</v>
      </c>
      <c r="D74" s="150" t="s">
        <v>199</v>
      </c>
      <c r="E74" s="993" t="s">
        <v>200</v>
      </c>
      <c r="F74" s="149" t="s">
        <v>193</v>
      </c>
      <c r="G74" s="521"/>
    </row>
    <row r="75" spans="1:7" ht="14.25" customHeight="1" x14ac:dyDescent="0.25">
      <c r="A75" s="144">
        <v>4</v>
      </c>
      <c r="B75" s="149" t="s">
        <v>202</v>
      </c>
      <c r="C75" s="176" t="s">
        <v>201</v>
      </c>
      <c r="D75" s="147" t="s">
        <v>203</v>
      </c>
      <c r="E75" s="992" t="s">
        <v>201</v>
      </c>
      <c r="F75" s="149" t="s">
        <v>193</v>
      </c>
      <c r="G75" s="521"/>
    </row>
    <row r="76" spans="1:7" ht="14.25" customHeight="1" x14ac:dyDescent="0.25">
      <c r="A76" s="144">
        <v>5</v>
      </c>
      <c r="B76" s="149" t="s">
        <v>205</v>
      </c>
      <c r="C76" s="176" t="s">
        <v>204</v>
      </c>
      <c r="D76" s="147" t="s">
        <v>206</v>
      </c>
      <c r="E76" s="992" t="s">
        <v>207</v>
      </c>
      <c r="F76" s="149" t="s">
        <v>193</v>
      </c>
      <c r="G76" s="521"/>
    </row>
    <row r="77" spans="1:7" ht="14.25" customHeight="1" x14ac:dyDescent="0.25">
      <c r="A77" s="144">
        <v>8</v>
      </c>
      <c r="B77" s="149" t="s">
        <v>211</v>
      </c>
      <c r="C77" s="176" t="s">
        <v>5591</v>
      </c>
      <c r="D77" s="150" t="s">
        <v>190</v>
      </c>
      <c r="E77" s="993" t="s">
        <v>212</v>
      </c>
      <c r="F77" s="149" t="s">
        <v>193</v>
      </c>
      <c r="G77" s="521"/>
    </row>
    <row r="78" spans="1:7" ht="14.25" customHeight="1" x14ac:dyDescent="0.25">
      <c r="A78" s="144">
        <v>9</v>
      </c>
      <c r="B78" s="149" t="s">
        <v>213</v>
      </c>
      <c r="C78" s="176" t="s">
        <v>131</v>
      </c>
      <c r="D78" s="150" t="s">
        <v>101</v>
      </c>
      <c r="E78" s="993" t="s">
        <v>132</v>
      </c>
      <c r="F78" s="149" t="s">
        <v>193</v>
      </c>
      <c r="G78" s="521"/>
    </row>
    <row r="79" spans="1:7" ht="14.25" customHeight="1" x14ac:dyDescent="0.25">
      <c r="A79" s="144">
        <v>10</v>
      </c>
      <c r="B79" s="149" t="s">
        <v>216</v>
      </c>
      <c r="C79" s="176" t="s">
        <v>215</v>
      </c>
      <c r="D79" s="150" t="s">
        <v>217</v>
      </c>
      <c r="E79" s="993" t="s">
        <v>218</v>
      </c>
      <c r="F79" s="149" t="s">
        <v>193</v>
      </c>
      <c r="G79" s="521"/>
    </row>
    <row r="80" spans="1:7" ht="14.25" customHeight="1" x14ac:dyDescent="0.25">
      <c r="A80" s="144">
        <v>11</v>
      </c>
      <c r="B80" s="149" t="s">
        <v>219</v>
      </c>
      <c r="C80" s="176" t="s">
        <v>5561</v>
      </c>
      <c r="D80" s="150" t="s">
        <v>5655</v>
      </c>
      <c r="E80" s="993" t="s">
        <v>43</v>
      </c>
      <c r="F80" s="149" t="s">
        <v>193</v>
      </c>
      <c r="G80" s="521"/>
    </row>
    <row r="81" spans="1:7" ht="14.25" customHeight="1" x14ac:dyDescent="0.25">
      <c r="A81" s="144">
        <v>12</v>
      </c>
      <c r="B81" s="149" t="s">
        <v>222</v>
      </c>
      <c r="C81" s="176" t="s">
        <v>5496</v>
      </c>
      <c r="D81" s="150" t="s">
        <v>223</v>
      </c>
      <c r="E81" s="993" t="s">
        <v>224</v>
      </c>
      <c r="F81" s="149" t="s">
        <v>193</v>
      </c>
      <c r="G81" s="521"/>
    </row>
    <row r="82" spans="1:7" ht="14.25" customHeight="1" x14ac:dyDescent="0.25">
      <c r="A82" s="144">
        <v>13</v>
      </c>
      <c r="B82" s="149" t="s">
        <v>591</v>
      </c>
      <c r="C82" s="176" t="s">
        <v>590</v>
      </c>
      <c r="D82" s="150" t="s">
        <v>589</v>
      </c>
      <c r="E82" s="183" t="s">
        <v>342</v>
      </c>
      <c r="F82" s="149" t="s">
        <v>193</v>
      </c>
      <c r="G82" s="991"/>
    </row>
    <row r="83" spans="1:7" ht="14.25" customHeight="1" x14ac:dyDescent="0.25">
      <c r="A83" s="144">
        <v>14</v>
      </c>
      <c r="B83" s="149" t="s">
        <v>604</v>
      </c>
      <c r="C83" s="176" t="s">
        <v>208</v>
      </c>
      <c r="D83" s="150" t="s">
        <v>752</v>
      </c>
      <c r="E83" s="993" t="s">
        <v>209</v>
      </c>
      <c r="F83" s="149" t="s">
        <v>193</v>
      </c>
      <c r="G83" s="521"/>
    </row>
    <row r="84" spans="1:7" ht="14.25" customHeight="1" x14ac:dyDescent="0.25">
      <c r="A84" s="155">
        <v>15</v>
      </c>
      <c r="B84" s="171" t="s">
        <v>685</v>
      </c>
      <c r="C84" s="155" t="s">
        <v>687</v>
      </c>
      <c r="D84" s="185" t="s">
        <v>779</v>
      </c>
      <c r="E84" s="996" t="s">
        <v>250</v>
      </c>
      <c r="F84" s="171" t="s">
        <v>193</v>
      </c>
      <c r="G84" s="523"/>
    </row>
    <row r="85" spans="1:7" ht="14.25" customHeight="1" x14ac:dyDescent="0.25">
      <c r="A85" s="158">
        <v>1</v>
      </c>
      <c r="B85" s="159" t="s">
        <v>225</v>
      </c>
      <c r="C85" s="160" t="s">
        <v>5592</v>
      </c>
      <c r="D85" s="177" t="s">
        <v>62</v>
      </c>
      <c r="E85" s="178" t="s">
        <v>226</v>
      </c>
      <c r="F85" s="163" t="s">
        <v>227</v>
      </c>
      <c r="G85" s="998" t="s">
        <v>753</v>
      </c>
    </row>
    <row r="86" spans="1:7" ht="14.25" customHeight="1" x14ac:dyDescent="0.25">
      <c r="A86" s="144">
        <v>2</v>
      </c>
      <c r="B86" s="165" t="s">
        <v>229</v>
      </c>
      <c r="C86" s="166" t="s">
        <v>5593</v>
      </c>
      <c r="D86" s="147" t="s">
        <v>230</v>
      </c>
      <c r="E86" s="992" t="s">
        <v>231</v>
      </c>
      <c r="F86" s="149" t="s">
        <v>227</v>
      </c>
      <c r="G86" s="521"/>
    </row>
    <row r="87" spans="1:7" ht="14.25" customHeight="1" x14ac:dyDescent="0.25">
      <c r="A87" s="144">
        <v>3</v>
      </c>
      <c r="B87" s="165" t="s">
        <v>232</v>
      </c>
      <c r="C87" s="166" t="s">
        <v>588</v>
      </c>
      <c r="D87" s="147" t="s">
        <v>140</v>
      </c>
      <c r="E87" s="992" t="s">
        <v>39</v>
      </c>
      <c r="F87" s="149" t="s">
        <v>227</v>
      </c>
      <c r="G87" s="521"/>
    </row>
    <row r="88" spans="1:7" ht="14.25" customHeight="1" x14ac:dyDescent="0.25">
      <c r="A88" s="144">
        <v>4</v>
      </c>
      <c r="B88" s="165" t="s">
        <v>234</v>
      </c>
      <c r="C88" s="166" t="s">
        <v>5594</v>
      </c>
      <c r="D88" s="147" t="s">
        <v>235</v>
      </c>
      <c r="E88" s="148" t="s">
        <v>236</v>
      </c>
      <c r="F88" s="149" t="s">
        <v>227</v>
      </c>
      <c r="G88" s="991"/>
    </row>
    <row r="89" spans="1:7" ht="14.25" customHeight="1" x14ac:dyDescent="0.25">
      <c r="A89" s="144">
        <v>5</v>
      </c>
      <c r="B89" s="165" t="s">
        <v>237</v>
      </c>
      <c r="C89" s="166" t="s">
        <v>5590</v>
      </c>
      <c r="D89" s="147" t="s">
        <v>59</v>
      </c>
      <c r="E89" s="992" t="s">
        <v>41</v>
      </c>
      <c r="F89" s="149" t="s">
        <v>227</v>
      </c>
      <c r="G89" s="521"/>
    </row>
    <row r="90" spans="1:7" ht="14.25" customHeight="1" x14ac:dyDescent="0.25">
      <c r="A90" s="144">
        <v>6</v>
      </c>
      <c r="B90" s="165" t="s">
        <v>246</v>
      </c>
      <c r="C90" s="166" t="s">
        <v>5595</v>
      </c>
      <c r="D90" s="150" t="s">
        <v>247</v>
      </c>
      <c r="E90" s="993" t="s">
        <v>248</v>
      </c>
      <c r="F90" s="149" t="s">
        <v>227</v>
      </c>
      <c r="G90" s="521"/>
    </row>
    <row r="91" spans="1:7" ht="14.25" customHeight="1" x14ac:dyDescent="0.25">
      <c r="A91" s="144">
        <v>7</v>
      </c>
      <c r="B91" s="165" t="s">
        <v>252</v>
      </c>
      <c r="C91" s="166" t="s">
        <v>251</v>
      </c>
      <c r="D91" s="147" t="s">
        <v>253</v>
      </c>
      <c r="E91" s="148" t="s">
        <v>254</v>
      </c>
      <c r="F91" s="149" t="s">
        <v>227</v>
      </c>
      <c r="G91" s="521"/>
    </row>
    <row r="92" spans="1:7" ht="14.25" customHeight="1" x14ac:dyDescent="0.25">
      <c r="A92" s="144">
        <v>8</v>
      </c>
      <c r="B92" s="165" t="s">
        <v>257</v>
      </c>
      <c r="C92" s="166" t="s">
        <v>4576</v>
      </c>
      <c r="D92" s="150" t="s">
        <v>258</v>
      </c>
      <c r="E92" s="993" t="s">
        <v>117</v>
      </c>
      <c r="F92" s="149" t="s">
        <v>227</v>
      </c>
      <c r="G92" s="521"/>
    </row>
    <row r="93" spans="1:7" ht="14.25" customHeight="1" x14ac:dyDescent="0.25">
      <c r="A93" s="144">
        <v>9</v>
      </c>
      <c r="B93" s="165" t="s">
        <v>259</v>
      </c>
      <c r="C93" s="166" t="s">
        <v>5553</v>
      </c>
      <c r="D93" s="147" t="s">
        <v>59</v>
      </c>
      <c r="E93" s="992" t="s">
        <v>44</v>
      </c>
      <c r="F93" s="149" t="s">
        <v>227</v>
      </c>
      <c r="G93" s="521"/>
    </row>
    <row r="94" spans="1:7" ht="14.25" customHeight="1" x14ac:dyDescent="0.25">
      <c r="A94" s="144">
        <v>10</v>
      </c>
      <c r="B94" s="165" t="s">
        <v>263</v>
      </c>
      <c r="C94" s="166" t="s">
        <v>262</v>
      </c>
      <c r="D94" s="147" t="s">
        <v>264</v>
      </c>
      <c r="E94" s="992" t="s">
        <v>265</v>
      </c>
      <c r="F94" s="149" t="s">
        <v>227</v>
      </c>
      <c r="G94" s="521"/>
    </row>
    <row r="95" spans="1:7" ht="14.25" customHeight="1" x14ac:dyDescent="0.25">
      <c r="A95" s="144">
        <v>11</v>
      </c>
      <c r="B95" s="165" t="s">
        <v>267</v>
      </c>
      <c r="C95" s="166" t="s">
        <v>5596</v>
      </c>
      <c r="D95" s="147" t="s">
        <v>59</v>
      </c>
      <c r="E95" s="148" t="s">
        <v>214</v>
      </c>
      <c r="F95" s="149" t="s">
        <v>227</v>
      </c>
      <c r="G95" s="991"/>
    </row>
    <row r="96" spans="1:7" ht="14.25" customHeight="1" x14ac:dyDescent="0.25">
      <c r="A96" s="144">
        <v>12</v>
      </c>
      <c r="B96" s="165" t="s">
        <v>269</v>
      </c>
      <c r="C96" s="166" t="s">
        <v>5597</v>
      </c>
      <c r="D96" s="147" t="s">
        <v>71</v>
      </c>
      <c r="E96" s="992" t="s">
        <v>134</v>
      </c>
      <c r="F96" s="149" t="s">
        <v>227</v>
      </c>
      <c r="G96" s="521"/>
    </row>
    <row r="97" spans="1:7" ht="14.25" customHeight="1" x14ac:dyDescent="0.25">
      <c r="A97" s="144">
        <v>13</v>
      </c>
      <c r="B97" s="165" t="s">
        <v>270</v>
      </c>
      <c r="C97" s="166" t="s">
        <v>135</v>
      </c>
      <c r="D97" s="147" t="s">
        <v>271</v>
      </c>
      <c r="E97" s="992" t="s">
        <v>137</v>
      </c>
      <c r="F97" s="149" t="s">
        <v>227</v>
      </c>
      <c r="G97" s="521"/>
    </row>
    <row r="98" spans="1:7" ht="14.25" customHeight="1" x14ac:dyDescent="0.25">
      <c r="A98" s="144">
        <v>14</v>
      </c>
      <c r="B98" s="165" t="s">
        <v>273</v>
      </c>
      <c r="C98" s="166" t="s">
        <v>5598</v>
      </c>
      <c r="D98" s="147" t="s">
        <v>274</v>
      </c>
      <c r="E98" s="992" t="s">
        <v>142</v>
      </c>
      <c r="F98" s="149" t="s">
        <v>227</v>
      </c>
      <c r="G98" s="521"/>
    </row>
    <row r="99" spans="1:7" ht="14.25" customHeight="1" x14ac:dyDescent="0.25">
      <c r="A99" s="144">
        <v>17</v>
      </c>
      <c r="B99" s="179" t="s">
        <v>280</v>
      </c>
      <c r="C99" s="180" t="s">
        <v>5599</v>
      </c>
      <c r="D99" s="182" t="s">
        <v>189</v>
      </c>
      <c r="E99" s="996" t="s">
        <v>279</v>
      </c>
      <c r="F99" s="171" t="s">
        <v>227</v>
      </c>
      <c r="G99" s="521"/>
    </row>
    <row r="100" spans="1:7" ht="14.25" customHeight="1" x14ac:dyDescent="0.25">
      <c r="A100" s="158">
        <v>1</v>
      </c>
      <c r="B100" s="163" t="s">
        <v>282</v>
      </c>
      <c r="C100" s="158" t="s">
        <v>281</v>
      </c>
      <c r="D100" s="161" t="s">
        <v>283</v>
      </c>
      <c r="E100" s="999" t="s">
        <v>92</v>
      </c>
      <c r="F100" s="163" t="s">
        <v>6541</v>
      </c>
      <c r="G100" s="520" t="s">
        <v>754</v>
      </c>
    </row>
    <row r="101" spans="1:7" ht="14.25" customHeight="1" x14ac:dyDescent="0.25">
      <c r="A101" s="144">
        <v>3</v>
      </c>
      <c r="B101" s="149" t="s">
        <v>287</v>
      </c>
      <c r="C101" s="144" t="s">
        <v>286</v>
      </c>
      <c r="D101" s="150" t="s">
        <v>288</v>
      </c>
      <c r="E101" s="993" t="s">
        <v>47</v>
      </c>
      <c r="F101" s="149" t="s">
        <v>6541</v>
      </c>
      <c r="G101" s="521"/>
    </row>
    <row r="102" spans="1:7" ht="14.25" customHeight="1" x14ac:dyDescent="0.25">
      <c r="A102" s="144">
        <v>4</v>
      </c>
      <c r="B102" s="149" t="s">
        <v>290</v>
      </c>
      <c r="C102" s="144" t="s">
        <v>289</v>
      </c>
      <c r="D102" s="150" t="s">
        <v>291</v>
      </c>
      <c r="E102" s="993" t="s">
        <v>240</v>
      </c>
      <c r="F102" s="149" t="s">
        <v>6541</v>
      </c>
      <c r="G102" s="521"/>
    </row>
    <row r="103" spans="1:7" ht="14.25" customHeight="1" x14ac:dyDescent="0.25">
      <c r="A103" s="144">
        <v>5</v>
      </c>
      <c r="B103" s="149" t="s">
        <v>292</v>
      </c>
      <c r="C103" s="144" t="s">
        <v>5600</v>
      </c>
      <c r="D103" s="150" t="s">
        <v>293</v>
      </c>
      <c r="E103" s="151" t="s">
        <v>294</v>
      </c>
      <c r="F103" s="149" t="s">
        <v>6541</v>
      </c>
      <c r="G103" s="991"/>
    </row>
    <row r="104" spans="1:7" ht="14.25" customHeight="1" x14ac:dyDescent="0.25">
      <c r="A104" s="144">
        <v>6</v>
      </c>
      <c r="B104" s="149" t="s">
        <v>295</v>
      </c>
      <c r="C104" s="144" t="s">
        <v>194</v>
      </c>
      <c r="D104" s="150" t="s">
        <v>296</v>
      </c>
      <c r="E104" s="993" t="s">
        <v>45</v>
      </c>
      <c r="F104" s="149" t="s">
        <v>6541</v>
      </c>
      <c r="G104" s="521"/>
    </row>
    <row r="105" spans="1:7" ht="14.25" customHeight="1" x14ac:dyDescent="0.25">
      <c r="A105" s="144">
        <v>8</v>
      </c>
      <c r="B105" s="149" t="s">
        <v>300</v>
      </c>
      <c r="C105" s="144" t="s">
        <v>299</v>
      </c>
      <c r="D105" s="150" t="s">
        <v>301</v>
      </c>
      <c r="E105" s="151" t="s">
        <v>201</v>
      </c>
      <c r="F105" s="149" t="s">
        <v>6541</v>
      </c>
      <c r="G105" s="991"/>
    </row>
    <row r="106" spans="1:7" ht="14.25" customHeight="1" x14ac:dyDescent="0.25">
      <c r="A106" s="144">
        <v>9</v>
      </c>
      <c r="B106" s="149" t="s">
        <v>303</v>
      </c>
      <c r="C106" s="144" t="s">
        <v>302</v>
      </c>
      <c r="D106" s="150" t="s">
        <v>304</v>
      </c>
      <c r="E106" s="993" t="s">
        <v>305</v>
      </c>
      <c r="F106" s="149" t="s">
        <v>6541</v>
      </c>
      <c r="G106" s="521"/>
    </row>
    <row r="107" spans="1:7" ht="14.25" customHeight="1" x14ac:dyDescent="0.25">
      <c r="A107" s="144">
        <v>10</v>
      </c>
      <c r="B107" s="149" t="s">
        <v>306</v>
      </c>
      <c r="C107" s="144" t="s">
        <v>5553</v>
      </c>
      <c r="D107" s="150" t="s">
        <v>307</v>
      </c>
      <c r="E107" s="993" t="s">
        <v>44</v>
      </c>
      <c r="F107" s="149" t="s">
        <v>6541</v>
      </c>
      <c r="G107" s="521"/>
    </row>
    <row r="108" spans="1:7" ht="14.25" customHeight="1" x14ac:dyDescent="0.25">
      <c r="A108" s="144">
        <v>11</v>
      </c>
      <c r="B108" s="149" t="s">
        <v>309</v>
      </c>
      <c r="C108" s="144" t="s">
        <v>308</v>
      </c>
      <c r="D108" s="150" t="s">
        <v>310</v>
      </c>
      <c r="E108" s="993" t="s">
        <v>261</v>
      </c>
      <c r="F108" s="149" t="s">
        <v>6541</v>
      </c>
      <c r="G108" s="521"/>
    </row>
    <row r="109" spans="1:7" ht="14.25" customHeight="1" x14ac:dyDescent="0.25">
      <c r="A109" s="144">
        <v>13</v>
      </c>
      <c r="B109" s="149" t="s">
        <v>315</v>
      </c>
      <c r="C109" s="144" t="s">
        <v>5601</v>
      </c>
      <c r="D109" s="150" t="s">
        <v>316</v>
      </c>
      <c r="E109" s="993" t="s">
        <v>317</v>
      </c>
      <c r="F109" s="149" t="s">
        <v>6541</v>
      </c>
      <c r="G109" s="521"/>
    </row>
    <row r="110" spans="1:7" ht="14.25" customHeight="1" x14ac:dyDescent="0.25">
      <c r="A110" s="144">
        <v>14</v>
      </c>
      <c r="B110" s="149" t="s">
        <v>318</v>
      </c>
      <c r="C110" s="144" t="s">
        <v>5602</v>
      </c>
      <c r="D110" s="150" t="s">
        <v>59</v>
      </c>
      <c r="E110" s="993" t="s">
        <v>319</v>
      </c>
      <c r="F110" s="149" t="s">
        <v>6541</v>
      </c>
      <c r="G110" s="521"/>
    </row>
    <row r="111" spans="1:7" ht="14.25" customHeight="1" x14ac:dyDescent="0.25">
      <c r="A111" s="144">
        <v>15</v>
      </c>
      <c r="B111" s="149" t="s">
        <v>321</v>
      </c>
      <c r="C111" s="144" t="s">
        <v>320</v>
      </c>
      <c r="D111" s="150" t="s">
        <v>322</v>
      </c>
      <c r="E111" s="993" t="s">
        <v>323</v>
      </c>
      <c r="F111" s="149" t="s">
        <v>6541</v>
      </c>
      <c r="G111" s="521"/>
    </row>
    <row r="112" spans="1:7" ht="14.25" customHeight="1" x14ac:dyDescent="0.25">
      <c r="A112" s="144">
        <v>16</v>
      </c>
      <c r="B112" s="149" t="s">
        <v>596</v>
      </c>
      <c r="C112" s="144" t="s">
        <v>594</v>
      </c>
      <c r="D112" s="150" t="s">
        <v>592</v>
      </c>
      <c r="E112" s="993" t="s">
        <v>582</v>
      </c>
      <c r="F112" s="149" t="s">
        <v>6541</v>
      </c>
      <c r="G112" s="521"/>
    </row>
    <row r="113" spans="1:7" ht="14.25" customHeight="1" x14ac:dyDescent="0.25">
      <c r="A113" s="144">
        <v>18</v>
      </c>
      <c r="B113" s="149" t="s">
        <v>325</v>
      </c>
      <c r="C113" s="144" t="s">
        <v>324</v>
      </c>
      <c r="D113" s="150" t="s">
        <v>326</v>
      </c>
      <c r="E113" s="993" t="s">
        <v>327</v>
      </c>
      <c r="F113" s="149" t="s">
        <v>6541</v>
      </c>
      <c r="G113" s="521"/>
    </row>
    <row r="114" spans="1:7" ht="14.25" customHeight="1" x14ac:dyDescent="0.25">
      <c r="A114" s="155">
        <v>19</v>
      </c>
      <c r="B114" s="171" t="s">
        <v>329</v>
      </c>
      <c r="C114" s="155" t="s">
        <v>328</v>
      </c>
      <c r="D114" s="172" t="s">
        <v>330</v>
      </c>
      <c r="E114" s="173" t="s">
        <v>331</v>
      </c>
      <c r="F114" s="149" t="s">
        <v>6541</v>
      </c>
      <c r="G114" s="521"/>
    </row>
    <row r="115" spans="1:7" ht="14.25" customHeight="1" x14ac:dyDescent="0.25">
      <c r="A115" s="158">
        <v>1</v>
      </c>
      <c r="B115" s="163" t="s">
        <v>332</v>
      </c>
      <c r="C115" s="158" t="s">
        <v>395</v>
      </c>
      <c r="D115" s="161" t="s">
        <v>333</v>
      </c>
      <c r="E115" s="178" t="s">
        <v>54</v>
      </c>
      <c r="F115" s="163" t="s">
        <v>334</v>
      </c>
      <c r="G115" s="524" t="s">
        <v>755</v>
      </c>
    </row>
    <row r="116" spans="1:7" ht="14.25" customHeight="1" x14ac:dyDescent="0.25">
      <c r="A116" s="144">
        <v>2</v>
      </c>
      <c r="B116" s="149" t="s">
        <v>712</v>
      </c>
      <c r="C116" s="144" t="s">
        <v>756</v>
      </c>
      <c r="D116" s="150" t="s">
        <v>757</v>
      </c>
      <c r="E116" s="151" t="s">
        <v>92</v>
      </c>
      <c r="F116" s="149" t="s">
        <v>334</v>
      </c>
    </row>
    <row r="117" spans="1:7" ht="14.25" customHeight="1" x14ac:dyDescent="0.25">
      <c r="A117" s="144">
        <v>3</v>
      </c>
      <c r="B117" s="149" t="s">
        <v>8304</v>
      </c>
      <c r="C117" s="144" t="s">
        <v>558</v>
      </c>
      <c r="D117" s="150" t="s">
        <v>376</v>
      </c>
      <c r="E117" s="151" t="s">
        <v>377</v>
      </c>
      <c r="F117" s="149" t="s">
        <v>334</v>
      </c>
      <c r="G117" s="521"/>
    </row>
    <row r="118" spans="1:7" ht="14.25" customHeight="1" x14ac:dyDescent="0.25">
      <c r="A118" s="144">
        <v>4</v>
      </c>
      <c r="B118" s="149" t="s">
        <v>337</v>
      </c>
      <c r="C118" s="144" t="s">
        <v>5568</v>
      </c>
      <c r="D118" s="150" t="s">
        <v>62</v>
      </c>
      <c r="E118" s="148" t="s">
        <v>109</v>
      </c>
      <c r="F118" s="149" t="s">
        <v>334</v>
      </c>
      <c r="G118" s="521"/>
    </row>
    <row r="119" spans="1:7" ht="14.25" customHeight="1" x14ac:dyDescent="0.25">
      <c r="A119" s="144">
        <v>6</v>
      </c>
      <c r="B119" s="149" t="s">
        <v>338</v>
      </c>
      <c r="C119" s="144" t="s">
        <v>299</v>
      </c>
      <c r="D119" s="150" t="s">
        <v>339</v>
      </c>
      <c r="E119" s="148" t="s">
        <v>201</v>
      </c>
      <c r="F119" s="149" t="s">
        <v>334</v>
      </c>
      <c r="G119" s="521"/>
    </row>
    <row r="120" spans="1:7" ht="14.25" customHeight="1" x14ac:dyDescent="0.25">
      <c r="A120" s="144">
        <v>7</v>
      </c>
      <c r="B120" s="149" t="s">
        <v>340</v>
      </c>
      <c r="C120" s="144" t="s">
        <v>5603</v>
      </c>
      <c r="D120" s="150" t="s">
        <v>341</v>
      </c>
      <c r="E120" s="148" t="s">
        <v>342</v>
      </c>
      <c r="F120" s="149" t="s">
        <v>334</v>
      </c>
      <c r="G120" s="521"/>
    </row>
    <row r="121" spans="1:7" ht="14.25" customHeight="1" x14ac:dyDescent="0.25">
      <c r="A121" s="144">
        <v>8</v>
      </c>
      <c r="B121" s="149" t="s">
        <v>603</v>
      </c>
      <c r="C121" s="144" t="s">
        <v>602</v>
      </c>
      <c r="D121" s="150" t="s">
        <v>76</v>
      </c>
      <c r="E121" s="993" t="s">
        <v>220</v>
      </c>
      <c r="F121" s="149" t="s">
        <v>334</v>
      </c>
      <c r="G121" s="521"/>
    </row>
    <row r="122" spans="1:7" ht="14.25" customHeight="1" x14ac:dyDescent="0.25">
      <c r="A122" s="144">
        <v>9</v>
      </c>
      <c r="B122" s="149" t="s">
        <v>343</v>
      </c>
      <c r="C122" s="144" t="s">
        <v>396</v>
      </c>
      <c r="D122" s="150" t="s">
        <v>344</v>
      </c>
      <c r="E122" s="992" t="s">
        <v>345</v>
      </c>
      <c r="F122" s="149" t="s">
        <v>334</v>
      </c>
      <c r="G122" s="521"/>
    </row>
    <row r="123" spans="1:7" ht="14.25" customHeight="1" x14ac:dyDescent="0.25">
      <c r="A123" s="380">
        <v>10</v>
      </c>
      <c r="B123" s="381" t="s">
        <v>5642</v>
      </c>
      <c r="C123" s="380" t="s">
        <v>194</v>
      </c>
      <c r="D123" s="382" t="s">
        <v>359</v>
      </c>
      <c r="E123" s="383" t="s">
        <v>45</v>
      </c>
      <c r="F123" s="149" t="s">
        <v>334</v>
      </c>
      <c r="G123" s="521"/>
    </row>
    <row r="124" spans="1:7" ht="14.25" customHeight="1" x14ac:dyDescent="0.25">
      <c r="A124" s="155">
        <v>11</v>
      </c>
      <c r="B124" s="171" t="s">
        <v>346</v>
      </c>
      <c r="C124" s="155" t="s">
        <v>397</v>
      </c>
      <c r="D124" s="182" t="s">
        <v>347</v>
      </c>
      <c r="E124" s="181" t="s">
        <v>348</v>
      </c>
      <c r="F124" s="171" t="s">
        <v>334</v>
      </c>
      <c r="G124" s="521"/>
    </row>
    <row r="125" spans="1:7" ht="14.25" customHeight="1" x14ac:dyDescent="0.25">
      <c r="A125" s="158">
        <v>1</v>
      </c>
      <c r="B125" s="902" t="s">
        <v>349</v>
      </c>
      <c r="C125" s="144" t="s">
        <v>5543</v>
      </c>
      <c r="D125" s="150" t="s">
        <v>350</v>
      </c>
      <c r="E125" s="151" t="s">
        <v>54</v>
      </c>
      <c r="F125" s="149" t="s">
        <v>351</v>
      </c>
      <c r="G125" s="524" t="s">
        <v>758</v>
      </c>
    </row>
    <row r="126" spans="1:7" ht="14.25" customHeight="1" x14ac:dyDescent="0.25">
      <c r="A126" s="144">
        <v>2</v>
      </c>
      <c r="B126" s="903" t="s">
        <v>352</v>
      </c>
      <c r="C126" s="144" t="s">
        <v>561</v>
      </c>
      <c r="D126" s="150" t="s">
        <v>179</v>
      </c>
      <c r="E126" s="151" t="s">
        <v>92</v>
      </c>
      <c r="F126" s="149" t="s">
        <v>351</v>
      </c>
    </row>
    <row r="127" spans="1:7" ht="14.25" customHeight="1" x14ac:dyDescent="0.25">
      <c r="A127" s="144">
        <v>4</v>
      </c>
      <c r="B127" s="903" t="s">
        <v>5540</v>
      </c>
      <c r="C127" s="144" t="s">
        <v>5545</v>
      </c>
      <c r="D127" s="150" t="s">
        <v>358</v>
      </c>
      <c r="E127" s="151" t="s">
        <v>355</v>
      </c>
      <c r="F127" s="149" t="s">
        <v>351</v>
      </c>
      <c r="G127" s="521"/>
    </row>
    <row r="128" spans="1:7" ht="14.25" customHeight="1" x14ac:dyDescent="0.25">
      <c r="A128" s="158">
        <v>5</v>
      </c>
      <c r="B128" s="903" t="s">
        <v>354</v>
      </c>
      <c r="C128" s="144" t="s">
        <v>554</v>
      </c>
      <c r="D128" s="167" t="s">
        <v>158</v>
      </c>
      <c r="E128" s="168" t="s">
        <v>355</v>
      </c>
      <c r="F128" s="149" t="s">
        <v>351</v>
      </c>
      <c r="G128" s="521"/>
    </row>
    <row r="129" spans="1:7" ht="14.25" customHeight="1" x14ac:dyDescent="0.25">
      <c r="A129" s="144">
        <v>6</v>
      </c>
      <c r="B129" s="903" t="s">
        <v>381</v>
      </c>
      <c r="C129" s="144" t="s">
        <v>5604</v>
      </c>
      <c r="D129" s="147" t="s">
        <v>284</v>
      </c>
      <c r="E129" s="148" t="s">
        <v>285</v>
      </c>
      <c r="F129" s="149" t="s">
        <v>351</v>
      </c>
      <c r="G129" s="521"/>
    </row>
    <row r="130" spans="1:7" ht="14.25" customHeight="1" x14ac:dyDescent="0.25">
      <c r="A130" s="158">
        <v>7</v>
      </c>
      <c r="B130" s="903" t="s">
        <v>357</v>
      </c>
      <c r="C130" s="144" t="s">
        <v>562</v>
      </c>
      <c r="D130" s="167" t="s">
        <v>62</v>
      </c>
      <c r="E130" s="168" t="s">
        <v>52</v>
      </c>
      <c r="F130" s="149" t="s">
        <v>351</v>
      </c>
      <c r="G130" s="521"/>
    </row>
    <row r="131" spans="1:7" ht="14.25" customHeight="1" x14ac:dyDescent="0.25">
      <c r="A131" s="144">
        <v>8</v>
      </c>
      <c r="B131" s="904" t="s">
        <v>5542</v>
      </c>
      <c r="C131" s="166" t="s">
        <v>5605</v>
      </c>
      <c r="D131" s="147" t="s">
        <v>239</v>
      </c>
      <c r="E131" s="148" t="s">
        <v>240</v>
      </c>
      <c r="F131" s="149" t="s">
        <v>351</v>
      </c>
      <c r="G131" s="521"/>
    </row>
    <row r="132" spans="1:7" ht="14.25" customHeight="1" x14ac:dyDescent="0.25">
      <c r="A132" s="158">
        <v>11</v>
      </c>
      <c r="B132" s="903" t="s">
        <v>361</v>
      </c>
      <c r="C132" s="144" t="s">
        <v>556</v>
      </c>
      <c r="D132" s="167" t="s">
        <v>362</v>
      </c>
      <c r="E132" s="168" t="s">
        <v>363</v>
      </c>
      <c r="F132" s="149" t="s">
        <v>351</v>
      </c>
      <c r="G132" s="521"/>
    </row>
    <row r="133" spans="1:7" ht="14.25" customHeight="1" x14ac:dyDescent="0.25">
      <c r="A133" s="144">
        <v>12</v>
      </c>
      <c r="B133" s="904" t="s">
        <v>356</v>
      </c>
      <c r="C133" s="166" t="s">
        <v>5568</v>
      </c>
      <c r="D133" s="147" t="s">
        <v>244</v>
      </c>
      <c r="E133" s="148" t="s">
        <v>109</v>
      </c>
      <c r="F133" s="149" t="s">
        <v>351</v>
      </c>
      <c r="G133" s="521"/>
    </row>
    <row r="134" spans="1:7" ht="14.25" customHeight="1" x14ac:dyDescent="0.25">
      <c r="A134" s="158">
        <v>13</v>
      </c>
      <c r="B134" s="149" t="s">
        <v>364</v>
      </c>
      <c r="C134" s="144" t="s">
        <v>553</v>
      </c>
      <c r="D134" s="167" t="s">
        <v>365</v>
      </c>
      <c r="E134" s="168" t="s">
        <v>159</v>
      </c>
      <c r="F134" s="149" t="s">
        <v>351</v>
      </c>
      <c r="G134" s="521"/>
    </row>
    <row r="135" spans="1:7" ht="14.25" customHeight="1" x14ac:dyDescent="0.25">
      <c r="A135" s="144">
        <v>14</v>
      </c>
      <c r="B135" s="903" t="s">
        <v>366</v>
      </c>
      <c r="C135" s="144" t="s">
        <v>251</v>
      </c>
      <c r="D135" s="164" t="s">
        <v>367</v>
      </c>
      <c r="E135" s="183" t="s">
        <v>254</v>
      </c>
      <c r="F135" s="149" t="s">
        <v>351</v>
      </c>
      <c r="G135" s="521"/>
    </row>
    <row r="136" spans="1:7" ht="14.25" customHeight="1" x14ac:dyDescent="0.25">
      <c r="A136" s="158">
        <v>15</v>
      </c>
      <c r="B136" s="149" t="s">
        <v>369</v>
      </c>
      <c r="C136" s="144" t="s">
        <v>563</v>
      </c>
      <c r="D136" s="150" t="s">
        <v>370</v>
      </c>
      <c r="E136" s="151" t="s">
        <v>368</v>
      </c>
      <c r="F136" s="149" t="s">
        <v>351</v>
      </c>
      <c r="G136" s="521"/>
    </row>
    <row r="137" spans="1:7" ht="14.25" customHeight="1" x14ac:dyDescent="0.25">
      <c r="A137" s="144">
        <v>16</v>
      </c>
      <c r="B137" s="903" t="s">
        <v>371</v>
      </c>
      <c r="C137" s="144" t="s">
        <v>564</v>
      </c>
      <c r="D137" s="150" t="s">
        <v>187</v>
      </c>
      <c r="E137" s="151" t="s">
        <v>368</v>
      </c>
      <c r="F137" s="149" t="s">
        <v>351</v>
      </c>
      <c r="G137" s="521"/>
    </row>
    <row r="138" spans="1:7" ht="14.25" customHeight="1" x14ac:dyDescent="0.25">
      <c r="A138" s="158">
        <v>17</v>
      </c>
      <c r="B138" s="149" t="s">
        <v>372</v>
      </c>
      <c r="C138" s="144" t="s">
        <v>565</v>
      </c>
      <c r="D138" s="167" t="s">
        <v>112</v>
      </c>
      <c r="E138" s="168" t="s">
        <v>368</v>
      </c>
      <c r="F138" s="149" t="s">
        <v>351</v>
      </c>
      <c r="G138" s="521"/>
    </row>
    <row r="139" spans="1:7" ht="14.25" customHeight="1" x14ac:dyDescent="0.25">
      <c r="A139" s="144">
        <v>18</v>
      </c>
      <c r="B139" s="165" t="s">
        <v>688</v>
      </c>
      <c r="C139" s="184" t="s">
        <v>5606</v>
      </c>
      <c r="D139" s="150" t="s">
        <v>260</v>
      </c>
      <c r="E139" s="151" t="s">
        <v>261</v>
      </c>
      <c r="F139" s="149" t="s">
        <v>689</v>
      </c>
      <c r="G139" s="521"/>
    </row>
    <row r="140" spans="1:7" ht="14.25" customHeight="1" x14ac:dyDescent="0.25">
      <c r="A140" s="158">
        <v>19</v>
      </c>
      <c r="B140" s="903" t="s">
        <v>388</v>
      </c>
      <c r="C140" s="144" t="s">
        <v>120</v>
      </c>
      <c r="D140" s="150" t="s">
        <v>311</v>
      </c>
      <c r="E140" s="151" t="s">
        <v>121</v>
      </c>
      <c r="F140" s="149" t="s">
        <v>351</v>
      </c>
      <c r="G140" s="521"/>
    </row>
    <row r="141" spans="1:7" ht="14.25" customHeight="1" x14ac:dyDescent="0.25">
      <c r="A141" s="144">
        <v>20</v>
      </c>
      <c r="B141" s="903" t="s">
        <v>373</v>
      </c>
      <c r="C141" s="144" t="s">
        <v>557</v>
      </c>
      <c r="D141" s="164" t="s">
        <v>374</v>
      </c>
      <c r="E141" s="183" t="s">
        <v>375</v>
      </c>
      <c r="F141" s="149" t="s">
        <v>351</v>
      </c>
      <c r="G141" s="521"/>
    </row>
    <row r="142" spans="1:7" ht="14.25" customHeight="1" x14ac:dyDescent="0.25">
      <c r="A142" s="158">
        <v>21</v>
      </c>
      <c r="B142" s="903" t="s">
        <v>5541</v>
      </c>
      <c r="C142" s="176" t="s">
        <v>5607</v>
      </c>
      <c r="D142" s="147" t="s">
        <v>210</v>
      </c>
      <c r="E142" s="148" t="s">
        <v>50</v>
      </c>
      <c r="F142" s="149" t="s">
        <v>351</v>
      </c>
      <c r="G142" s="521"/>
    </row>
    <row r="143" spans="1:7" ht="14.25" customHeight="1" x14ac:dyDescent="0.25">
      <c r="A143" s="144">
        <v>22</v>
      </c>
      <c r="B143" s="903" t="s">
        <v>8305</v>
      </c>
      <c r="C143" s="144" t="s">
        <v>5594</v>
      </c>
      <c r="D143" s="150" t="s">
        <v>336</v>
      </c>
      <c r="E143" s="148" t="s">
        <v>236</v>
      </c>
      <c r="F143" s="149" t="s">
        <v>351</v>
      </c>
      <c r="G143" s="521"/>
    </row>
    <row r="144" spans="1:7" ht="14.25" customHeight="1" x14ac:dyDescent="0.25">
      <c r="A144" s="158">
        <v>23</v>
      </c>
      <c r="B144" s="905" t="s">
        <v>5539</v>
      </c>
      <c r="C144" s="146" t="s">
        <v>611</v>
      </c>
      <c r="D144" s="147" t="s">
        <v>77</v>
      </c>
      <c r="E144" s="148" t="s">
        <v>37</v>
      </c>
      <c r="F144" s="149" t="s">
        <v>55</v>
      </c>
      <c r="G144" s="521"/>
    </row>
    <row r="145" spans="1:7" ht="14.25" customHeight="1" x14ac:dyDescent="0.25">
      <c r="A145" s="144">
        <v>24</v>
      </c>
      <c r="B145" s="903" t="s">
        <v>680</v>
      </c>
      <c r="C145" s="144" t="s">
        <v>681</v>
      </c>
      <c r="D145" s="167" t="s">
        <v>682</v>
      </c>
      <c r="E145" s="168" t="s">
        <v>683</v>
      </c>
      <c r="F145" s="149" t="s">
        <v>351</v>
      </c>
      <c r="G145" s="521"/>
    </row>
    <row r="146" spans="1:7" ht="14.25" customHeight="1" x14ac:dyDescent="0.25">
      <c r="A146" s="144">
        <v>26</v>
      </c>
      <c r="B146" s="903" t="s">
        <v>378</v>
      </c>
      <c r="C146" s="144" t="s">
        <v>133</v>
      </c>
      <c r="D146" s="167" t="s">
        <v>101</v>
      </c>
      <c r="E146" s="168" t="s">
        <v>134</v>
      </c>
      <c r="F146" s="149" t="s">
        <v>351</v>
      </c>
      <c r="G146" s="521"/>
    </row>
    <row r="147" spans="1:7" ht="14.25" customHeight="1" x14ac:dyDescent="0.25">
      <c r="A147" s="144">
        <v>28</v>
      </c>
      <c r="B147" s="903" t="s">
        <v>382</v>
      </c>
      <c r="C147" s="144" t="s">
        <v>559</v>
      </c>
      <c r="D147" s="167" t="s">
        <v>383</v>
      </c>
      <c r="E147" s="168" t="s">
        <v>384</v>
      </c>
      <c r="F147" s="149" t="s">
        <v>351</v>
      </c>
      <c r="G147" s="521"/>
    </row>
    <row r="148" spans="1:7" ht="14.25" customHeight="1" x14ac:dyDescent="0.25">
      <c r="A148" s="158">
        <v>29</v>
      </c>
      <c r="B148" s="903" t="s">
        <v>386</v>
      </c>
      <c r="C148" s="144" t="s">
        <v>549</v>
      </c>
      <c r="D148" s="167" t="s">
        <v>71</v>
      </c>
      <c r="E148" s="168" t="s">
        <v>387</v>
      </c>
      <c r="F148" s="149" t="s">
        <v>351</v>
      </c>
      <c r="G148" s="521"/>
    </row>
    <row r="149" spans="1:7" ht="14.25" customHeight="1" x14ac:dyDescent="0.25">
      <c r="A149" s="144">
        <v>30</v>
      </c>
      <c r="B149" s="903" t="s">
        <v>353</v>
      </c>
      <c r="C149" s="144" t="s">
        <v>560</v>
      </c>
      <c r="D149" s="167" t="s">
        <v>106</v>
      </c>
      <c r="E149" s="168" t="s">
        <v>389</v>
      </c>
      <c r="F149" s="149" t="s">
        <v>351</v>
      </c>
      <c r="G149" s="521"/>
    </row>
    <row r="150" spans="1:7" ht="14.25" customHeight="1" x14ac:dyDescent="0.25">
      <c r="A150" s="158">
        <v>31</v>
      </c>
      <c r="B150" s="903" t="s">
        <v>546</v>
      </c>
      <c r="C150" s="144" t="s">
        <v>551</v>
      </c>
      <c r="D150" s="150" t="s">
        <v>544</v>
      </c>
      <c r="E150" s="151" t="s">
        <v>545</v>
      </c>
      <c r="F150" s="149" t="s">
        <v>351</v>
      </c>
      <c r="G150" s="521"/>
    </row>
    <row r="151" spans="1:7" ht="14.25" customHeight="1" x14ac:dyDescent="0.25">
      <c r="A151" s="144">
        <v>32</v>
      </c>
      <c r="B151" s="906" t="s">
        <v>390</v>
      </c>
      <c r="C151" s="155" t="s">
        <v>550</v>
      </c>
      <c r="D151" s="185" t="s">
        <v>62</v>
      </c>
      <c r="E151" s="186" t="s">
        <v>391</v>
      </c>
      <c r="F151" s="171" t="s">
        <v>351</v>
      </c>
      <c r="G151" s="523"/>
    </row>
    <row r="152" spans="1:7" ht="14.25" customHeight="1" x14ac:dyDescent="0.25">
      <c r="A152" s="144">
        <v>33</v>
      </c>
      <c r="B152" s="903" t="s">
        <v>8306</v>
      </c>
      <c r="C152" s="176" t="s">
        <v>194</v>
      </c>
      <c r="D152" s="150" t="s">
        <v>196</v>
      </c>
      <c r="E152" s="151" t="s">
        <v>45</v>
      </c>
      <c r="F152" s="149" t="s">
        <v>351</v>
      </c>
      <c r="G152" s="521"/>
    </row>
    <row r="153" spans="1:7" ht="14.25" customHeight="1" x14ac:dyDescent="0.25">
      <c r="A153" s="144">
        <v>34</v>
      </c>
      <c r="B153" s="907" t="s">
        <v>6570</v>
      </c>
      <c r="C153" s="166" t="s">
        <v>5556</v>
      </c>
      <c r="D153" s="147" t="s">
        <v>276</v>
      </c>
      <c r="E153" s="148" t="s">
        <v>49</v>
      </c>
      <c r="F153" s="149" t="s">
        <v>351</v>
      </c>
      <c r="G153" s="521"/>
    </row>
    <row r="154" spans="1:7" ht="14.25" customHeight="1" x14ac:dyDescent="0.25">
      <c r="A154" s="158">
        <v>1</v>
      </c>
      <c r="B154" s="139" t="s">
        <v>5481</v>
      </c>
      <c r="C154" s="358" t="s">
        <v>324</v>
      </c>
      <c r="D154" s="359" t="s">
        <v>5482</v>
      </c>
      <c r="E154" s="360" t="s">
        <v>327</v>
      </c>
      <c r="F154" s="142" t="s">
        <v>5483</v>
      </c>
      <c r="G154" s="525" t="s">
        <v>5544</v>
      </c>
    </row>
    <row r="155" spans="1:7" ht="14.25" customHeight="1" x14ac:dyDescent="0.25">
      <c r="A155" s="144">
        <v>2</v>
      </c>
      <c r="B155" s="145" t="s">
        <v>5480</v>
      </c>
      <c r="C155" s="170" t="s">
        <v>138</v>
      </c>
      <c r="D155" s="361" t="s">
        <v>5484</v>
      </c>
      <c r="E155" s="362" t="s">
        <v>220</v>
      </c>
      <c r="F155" s="148" t="s">
        <v>5483</v>
      </c>
      <c r="G155" s="149"/>
    </row>
    <row r="156" spans="1:7" ht="14.25" customHeight="1" x14ac:dyDescent="0.25">
      <c r="A156" s="144">
        <v>3</v>
      </c>
      <c r="B156" s="145" t="s">
        <v>5478</v>
      </c>
      <c r="C156" s="170" t="s">
        <v>681</v>
      </c>
      <c r="D156" s="147" t="s">
        <v>5485</v>
      </c>
      <c r="E156" s="148" t="s">
        <v>683</v>
      </c>
      <c r="F156" s="148" t="s">
        <v>836</v>
      </c>
      <c r="G156" s="149"/>
    </row>
    <row r="157" spans="1:7" ht="14.25" customHeight="1" x14ac:dyDescent="0.25">
      <c r="A157" s="144">
        <v>4</v>
      </c>
      <c r="B157" s="145" t="s">
        <v>5476</v>
      </c>
      <c r="C157" s="170" t="s">
        <v>5486</v>
      </c>
      <c r="D157" s="361" t="s">
        <v>5484</v>
      </c>
      <c r="E157" s="362" t="s">
        <v>5487</v>
      </c>
      <c r="F157" s="148" t="s">
        <v>836</v>
      </c>
      <c r="G157" s="149"/>
    </row>
    <row r="158" spans="1:7" ht="14.25" customHeight="1" x14ac:dyDescent="0.25">
      <c r="A158" s="144">
        <v>5</v>
      </c>
      <c r="B158" s="145" t="s">
        <v>5488</v>
      </c>
      <c r="C158" s="170" t="s">
        <v>5489</v>
      </c>
      <c r="D158" s="147" t="s">
        <v>5490</v>
      </c>
      <c r="E158" s="148" t="s">
        <v>92</v>
      </c>
      <c r="F158" s="148" t="s">
        <v>836</v>
      </c>
      <c r="G158" s="149"/>
    </row>
    <row r="159" spans="1:7" ht="14.25" customHeight="1" x14ac:dyDescent="0.25">
      <c r="A159" s="144">
        <v>6</v>
      </c>
      <c r="B159" s="145" t="s">
        <v>5491</v>
      </c>
      <c r="C159" s="170" t="s">
        <v>5492</v>
      </c>
      <c r="D159" s="361" t="s">
        <v>5493</v>
      </c>
      <c r="E159" s="362" t="s">
        <v>5494</v>
      </c>
      <c r="F159" s="148" t="s">
        <v>5495</v>
      </c>
      <c r="G159" s="149"/>
    </row>
    <row r="160" spans="1:7" ht="14.25" customHeight="1" x14ac:dyDescent="0.25">
      <c r="A160" s="144">
        <v>7</v>
      </c>
      <c r="B160" s="145" t="s">
        <v>5475</v>
      </c>
      <c r="C160" s="170" t="s">
        <v>5496</v>
      </c>
      <c r="D160" s="363" t="s">
        <v>5497</v>
      </c>
      <c r="E160" s="364" t="s">
        <v>224</v>
      </c>
      <c r="F160" s="148" t="s">
        <v>5495</v>
      </c>
      <c r="G160" s="149"/>
    </row>
    <row r="161" spans="1:7" ht="14.25" customHeight="1" x14ac:dyDescent="0.25">
      <c r="A161" s="144">
        <v>8</v>
      </c>
      <c r="B161" s="145" t="s">
        <v>5498</v>
      </c>
      <c r="C161" s="170" t="s">
        <v>5499</v>
      </c>
      <c r="D161" s="361" t="s">
        <v>5500</v>
      </c>
      <c r="E161" s="362" t="s">
        <v>5501</v>
      </c>
      <c r="F161" s="148" t="s">
        <v>5495</v>
      </c>
      <c r="G161" s="149"/>
    </row>
    <row r="162" spans="1:7" ht="14.25" customHeight="1" x14ac:dyDescent="0.25">
      <c r="A162" s="144">
        <v>9</v>
      </c>
      <c r="B162" s="145" t="s">
        <v>5502</v>
      </c>
      <c r="C162" s="170" t="s">
        <v>5503</v>
      </c>
      <c r="D162" s="147" t="s">
        <v>5504</v>
      </c>
      <c r="E162" s="148" t="s">
        <v>5505</v>
      </c>
      <c r="F162" s="148" t="s">
        <v>5495</v>
      </c>
      <c r="G162" s="149"/>
    </row>
    <row r="163" spans="1:7" ht="14.25" customHeight="1" x14ac:dyDescent="0.25">
      <c r="A163" s="144">
        <v>10</v>
      </c>
      <c r="B163" s="145" t="s">
        <v>5506</v>
      </c>
      <c r="C163" s="170" t="s">
        <v>5507</v>
      </c>
      <c r="D163" s="361" t="s">
        <v>5508</v>
      </c>
      <c r="E163" s="362" t="s">
        <v>5509</v>
      </c>
      <c r="F163" s="148" t="s">
        <v>5510</v>
      </c>
      <c r="G163" s="149"/>
    </row>
    <row r="164" spans="1:7" ht="14.25" customHeight="1" x14ac:dyDescent="0.25">
      <c r="A164" s="144">
        <v>11</v>
      </c>
      <c r="B164" s="145" t="s">
        <v>5477</v>
      </c>
      <c r="C164" s="170" t="s">
        <v>5511</v>
      </c>
      <c r="D164" s="361" t="s">
        <v>5512</v>
      </c>
      <c r="E164" s="362" t="s">
        <v>5513</v>
      </c>
      <c r="F164" s="148" t="s">
        <v>5510</v>
      </c>
      <c r="G164" s="149"/>
    </row>
    <row r="165" spans="1:7" ht="14.25" customHeight="1" x14ac:dyDescent="0.25">
      <c r="A165" s="144">
        <v>12</v>
      </c>
      <c r="B165" s="145" t="s">
        <v>5514</v>
      </c>
      <c r="C165" s="170" t="s">
        <v>5515</v>
      </c>
      <c r="D165" s="363" t="s">
        <v>5516</v>
      </c>
      <c r="E165" s="364" t="s">
        <v>279</v>
      </c>
      <c r="F165" s="148" t="s">
        <v>5510</v>
      </c>
      <c r="G165" s="149"/>
    </row>
    <row r="166" spans="1:7" ht="14.25" customHeight="1" x14ac:dyDescent="0.25">
      <c r="A166" s="144">
        <v>13</v>
      </c>
      <c r="B166" s="145" t="s">
        <v>5517</v>
      </c>
      <c r="C166" s="170" t="s">
        <v>5518</v>
      </c>
      <c r="D166" s="361" t="s">
        <v>5519</v>
      </c>
      <c r="E166" s="362" t="s">
        <v>5520</v>
      </c>
      <c r="F166" s="148" t="s">
        <v>5510</v>
      </c>
      <c r="G166" s="149"/>
    </row>
    <row r="167" spans="1:7" ht="14.25" customHeight="1" x14ac:dyDescent="0.25">
      <c r="A167" s="144">
        <v>14</v>
      </c>
      <c r="B167" s="145" t="s">
        <v>5521</v>
      </c>
      <c r="C167" s="170" t="s">
        <v>5522</v>
      </c>
      <c r="D167" s="147" t="s">
        <v>5523</v>
      </c>
      <c r="E167" s="148" t="s">
        <v>5524</v>
      </c>
      <c r="F167" s="148" t="s">
        <v>835</v>
      </c>
      <c r="G167" s="149"/>
    </row>
    <row r="168" spans="1:7" ht="14.25" customHeight="1" x14ac:dyDescent="0.25">
      <c r="A168" s="144">
        <v>15</v>
      </c>
      <c r="B168" s="145" t="s">
        <v>5525</v>
      </c>
      <c r="C168" s="170" t="s">
        <v>5526</v>
      </c>
      <c r="D168" s="147" t="s">
        <v>5527</v>
      </c>
      <c r="E168" s="148" t="s">
        <v>5528</v>
      </c>
      <c r="F168" s="148" t="s">
        <v>835</v>
      </c>
      <c r="G168" s="149"/>
    </row>
    <row r="169" spans="1:7" ht="14.25" customHeight="1" x14ac:dyDescent="0.25">
      <c r="A169" s="144">
        <v>16</v>
      </c>
      <c r="B169" s="145" t="s">
        <v>5474</v>
      </c>
      <c r="C169" s="170" t="s">
        <v>5529</v>
      </c>
      <c r="D169" s="147" t="s">
        <v>5530</v>
      </c>
      <c r="E169" s="148" t="s">
        <v>5531</v>
      </c>
      <c r="F169" s="148" t="s">
        <v>835</v>
      </c>
      <c r="G169" s="149"/>
    </row>
    <row r="170" spans="1:7" ht="14.25" customHeight="1" x14ac:dyDescent="0.25">
      <c r="A170" s="546">
        <v>17</v>
      </c>
      <c r="B170" s="547" t="s">
        <v>8316</v>
      </c>
      <c r="C170" s="548" t="s">
        <v>8319</v>
      </c>
      <c r="D170" s="549" t="s">
        <v>8318</v>
      </c>
      <c r="E170" s="550" t="s">
        <v>8317</v>
      </c>
      <c r="F170" s="550" t="s">
        <v>836</v>
      </c>
      <c r="G170" s="523"/>
    </row>
    <row r="171" spans="1:7" ht="14.25" customHeight="1" x14ac:dyDescent="0.25">
      <c r="A171" s="546">
        <v>18</v>
      </c>
      <c r="B171" s="547" t="s">
        <v>9873</v>
      </c>
      <c r="C171" s="548" t="s">
        <v>9874</v>
      </c>
      <c r="D171" s="549" t="s">
        <v>9875</v>
      </c>
      <c r="E171" s="550" t="s">
        <v>52</v>
      </c>
      <c r="F171" s="550" t="s">
        <v>9876</v>
      </c>
      <c r="G171" s="523"/>
    </row>
    <row r="172" spans="1:7" ht="14.25" customHeight="1" x14ac:dyDescent="0.25">
      <c r="A172" s="155">
        <v>19</v>
      </c>
      <c r="B172" s="212" t="s">
        <v>5479</v>
      </c>
      <c r="C172" s="365" t="s">
        <v>5532</v>
      </c>
      <c r="D172" s="182" t="s">
        <v>5533</v>
      </c>
      <c r="E172" s="181" t="s">
        <v>5534</v>
      </c>
      <c r="F172" s="181" t="s">
        <v>835</v>
      </c>
      <c r="G172" s="171"/>
    </row>
    <row r="173" spans="1:7" ht="14.25" customHeight="1" x14ac:dyDescent="0.25">
      <c r="A173" s="155">
        <v>20</v>
      </c>
      <c r="B173" s="212" t="s">
        <v>8461</v>
      </c>
      <c r="C173" s="365" t="s">
        <v>8494</v>
      </c>
      <c r="D173" s="182" t="s">
        <v>8495</v>
      </c>
      <c r="E173" s="181" t="s">
        <v>176</v>
      </c>
      <c r="F173" s="181" t="s">
        <v>8496</v>
      </c>
      <c r="G173" s="171" t="s">
        <v>8497</v>
      </c>
    </row>
    <row r="174" spans="1:7" ht="14.25" customHeight="1" x14ac:dyDescent="0.25">
      <c r="A174" s="155">
        <v>21</v>
      </c>
      <c r="B174" s="212" t="s">
        <v>9892</v>
      </c>
      <c r="C174" s="365" t="s">
        <v>9895</v>
      </c>
      <c r="D174" s="182" t="s">
        <v>9896</v>
      </c>
      <c r="E174" s="181" t="s">
        <v>261</v>
      </c>
      <c r="F174" s="181" t="s">
        <v>9893</v>
      </c>
      <c r="G174" s="171" t="s">
        <v>9894</v>
      </c>
    </row>
    <row r="175" spans="1:7" ht="14.25" customHeight="1" x14ac:dyDescent="0.25">
      <c r="A175" s="155">
        <v>21</v>
      </c>
      <c r="B175" s="212" t="s">
        <v>9923</v>
      </c>
      <c r="C175" s="365" t="s">
        <v>9924</v>
      </c>
      <c r="D175" s="182"/>
      <c r="E175" s="181" t="s">
        <v>9918</v>
      </c>
      <c r="F175" s="181" t="s">
        <v>90</v>
      </c>
      <c r="G175" s="171" t="s">
        <v>9925</v>
      </c>
    </row>
    <row r="176" spans="1:7" ht="14.25" customHeight="1" x14ac:dyDescent="0.25">
      <c r="A176" s="155">
        <v>22</v>
      </c>
      <c r="B176" s="212" t="s">
        <v>9926</v>
      </c>
      <c r="C176" s="365" t="s">
        <v>9927</v>
      </c>
      <c r="D176" s="182"/>
      <c r="E176" s="181" t="s">
        <v>9917</v>
      </c>
      <c r="F176" s="181" t="s">
        <v>90</v>
      </c>
      <c r="G176" s="171" t="s">
        <v>9925</v>
      </c>
    </row>
    <row r="177" spans="1:7" ht="14.25" customHeight="1" x14ac:dyDescent="0.25">
      <c r="A177" s="155">
        <v>23</v>
      </c>
      <c r="B177" s="212" t="s">
        <v>9929</v>
      </c>
      <c r="C177" s="365" t="s">
        <v>9928</v>
      </c>
      <c r="D177" s="182" t="s">
        <v>158</v>
      </c>
      <c r="E177" s="181" t="s">
        <v>9930</v>
      </c>
      <c r="F177" s="181" t="s">
        <v>55</v>
      </c>
      <c r="G177" s="171" t="s">
        <v>9959</v>
      </c>
    </row>
    <row r="178" spans="1:7" ht="14.25" customHeight="1" x14ac:dyDescent="0.25">
      <c r="A178" s="155">
        <v>23</v>
      </c>
      <c r="B178" s="212" t="s">
        <v>9955</v>
      </c>
      <c r="C178" s="365" t="s">
        <v>9956</v>
      </c>
      <c r="D178" s="182" t="s">
        <v>9957</v>
      </c>
      <c r="E178" s="181" t="s">
        <v>9958</v>
      </c>
      <c r="F178" s="181" t="s">
        <v>55</v>
      </c>
      <c r="G178" s="171" t="s">
        <v>9959</v>
      </c>
    </row>
    <row r="179" spans="1:7" ht="14.25" customHeight="1" x14ac:dyDescent="0.25">
      <c r="A179" s="155">
        <v>24</v>
      </c>
      <c r="B179" s="212" t="s">
        <v>9988</v>
      </c>
      <c r="C179" s="365" t="s">
        <v>10096</v>
      </c>
      <c r="D179" s="182"/>
      <c r="E179" s="181" t="s">
        <v>10097</v>
      </c>
      <c r="F179" s="181" t="s">
        <v>9990</v>
      </c>
      <c r="G179" s="171" t="s">
        <v>9991</v>
      </c>
    </row>
    <row r="180" spans="1:7" ht="14.25" customHeight="1" x14ac:dyDescent="0.25">
      <c r="A180" s="155">
        <v>25</v>
      </c>
      <c r="B180" s="212" t="s">
        <v>10095</v>
      </c>
      <c r="C180" s="365" t="s">
        <v>9987</v>
      </c>
      <c r="D180" s="182"/>
      <c r="E180" s="181" t="s">
        <v>9989</v>
      </c>
      <c r="F180" s="181" t="s">
        <v>9990</v>
      </c>
      <c r="G180" s="171" t="s">
        <v>9991</v>
      </c>
    </row>
    <row r="181" spans="1:7" ht="14.25" customHeight="1" x14ac:dyDescent="0.25">
      <c r="A181" s="155">
        <v>26</v>
      </c>
      <c r="B181" s="212" t="s">
        <v>10104</v>
      </c>
      <c r="C181" s="365" t="s">
        <v>9928</v>
      </c>
      <c r="D181" s="182"/>
      <c r="E181" s="181" t="s">
        <v>9930</v>
      </c>
      <c r="F181" s="181" t="s">
        <v>193</v>
      </c>
      <c r="G181" s="171" t="s">
        <v>10106</v>
      </c>
    </row>
    <row r="182" spans="1:7" ht="14.25" customHeight="1" x14ac:dyDescent="0.25">
      <c r="A182" s="155">
        <v>27</v>
      </c>
      <c r="B182" s="212" t="s">
        <v>10108</v>
      </c>
      <c r="C182" s="365" t="s">
        <v>10107</v>
      </c>
      <c r="D182" s="182" t="s">
        <v>10110</v>
      </c>
      <c r="E182" s="181" t="s">
        <v>10109</v>
      </c>
      <c r="F182" s="181" t="s">
        <v>193</v>
      </c>
      <c r="G182" s="171" t="s">
        <v>10106</v>
      </c>
    </row>
    <row r="183" spans="1:7" ht="14.25" customHeight="1" x14ac:dyDescent="0.25">
      <c r="A183" s="1023">
        <v>28</v>
      </c>
      <c r="B183" s="1024" t="s">
        <v>10136</v>
      </c>
      <c r="C183" s="1023" t="s">
        <v>286</v>
      </c>
      <c r="D183" s="1023" t="s">
        <v>10134</v>
      </c>
      <c r="E183" s="1023" t="s">
        <v>10135</v>
      </c>
      <c r="F183" s="181" t="s">
        <v>193</v>
      </c>
      <c r="G183" s="171" t="s">
        <v>10106</v>
      </c>
    </row>
    <row r="184" spans="1:7" ht="14.25" customHeight="1" x14ac:dyDescent="0.25">
      <c r="A184" s="1023">
        <v>29</v>
      </c>
      <c r="B184" s="1024" t="s">
        <v>10155</v>
      </c>
      <c r="C184" s="1023" t="s">
        <v>324</v>
      </c>
      <c r="D184" s="1023" t="s">
        <v>10156</v>
      </c>
      <c r="E184" s="1023" t="s">
        <v>327</v>
      </c>
      <c r="F184" s="181" t="s">
        <v>193</v>
      </c>
      <c r="G184" s="171" t="s">
        <v>10106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AK516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4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317" customWidth="1"/>
    <col min="6" max="6" width="4.28515625" style="118" customWidth="1"/>
    <col min="7" max="7" width="3.7109375" style="118" customWidth="1"/>
    <col min="8" max="8" width="7.85546875" style="918" customWidth="1"/>
    <col min="9" max="9" width="3" style="918" customWidth="1"/>
    <col min="10" max="10" width="4.7109375" style="918" customWidth="1"/>
    <col min="11" max="11" width="4.5703125" style="918" customWidth="1"/>
    <col min="12" max="12" width="5.85546875" style="918" customWidth="1"/>
    <col min="13" max="13" width="2.5703125" style="918" customWidth="1"/>
    <col min="14" max="14" width="4.42578125" style="918" customWidth="1"/>
    <col min="15" max="15" width="4.28515625" style="918" customWidth="1"/>
    <col min="16" max="16" width="5.85546875" style="918" customWidth="1"/>
    <col min="17" max="17" width="2.42578125" style="918" customWidth="1"/>
    <col min="18" max="18" width="4.7109375" style="918" customWidth="1"/>
    <col min="19" max="19" width="4.28515625" style="918" customWidth="1"/>
    <col min="20" max="20" width="7.140625" style="918" customWidth="1"/>
    <col min="21" max="21" width="3.7109375" style="918" customWidth="1"/>
    <col min="22" max="22" width="4.7109375" style="918" customWidth="1"/>
    <col min="23" max="23" width="4.28515625" style="918" customWidth="1"/>
    <col min="24" max="24" width="5.85546875" style="918" customWidth="1"/>
    <col min="25" max="25" width="2.5703125" style="918" customWidth="1"/>
    <col min="26" max="26" width="4.140625" style="918" customWidth="1"/>
    <col min="27" max="27" width="3.28515625" style="918" customWidth="1"/>
    <col min="28" max="28" width="5" style="918" customWidth="1"/>
    <col min="29" max="29" width="2.28515625" style="918" customWidth="1"/>
    <col min="30" max="30" width="4" style="918" customWidth="1"/>
    <col min="31" max="31" width="3.28515625" style="918" customWidth="1"/>
    <col min="32" max="32" width="5.140625" style="301" customWidth="1"/>
    <col min="33" max="33" width="10.140625" style="302" hidden="1" customWidth="1"/>
    <col min="34" max="34" width="16.140625" style="303" customWidth="1"/>
    <col min="35" max="36" width="4.7109375" style="266" customWidth="1"/>
    <col min="37" max="37" width="4.7109375" style="264" customWidth="1"/>
    <col min="38" max="16384" width="9.140625" style="1"/>
  </cols>
  <sheetData>
    <row r="1" spans="1:37" ht="20.25" customHeight="1" x14ac:dyDescent="0.3">
      <c r="A1" s="1083" t="s">
        <v>7164</v>
      </c>
      <c r="B1" s="1083"/>
      <c r="C1" s="1083"/>
      <c r="D1" s="1083"/>
      <c r="E1" s="126"/>
      <c r="F1" s="126"/>
      <c r="G1" s="126"/>
      <c r="H1" s="1081" t="s">
        <v>577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17"/>
      <c r="Z1" s="917"/>
      <c r="AF1" s="83" t="s">
        <v>9879</v>
      </c>
    </row>
    <row r="2" spans="1:37" ht="14.25" customHeight="1" x14ac:dyDescent="0.3">
      <c r="A2" s="1083"/>
      <c r="B2" s="1083"/>
      <c r="C2" s="1083"/>
      <c r="D2" s="1083"/>
      <c r="E2" s="386"/>
      <c r="F2" s="127"/>
      <c r="G2" s="387"/>
      <c r="H2" s="1052" t="s">
        <v>10157</v>
      </c>
      <c r="I2" s="1052"/>
      <c r="J2" s="1052"/>
      <c r="K2" s="1052"/>
      <c r="L2" s="1052"/>
      <c r="M2" s="1052"/>
      <c r="N2" s="1052"/>
      <c r="O2" s="1052"/>
      <c r="P2" s="1052"/>
      <c r="Q2" s="1052"/>
      <c r="R2" s="1052"/>
      <c r="S2" s="1052"/>
      <c r="T2" s="1052"/>
      <c r="U2" s="1052"/>
      <c r="V2" s="1052"/>
      <c r="W2" s="1052"/>
      <c r="X2" s="1052"/>
      <c r="Y2" s="919"/>
      <c r="Z2" s="919"/>
      <c r="AA2" s="919"/>
      <c r="AB2" s="919"/>
      <c r="AC2" s="920"/>
      <c r="AD2" s="920"/>
      <c r="AE2" s="921"/>
    </row>
    <row r="3" spans="1:37" ht="14.25" customHeight="1" x14ac:dyDescent="0.3">
      <c r="B3" s="84"/>
      <c r="C3" s="85"/>
      <c r="D3" s="262"/>
      <c r="E3" s="386"/>
      <c r="F3" s="127"/>
      <c r="G3" s="127"/>
      <c r="H3" s="1082" t="s">
        <v>36</v>
      </c>
      <c r="I3" s="1082"/>
      <c r="J3" s="1082"/>
      <c r="K3" s="1082"/>
      <c r="L3" s="1082"/>
      <c r="M3" s="1082"/>
      <c r="N3" s="1082"/>
      <c r="O3" s="1082"/>
      <c r="P3" s="1082"/>
      <c r="Q3" s="1082"/>
      <c r="R3" s="1082"/>
      <c r="S3" s="1082"/>
      <c r="T3" s="1082"/>
      <c r="U3" s="1082"/>
      <c r="V3" s="1082"/>
      <c r="W3" s="1082"/>
      <c r="X3" s="1082"/>
      <c r="Y3" s="922"/>
      <c r="Z3" s="922"/>
      <c r="AA3" s="922"/>
      <c r="AB3" s="922"/>
      <c r="AC3" s="923"/>
      <c r="AD3" s="923"/>
      <c r="AE3" s="921"/>
      <c r="AF3" s="1">
        <f>COUNT(A5:A106)*4+4</f>
        <v>104</v>
      </c>
    </row>
    <row r="4" spans="1:37" s="2" customFormat="1" ht="15.75" customHeight="1" x14ac:dyDescent="0.3">
      <c r="A4" s="191" t="s">
        <v>17</v>
      </c>
      <c r="B4" s="117" t="s">
        <v>27</v>
      </c>
      <c r="C4" s="192"/>
      <c r="D4" s="1078" t="s">
        <v>20</v>
      </c>
      <c r="E4" s="1079"/>
      <c r="F4" s="1079"/>
      <c r="G4" s="1080"/>
      <c r="H4" s="1075" t="s">
        <v>21</v>
      </c>
      <c r="I4" s="1076"/>
      <c r="J4" s="1076"/>
      <c r="K4" s="1077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2" t="s">
        <v>26</v>
      </c>
      <c r="AC4" s="1073"/>
      <c r="AD4" s="1073"/>
      <c r="AE4" s="1074"/>
      <c r="AF4" s="1070" t="s">
        <v>4553</v>
      </c>
      <c r="AG4" s="1070"/>
      <c r="AH4" s="1071"/>
      <c r="AI4" s="266" t="s">
        <v>852</v>
      </c>
      <c r="AJ4" s="266" t="s">
        <v>853</v>
      </c>
      <c r="AK4" s="265"/>
    </row>
    <row r="5" spans="1:37" s="390" customFormat="1" ht="14.25" customHeight="1" x14ac:dyDescent="0.3">
      <c r="A5" s="105">
        <v>1</v>
      </c>
      <c r="B5" s="51" t="s">
        <v>7130</v>
      </c>
      <c r="C5" s="1042" t="s">
        <v>0</v>
      </c>
      <c r="D5" s="15" t="s">
        <v>7111</v>
      </c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7111</v>
      </c>
      <c r="AG5" s="304" t="s">
        <v>10170</v>
      </c>
      <c r="AH5" s="304" t="str">
        <f>IFERROR(IF(AG5&lt;&gt;"",": "&amp;VLOOKUP(AG5,mon!$A$1:$C$31632,2,0),""),"")</f>
        <v/>
      </c>
      <c r="AI5" s="346"/>
      <c r="AJ5" s="388"/>
      <c r="AK5" s="389"/>
    </row>
    <row r="6" spans="1:37" s="390" customFormat="1" ht="14.25" customHeight="1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347"/>
      <c r="AJ6" s="388"/>
      <c r="AK6" s="389"/>
    </row>
    <row r="7" spans="1:37" s="390" customFormat="1" ht="14.2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  <c r="AI7" s="348"/>
      <c r="AJ7" s="388"/>
      <c r="AK7" s="389"/>
    </row>
    <row r="8" spans="1:37" s="390" customFormat="1" ht="14.25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  <c r="AI8" s="348"/>
      <c r="AJ8" s="388"/>
      <c r="AK8" s="389"/>
    </row>
    <row r="9" spans="1:37" ht="14.25" customHeight="1" x14ac:dyDescent="0.3">
      <c r="A9" s="105">
        <v>3</v>
      </c>
      <c r="B9" s="51" t="s">
        <v>8407</v>
      </c>
      <c r="C9" s="1042" t="s">
        <v>0</v>
      </c>
      <c r="D9" s="15" t="s">
        <v>7244</v>
      </c>
      <c r="E9" s="16"/>
      <c r="F9" s="16"/>
      <c r="G9" s="115"/>
      <c r="H9" s="15" t="s">
        <v>6578</v>
      </c>
      <c r="I9" s="17">
        <v>4</v>
      </c>
      <c r="J9" s="18" t="s">
        <v>225</v>
      </c>
      <c r="K9" s="114" t="s">
        <v>170</v>
      </c>
      <c r="L9" s="15" t="s">
        <v>6578</v>
      </c>
      <c r="M9" s="18">
        <v>4</v>
      </c>
      <c r="N9" s="18" t="s">
        <v>225</v>
      </c>
      <c r="O9" s="114" t="s">
        <v>170</v>
      </c>
      <c r="P9" s="34" t="s">
        <v>6578</v>
      </c>
      <c r="Q9" s="35">
        <v>4</v>
      </c>
      <c r="R9" s="36" t="s">
        <v>225</v>
      </c>
      <c r="S9" s="114" t="s">
        <v>170</v>
      </c>
      <c r="T9" s="15" t="s">
        <v>6578</v>
      </c>
      <c r="U9" s="18">
        <v>4</v>
      </c>
      <c r="V9" s="18" t="s">
        <v>225</v>
      </c>
      <c r="W9" s="114" t="s">
        <v>170</v>
      </c>
      <c r="X9" s="18"/>
      <c r="Y9" s="18"/>
      <c r="Z9" s="18"/>
      <c r="AA9" s="114"/>
      <c r="AB9" s="15"/>
      <c r="AC9" s="17"/>
      <c r="AD9" s="18"/>
      <c r="AE9" s="310"/>
      <c r="AF9" s="307" t="s">
        <v>6578</v>
      </c>
      <c r="AG9" s="304" t="s">
        <v>7390</v>
      </c>
      <c r="AH9" s="304" t="str">
        <f>IFERROR(IF(AG9&lt;&gt;"",": "&amp;VLOOKUP(AG9,mon!$A$1:$C$31632,2,0),""),"")</f>
        <v>: Thực hành Nguội, Gò cơ bản</v>
      </c>
      <c r="AI9" s="19"/>
      <c r="AJ9" s="1"/>
      <c r="AK9" s="1"/>
    </row>
    <row r="10" spans="1:37" ht="14.25" customHeight="1" x14ac:dyDescent="0.3">
      <c r="A10" s="107"/>
      <c r="B10" s="52"/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"&amp;VLOOKUP(AG10,mon!$A$1:$C$31632,2,0),""),"")</f>
        <v/>
      </c>
      <c r="AI10" s="23"/>
      <c r="AJ10" s="1"/>
      <c r="AK10" s="1"/>
    </row>
    <row r="11" spans="1:37" ht="14.25" customHeight="1" x14ac:dyDescent="0.3">
      <c r="A11" s="107"/>
      <c r="B11" s="52"/>
      <c r="C11" s="1046" t="s">
        <v>1</v>
      </c>
      <c r="D11" s="25" t="s">
        <v>6578</v>
      </c>
      <c r="E11" s="26">
        <v>4</v>
      </c>
      <c r="F11" s="26" t="s">
        <v>225</v>
      </c>
      <c r="G11" s="111" t="s">
        <v>170</v>
      </c>
      <c r="H11" s="25" t="s">
        <v>6578</v>
      </c>
      <c r="I11" s="27">
        <v>4</v>
      </c>
      <c r="J11" s="28" t="s">
        <v>225</v>
      </c>
      <c r="K11" s="110" t="s">
        <v>170</v>
      </c>
      <c r="L11" s="25" t="s">
        <v>6578</v>
      </c>
      <c r="M11" s="28">
        <v>4</v>
      </c>
      <c r="N11" s="28" t="s">
        <v>225</v>
      </c>
      <c r="O11" s="110" t="s">
        <v>170</v>
      </c>
      <c r="P11" s="25" t="s">
        <v>6578</v>
      </c>
      <c r="Q11" s="27">
        <v>4</v>
      </c>
      <c r="R11" s="28" t="s">
        <v>225</v>
      </c>
      <c r="S11" s="110" t="s">
        <v>170</v>
      </c>
      <c r="T11" s="25" t="s">
        <v>6578</v>
      </c>
      <c r="U11" s="28">
        <v>4</v>
      </c>
      <c r="V11" s="28" t="s">
        <v>225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29"/>
      <c r="AJ11" s="1"/>
      <c r="AK11" s="1"/>
    </row>
    <row r="12" spans="1:37" ht="14.2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349"/>
      <c r="AJ12" s="1"/>
      <c r="AK12" s="1"/>
    </row>
    <row r="13" spans="1:37" ht="15.75" customHeight="1" x14ac:dyDescent="0.3">
      <c r="A13" s="105">
        <v>4</v>
      </c>
      <c r="B13" s="51" t="s">
        <v>8406</v>
      </c>
      <c r="C13" s="1042" t="s">
        <v>0</v>
      </c>
      <c r="D13" s="15" t="s">
        <v>7244</v>
      </c>
      <c r="E13" s="16"/>
      <c r="F13" s="16"/>
      <c r="G13" s="115"/>
      <c r="H13" s="15" t="s">
        <v>6578</v>
      </c>
      <c r="I13" s="17">
        <v>4</v>
      </c>
      <c r="J13" s="18" t="s">
        <v>229</v>
      </c>
      <c r="K13" s="114" t="s">
        <v>152</v>
      </c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6578</v>
      </c>
      <c r="AG13" s="304" t="s">
        <v>7390</v>
      </c>
      <c r="AH13" s="304" t="str">
        <f>IFERROR(IF(AG13&lt;&gt;"",": "&amp;VLOOKUP(AG13,mon!$A$1:$C$31632,2,0),""),"")</f>
        <v>: Thực hành Nguội, Gò cơ bản</v>
      </c>
    </row>
    <row r="14" spans="1:37" ht="15.75" customHeight="1" x14ac:dyDescent="0.3">
      <c r="A14" s="107"/>
      <c r="B14" s="52"/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"&amp;VLOOKUP(AG14,mon!$A$1:$C$31632,2,0),""),"")</f>
        <v/>
      </c>
    </row>
    <row r="15" spans="1:37" ht="15.75" customHeight="1" x14ac:dyDescent="0.3">
      <c r="A15" s="107"/>
      <c r="B15" s="52"/>
      <c r="C15" s="1046" t="s">
        <v>1</v>
      </c>
      <c r="D15" s="25" t="s">
        <v>6578</v>
      </c>
      <c r="E15" s="26">
        <v>4</v>
      </c>
      <c r="F15" s="26" t="s">
        <v>229</v>
      </c>
      <c r="G15" s="111" t="s">
        <v>152</v>
      </c>
      <c r="H15" s="25" t="s">
        <v>6578</v>
      </c>
      <c r="I15" s="27">
        <v>4</v>
      </c>
      <c r="J15" s="28" t="s">
        <v>229</v>
      </c>
      <c r="K15" s="110" t="s">
        <v>152</v>
      </c>
      <c r="L15" s="25" t="s">
        <v>6578</v>
      </c>
      <c r="M15" s="28">
        <v>4</v>
      </c>
      <c r="N15" s="28" t="s">
        <v>229</v>
      </c>
      <c r="O15" s="110" t="s">
        <v>152</v>
      </c>
      <c r="P15" s="30" t="s">
        <v>6578</v>
      </c>
      <c r="Q15" s="31">
        <v>4</v>
      </c>
      <c r="R15" s="28" t="s">
        <v>229</v>
      </c>
      <c r="S15" s="110" t="s">
        <v>152</v>
      </c>
      <c r="T15" s="25" t="s">
        <v>6578</v>
      </c>
      <c r="U15" s="28">
        <v>4</v>
      </c>
      <c r="V15" s="28" t="s">
        <v>229</v>
      </c>
      <c r="W15" s="110" t="s">
        <v>152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</row>
    <row r="16" spans="1:37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3">
      <c r="A17" s="105">
        <v>5</v>
      </c>
      <c r="B17" s="51" t="s">
        <v>7334</v>
      </c>
      <c r="C17" s="1042" t="s">
        <v>0</v>
      </c>
      <c r="D17" s="15"/>
      <c r="E17" s="16"/>
      <c r="F17" s="16"/>
      <c r="G17" s="115"/>
      <c r="H17" s="15" t="s">
        <v>7139</v>
      </c>
      <c r="I17" s="17">
        <v>4</v>
      </c>
      <c r="J17" s="18" t="s">
        <v>8354</v>
      </c>
      <c r="K17" s="114" t="s">
        <v>829</v>
      </c>
      <c r="L17" s="15" t="s">
        <v>7139</v>
      </c>
      <c r="M17" s="18">
        <v>4</v>
      </c>
      <c r="N17" s="18" t="s">
        <v>8354</v>
      </c>
      <c r="O17" s="114" t="s">
        <v>829</v>
      </c>
      <c r="P17" s="34" t="s">
        <v>7139</v>
      </c>
      <c r="Q17" s="35">
        <v>4</v>
      </c>
      <c r="R17" s="36" t="s">
        <v>8354</v>
      </c>
      <c r="S17" s="114" t="s">
        <v>829</v>
      </c>
      <c r="T17" s="15" t="s">
        <v>7139</v>
      </c>
      <c r="U17" s="18">
        <v>4</v>
      </c>
      <c r="V17" s="18" t="s">
        <v>8354</v>
      </c>
      <c r="W17" s="114" t="s">
        <v>829</v>
      </c>
      <c r="X17" s="18"/>
      <c r="Y17" s="18"/>
      <c r="Z17" s="18"/>
      <c r="AA17" s="114"/>
      <c r="AB17" s="15"/>
      <c r="AC17" s="17"/>
      <c r="AD17" s="18"/>
      <c r="AE17" s="310"/>
      <c r="AF17" s="307" t="s">
        <v>7139</v>
      </c>
      <c r="AG17" s="304" t="s">
        <v>7432</v>
      </c>
      <c r="AH17" s="304" t="str">
        <f>IFERROR(IF(AG17&lt;&gt;"",": "&amp;VLOOKUP(AG17,mon!$A$1:$C$31632,2,0),""),"")</f>
        <v>: Bảo dưỡng và sửa chữa hệ thống Điều hòa không khí trênô tô</v>
      </c>
    </row>
    <row r="18" spans="1:34" ht="15.75" customHeight="1" x14ac:dyDescent="0.3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"&amp;VLOOKUP(AG18,mon!$A$1:$C$31632,2,0),""),"")</f>
        <v/>
      </c>
    </row>
    <row r="19" spans="1:34" ht="15.75" customHeight="1" x14ac:dyDescent="0.3">
      <c r="A19" s="107"/>
      <c r="B19" s="52"/>
      <c r="C19" s="1046" t="s">
        <v>1</v>
      </c>
      <c r="D19" s="25" t="s">
        <v>7139</v>
      </c>
      <c r="E19" s="26">
        <v>3</v>
      </c>
      <c r="F19" s="26" t="s">
        <v>8354</v>
      </c>
      <c r="G19" s="111" t="s">
        <v>829</v>
      </c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</row>
    <row r="20" spans="1:34" ht="15.75" customHeight="1" x14ac:dyDescent="0.3">
      <c r="A20" s="107"/>
      <c r="B20" s="52"/>
      <c r="C20" s="1046"/>
      <c r="D20" s="40" t="s">
        <v>7244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"&amp;VLOOKUP(AG20,mon!$A$1:$C$31632,2,0),""),"")</f>
        <v/>
      </c>
    </row>
    <row r="21" spans="1:34" ht="15.75" customHeight="1" x14ac:dyDescent="0.3">
      <c r="A21" s="105">
        <v>6</v>
      </c>
      <c r="B21" s="51" t="s">
        <v>8401</v>
      </c>
      <c r="C21" s="1042" t="s">
        <v>0</v>
      </c>
      <c r="D21" s="15" t="s">
        <v>7008</v>
      </c>
      <c r="E21" s="16"/>
      <c r="F21" s="16"/>
      <c r="G21" s="115"/>
      <c r="H21" s="15" t="s">
        <v>7008</v>
      </c>
      <c r="I21" s="17"/>
      <c r="J21" s="18"/>
      <c r="K21" s="114"/>
      <c r="L21" s="15" t="s">
        <v>7008</v>
      </c>
      <c r="M21" s="18"/>
      <c r="N21" s="18"/>
      <c r="O21" s="114"/>
      <c r="P21" s="34" t="s">
        <v>7008</v>
      </c>
      <c r="Q21" s="35"/>
      <c r="R21" s="36"/>
      <c r="S21" s="114"/>
      <c r="T21" s="15" t="s">
        <v>7008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6545</v>
      </c>
      <c r="AG21" s="304" t="s">
        <v>7423</v>
      </c>
      <c r="AH21" s="304" t="str">
        <f>IFERROR(IF(AG21&lt;&gt;"",": "&amp;VLOOKUP(AG21,mon!$A$1:$C$31632,2,0),""),"")</f>
        <v>: Kỹ thuật lái ô tô</v>
      </c>
    </row>
    <row r="22" spans="1:34" ht="15.75" customHeight="1" x14ac:dyDescent="0.3">
      <c r="A22" s="107"/>
      <c r="B22" s="52"/>
      <c r="C22" s="1043"/>
      <c r="D22" s="20" t="s">
        <v>7244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6555</v>
      </c>
      <c r="AG22" s="305" t="s">
        <v>7429</v>
      </c>
      <c r="AH22" s="305" t="str">
        <f>IFERROR(IF(AG32&lt;&gt;"",": "&amp;VLOOKUP(AG32,mon!$A$1:$C$3645,2,0),""),"")</f>
        <v/>
      </c>
    </row>
    <row r="23" spans="1:34" ht="15.75" customHeight="1" x14ac:dyDescent="0.3">
      <c r="A23" s="107"/>
      <c r="B23" s="52"/>
      <c r="C23" s="1046" t="s">
        <v>1</v>
      </c>
      <c r="D23" s="25" t="s">
        <v>7008</v>
      </c>
      <c r="E23" s="26"/>
      <c r="F23" s="26"/>
      <c r="G23" s="111"/>
      <c r="H23" s="25" t="s">
        <v>7138</v>
      </c>
      <c r="I23" s="27">
        <v>4</v>
      </c>
      <c r="J23" s="28" t="s">
        <v>7147</v>
      </c>
      <c r="K23" s="110" t="s">
        <v>2</v>
      </c>
      <c r="L23" s="25" t="s">
        <v>6555</v>
      </c>
      <c r="M23" s="28">
        <v>4</v>
      </c>
      <c r="N23" s="28">
        <v>107</v>
      </c>
      <c r="O23" s="110" t="s">
        <v>4575</v>
      </c>
      <c r="P23" s="25" t="s">
        <v>6545</v>
      </c>
      <c r="Q23" s="27">
        <v>4</v>
      </c>
      <c r="R23" s="28" t="s">
        <v>7110</v>
      </c>
      <c r="S23" s="110" t="s">
        <v>6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 t="s">
        <v>7138</v>
      </c>
      <c r="AG23" s="305" t="s">
        <v>7431</v>
      </c>
      <c r="AH23" s="305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3">
      <c r="A25" s="105">
        <v>7</v>
      </c>
      <c r="B25" s="51" t="s">
        <v>8402</v>
      </c>
      <c r="C25" s="1042" t="s">
        <v>0</v>
      </c>
      <c r="D25" s="15" t="s">
        <v>7008</v>
      </c>
      <c r="E25" s="16"/>
      <c r="F25" s="16"/>
      <c r="G25" s="115"/>
      <c r="H25" s="15" t="s">
        <v>7008</v>
      </c>
      <c r="I25" s="17"/>
      <c r="J25" s="18"/>
      <c r="K25" s="114"/>
      <c r="L25" s="18" t="s">
        <v>7008</v>
      </c>
      <c r="M25" s="18"/>
      <c r="N25" s="18"/>
      <c r="O25" s="114"/>
      <c r="P25" s="15" t="s">
        <v>7008</v>
      </c>
      <c r="Q25" s="17"/>
      <c r="R25" s="18"/>
      <c r="S25" s="114"/>
      <c r="T25" s="15" t="s">
        <v>7008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6545</v>
      </c>
      <c r="AG25" s="304" t="s">
        <v>7423</v>
      </c>
      <c r="AH25" s="304" t="str">
        <f>IFERROR(IF(AG25&lt;&gt;"",": "&amp;VLOOKUP(AG25,mon!$A$1:$C$36132,2,0),""),"")</f>
        <v>: Kỹ thuật lái ô tô</v>
      </c>
    </row>
    <row r="26" spans="1:34" ht="15.75" customHeight="1" x14ac:dyDescent="0.3">
      <c r="A26" s="107"/>
      <c r="B26" s="52"/>
      <c r="C26" s="1043"/>
      <c r="D26" s="20" t="s">
        <v>7244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6555</v>
      </c>
      <c r="AG26" s="305" t="s">
        <v>7429</v>
      </c>
      <c r="AH26" s="305" t="str">
        <f>IFERROR(IF(AG26&lt;&gt;"",": "&amp;VLOOKUP(AG26,mon!$A$1:$C$36132,2,0),""),"")</f>
        <v>: Bảo dưỡng và sửa chữa trang bị điện ô tô</v>
      </c>
    </row>
    <row r="27" spans="1:34" ht="15.75" customHeight="1" x14ac:dyDescent="0.3">
      <c r="A27" s="107"/>
      <c r="B27" s="52"/>
      <c r="C27" s="1046" t="s">
        <v>1</v>
      </c>
      <c r="D27" s="25" t="s">
        <v>7008</v>
      </c>
      <c r="E27" s="26"/>
      <c r="F27" s="26"/>
      <c r="G27" s="111"/>
      <c r="H27" s="25" t="s">
        <v>6555</v>
      </c>
      <c r="I27" s="27">
        <v>4</v>
      </c>
      <c r="J27" s="28">
        <v>107</v>
      </c>
      <c r="K27" s="110" t="s">
        <v>4575</v>
      </c>
      <c r="L27" s="25" t="s">
        <v>7138</v>
      </c>
      <c r="M27" s="28">
        <v>4</v>
      </c>
      <c r="N27" s="28" t="s">
        <v>7147</v>
      </c>
      <c r="O27" s="110" t="s">
        <v>2</v>
      </c>
      <c r="P27" s="30" t="s">
        <v>6555</v>
      </c>
      <c r="Q27" s="31">
        <v>4</v>
      </c>
      <c r="R27" s="28">
        <v>107</v>
      </c>
      <c r="S27" s="110" t="s">
        <v>4575</v>
      </c>
      <c r="T27" s="25" t="s">
        <v>6545</v>
      </c>
      <c r="U27" s="28">
        <v>4</v>
      </c>
      <c r="V27" s="28" t="s">
        <v>7110</v>
      </c>
      <c r="W27" s="110" t="s">
        <v>6</v>
      </c>
      <c r="X27" s="25"/>
      <c r="Y27" s="28"/>
      <c r="Z27" s="28"/>
      <c r="AA27" s="110"/>
      <c r="AB27" s="25"/>
      <c r="AC27" s="27"/>
      <c r="AD27" s="28"/>
      <c r="AE27" s="312"/>
      <c r="AF27" s="308" t="s">
        <v>7138</v>
      </c>
      <c r="AG27" s="305" t="s">
        <v>7431</v>
      </c>
      <c r="AH27" s="305" t="str">
        <f>IFERROR(IF(AG27&lt;&gt;"",": "&amp;VLOOKUP(AG27,mon!$A$1:$C$36132,2,0),""),"")</f>
        <v>: Bảo dưỡng và sửa chữa hệ thống cung cấp nhiên liệu động cơ diesel</v>
      </c>
    </row>
    <row r="28" spans="1:34" ht="15.7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"&amp;VLOOKUP(AG28,mon!$A$1:$C$36132,2,0),""),"")</f>
        <v/>
      </c>
    </row>
    <row r="29" spans="1:34" ht="15.75" customHeight="1" x14ac:dyDescent="0.3">
      <c r="A29" s="105">
        <v>8</v>
      </c>
      <c r="B29" s="51" t="s">
        <v>9914</v>
      </c>
      <c r="C29" s="1042" t="s">
        <v>0</v>
      </c>
      <c r="D29" s="15" t="s">
        <v>7008</v>
      </c>
      <c r="E29" s="16"/>
      <c r="F29" s="16"/>
      <c r="G29" s="115"/>
      <c r="H29" s="15" t="s">
        <v>7008</v>
      </c>
      <c r="I29" s="17"/>
      <c r="J29" s="18"/>
      <c r="K29" s="114"/>
      <c r="L29" s="18" t="s">
        <v>7008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6551</v>
      </c>
      <c r="AG29" s="304" t="s">
        <v>7428</v>
      </c>
      <c r="AH29" s="304" t="str">
        <f>IFERROR(IF(AG29&lt;&gt;"",": "&amp;VLOOKUP(AG29,mon!$A$1:$C$36132,2,0),""),"")</f>
        <v>: Bảo dưỡng và sửa chữa khung-vỏ và chăm sóc làm đẹp xe ô tô</v>
      </c>
    </row>
    <row r="30" spans="1:34" ht="15.75" customHeight="1" x14ac:dyDescent="0.3">
      <c r="A30" s="107"/>
      <c r="B30" s="52"/>
      <c r="C30" s="1043"/>
      <c r="D30" s="20" t="s">
        <v>7244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3">
      <c r="A31" s="107"/>
      <c r="B31" s="52"/>
      <c r="C31" s="1046" t="s">
        <v>1</v>
      </c>
      <c r="D31" s="25" t="s">
        <v>7008</v>
      </c>
      <c r="E31" s="26"/>
      <c r="F31" s="26"/>
      <c r="G31" s="111"/>
      <c r="H31" s="25" t="s">
        <v>6551</v>
      </c>
      <c r="I31" s="27">
        <v>4</v>
      </c>
      <c r="J31" s="28" t="s">
        <v>7347</v>
      </c>
      <c r="K31" s="110" t="s">
        <v>12</v>
      </c>
      <c r="L31" s="25" t="s">
        <v>6551</v>
      </c>
      <c r="M31" s="28">
        <v>4</v>
      </c>
      <c r="N31" s="28" t="s">
        <v>8340</v>
      </c>
      <c r="O31" s="110" t="s">
        <v>13</v>
      </c>
      <c r="P31" s="30" t="s">
        <v>6551</v>
      </c>
      <c r="Q31" s="31">
        <v>4</v>
      </c>
      <c r="R31" s="28" t="s">
        <v>8340</v>
      </c>
      <c r="S31" s="110" t="s">
        <v>13</v>
      </c>
      <c r="T31" s="25" t="s">
        <v>6551</v>
      </c>
      <c r="U31" s="28">
        <v>4</v>
      </c>
      <c r="V31" s="28" t="s">
        <v>8340</v>
      </c>
      <c r="W31" s="110" t="s">
        <v>13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"&amp;VLOOKUP(AG32,mon!$A$1:$C$3645,2,0),""),"")</f>
        <v/>
      </c>
    </row>
    <row r="33" spans="1:34" ht="15.75" customHeight="1" x14ac:dyDescent="0.3">
      <c r="A33" s="105">
        <v>9</v>
      </c>
      <c r="B33" s="51" t="s">
        <v>8321</v>
      </c>
      <c r="C33" s="1042" t="s">
        <v>0</v>
      </c>
      <c r="D33" s="15" t="s">
        <v>7008</v>
      </c>
      <c r="E33" s="16"/>
      <c r="F33" s="16"/>
      <c r="G33" s="115"/>
      <c r="H33" s="15" t="s">
        <v>7008</v>
      </c>
      <c r="I33" s="17"/>
      <c r="J33" s="18"/>
      <c r="K33" s="114"/>
      <c r="L33" s="15" t="s">
        <v>7008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6528</v>
      </c>
      <c r="AG33" s="304" t="s">
        <v>7416</v>
      </c>
      <c r="AH33" s="304" t="str">
        <f>IFERROR(IF(AG33&lt;&gt;"",": "&amp;VLOOKUP(AG33,mon!$A$1:$C$36132,2,0),""),"")</f>
        <v>: Dung sai lắp ghép và đo lường kỹ thuật</v>
      </c>
    </row>
    <row r="34" spans="1:34" ht="15.75" customHeight="1" x14ac:dyDescent="0.3">
      <c r="A34" s="107"/>
      <c r="B34" s="52"/>
      <c r="C34" s="1043"/>
      <c r="D34" s="20" t="s">
        <v>7244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6578</v>
      </c>
      <c r="AG34" s="305" t="s">
        <v>7425</v>
      </c>
      <c r="AH34" s="305" t="str">
        <f>IFERROR(IF(AG34&lt;&gt;"",": "&amp;VLOOKUP(AG34,mon!$A$1:$C$36132,2,0),""),"")</f>
        <v>: Bảo dưỡng và sửa chữa hệ thống truyền lực.</v>
      </c>
    </row>
    <row r="35" spans="1:34" ht="15.75" customHeight="1" x14ac:dyDescent="0.3">
      <c r="A35" s="107"/>
      <c r="B35" s="52"/>
      <c r="C35" s="1046" t="s">
        <v>1</v>
      </c>
      <c r="D35" s="25" t="s">
        <v>7008</v>
      </c>
      <c r="E35" s="26"/>
      <c r="F35" s="26"/>
      <c r="G35" s="111"/>
      <c r="H35" s="25" t="s">
        <v>6578</v>
      </c>
      <c r="I35" s="27">
        <v>4</v>
      </c>
      <c r="J35" s="28" t="s">
        <v>8314</v>
      </c>
      <c r="K35" s="110" t="s">
        <v>5653</v>
      </c>
      <c r="L35" s="25" t="s">
        <v>6578</v>
      </c>
      <c r="M35" s="28">
        <v>4</v>
      </c>
      <c r="N35" s="28" t="s">
        <v>8314</v>
      </c>
      <c r="O35" s="110" t="s">
        <v>5653</v>
      </c>
      <c r="P35" s="25" t="s">
        <v>6528</v>
      </c>
      <c r="Q35" s="27">
        <v>2</v>
      </c>
      <c r="R35" s="508" t="s">
        <v>402</v>
      </c>
      <c r="S35" s="110" t="s">
        <v>12</v>
      </c>
      <c r="T35" s="25" t="s">
        <v>6578</v>
      </c>
      <c r="U35" s="28">
        <v>4</v>
      </c>
      <c r="V35" s="28" t="s">
        <v>8314</v>
      </c>
      <c r="W35" s="110" t="s">
        <v>5653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4572</v>
      </c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ht="15.75" customHeight="1" x14ac:dyDescent="0.3">
      <c r="A37" s="105">
        <v>10</v>
      </c>
      <c r="B37" s="51" t="s">
        <v>7333</v>
      </c>
      <c r="C37" s="1042" t="s">
        <v>0</v>
      </c>
      <c r="D37" s="15" t="s">
        <v>7008</v>
      </c>
      <c r="E37" s="16"/>
      <c r="F37" s="16"/>
      <c r="G37" s="115"/>
      <c r="H37" s="15" t="s">
        <v>7008</v>
      </c>
      <c r="I37" s="17"/>
      <c r="J37" s="18"/>
      <c r="K37" s="114"/>
      <c r="L37" s="18" t="s">
        <v>7008</v>
      </c>
      <c r="M37" s="18"/>
      <c r="N37" s="18"/>
      <c r="O37" s="114"/>
      <c r="P37" s="18" t="s">
        <v>7008</v>
      </c>
      <c r="Q37" s="18"/>
      <c r="R37" s="18"/>
      <c r="S37" s="114"/>
      <c r="T37" s="15" t="s">
        <v>7008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 t="str">
        <f>IFERROR(IF(AG37&lt;&gt;"",": "&amp;VLOOKUP(AG37,mon!$A$1:$C$36132,2,0),""),"")</f>
        <v/>
      </c>
    </row>
    <row r="38" spans="1:34" ht="15.75" customHeight="1" x14ac:dyDescent="0.3">
      <c r="A38" s="107"/>
      <c r="B38" s="52"/>
      <c r="C38" s="1043"/>
      <c r="D38" s="20" t="s">
        <v>7244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"&amp;VLOOKUP(AG38,mon!$A$1:$C$36132,2,0),""),"")</f>
        <v/>
      </c>
    </row>
    <row r="39" spans="1:34" ht="15.75" customHeight="1" x14ac:dyDescent="0.3">
      <c r="A39" s="107"/>
      <c r="B39" s="52"/>
      <c r="C39" s="104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"&amp;VLOOKUP(AG39,mon!$A$1:$C$36132,2,0),""),"")</f>
        <v/>
      </c>
    </row>
    <row r="40" spans="1:34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"&amp;VLOOKUP(AG40,mon!$A$1:$C$36132,2,0),""),"")</f>
        <v/>
      </c>
    </row>
    <row r="41" spans="1:34" ht="15.75" customHeight="1" x14ac:dyDescent="0.3">
      <c r="A41" s="105">
        <v>11</v>
      </c>
      <c r="B41" s="51" t="s">
        <v>8411</v>
      </c>
      <c r="C41" s="1042" t="s">
        <v>0</v>
      </c>
      <c r="D41" s="15" t="s">
        <v>9906</v>
      </c>
      <c r="E41" s="16"/>
      <c r="F41" s="16"/>
      <c r="G41" s="115"/>
      <c r="H41" s="15" t="s">
        <v>9906</v>
      </c>
      <c r="I41" s="17"/>
      <c r="J41" s="18"/>
      <c r="K41" s="114"/>
      <c r="L41" s="15" t="s">
        <v>9906</v>
      </c>
      <c r="M41" s="18"/>
      <c r="N41" s="18"/>
      <c r="O41" s="114"/>
      <c r="P41" s="15" t="s">
        <v>9906</v>
      </c>
      <c r="Q41" s="18"/>
      <c r="R41" s="18"/>
      <c r="S41" s="114"/>
      <c r="T41" s="18" t="s">
        <v>9906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"&amp;VLOOKUP(AG41,mon!$A$1:$C$36132,2,0),""),"")</f>
        <v/>
      </c>
    </row>
    <row r="42" spans="1:34" ht="15.75" customHeight="1" x14ac:dyDescent="0.3">
      <c r="A42" s="107"/>
      <c r="B42" s="52"/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"&amp;VLOOKUP(AG42,mon!$A$1:$C$36132,2,0),""),"")</f>
        <v/>
      </c>
    </row>
    <row r="43" spans="1:34" ht="15.75" customHeight="1" x14ac:dyDescent="0.3">
      <c r="A43" s="107"/>
      <c r="B43" s="52"/>
      <c r="C43" s="104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"&amp;VLOOKUP(AG43,mon!$A$1:$C$36132,2,0),""),"")</f>
        <v/>
      </c>
    </row>
    <row r="44" spans="1:34" ht="15.75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"&amp;VLOOKUP(AG44,mon!$A$1:$C$36132,2,0),""),"")</f>
        <v/>
      </c>
    </row>
    <row r="45" spans="1:34" ht="15.75" customHeight="1" x14ac:dyDescent="0.3">
      <c r="A45" s="105">
        <v>12</v>
      </c>
      <c r="B45" s="51" t="s">
        <v>8412</v>
      </c>
      <c r="C45" s="1042" t="s">
        <v>0</v>
      </c>
      <c r="D45" s="15" t="s">
        <v>7008</v>
      </c>
      <c r="E45" s="16"/>
      <c r="F45" s="16"/>
      <c r="G45" s="115"/>
      <c r="H45" s="15" t="s">
        <v>7008</v>
      </c>
      <c r="I45" s="17"/>
      <c r="J45" s="18"/>
      <c r="K45" s="114"/>
      <c r="L45" s="15" t="s">
        <v>7008</v>
      </c>
      <c r="M45" s="18"/>
      <c r="N45" s="18"/>
      <c r="O45" s="114"/>
      <c r="P45" s="34" t="s">
        <v>7008</v>
      </c>
      <c r="Q45" s="35"/>
      <c r="R45" s="36"/>
      <c r="S45" s="114"/>
      <c r="T45" s="15" t="s">
        <v>7008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6548</v>
      </c>
      <c r="AG45" s="304" t="s">
        <v>7368</v>
      </c>
      <c r="AH45" s="304" t="str">
        <f>IFERROR(IF(AG45&lt;&gt;"",": "&amp;VLOOKUP(AG45,mon!$A$1:$C$36132,2,0),""),"")</f>
        <v>: Vận hành máy Ủi</v>
      </c>
    </row>
    <row r="46" spans="1:34" ht="15.75" customHeight="1" x14ac:dyDescent="0.3">
      <c r="A46" s="107"/>
      <c r="B46" s="52"/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3">
      <c r="A47" s="107"/>
      <c r="B47" s="52"/>
      <c r="C47" s="1046" t="s">
        <v>1</v>
      </c>
      <c r="D47" s="25" t="s">
        <v>7008</v>
      </c>
      <c r="E47" s="26"/>
      <c r="F47" s="26"/>
      <c r="G47" s="111"/>
      <c r="H47" s="25" t="s">
        <v>6548</v>
      </c>
      <c r="I47" s="27">
        <v>4</v>
      </c>
      <c r="J47" s="28" t="s">
        <v>5608</v>
      </c>
      <c r="K47" s="110" t="s">
        <v>84</v>
      </c>
      <c r="L47" s="25" t="s">
        <v>6548</v>
      </c>
      <c r="M47" s="28">
        <v>4</v>
      </c>
      <c r="N47" s="28" t="s">
        <v>5608</v>
      </c>
      <c r="O47" s="110" t="s">
        <v>84</v>
      </c>
      <c r="P47" s="25" t="s">
        <v>6548</v>
      </c>
      <c r="Q47" s="27">
        <v>4</v>
      </c>
      <c r="R47" s="28" t="s">
        <v>5608</v>
      </c>
      <c r="S47" s="110" t="s">
        <v>84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"&amp;VLOOKUP(AG47,mon!$A$1:$C$36132,2,0),""),"")</f>
        <v/>
      </c>
    </row>
    <row r="48" spans="1:34" ht="15.75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 t="s">
        <v>4572</v>
      </c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"&amp;VLOOKUP(AG48,mon!$A$1:$C$36132,2,0),""),"")</f>
        <v/>
      </c>
    </row>
    <row r="49" spans="1:34" ht="15.75" customHeight="1" x14ac:dyDescent="0.3">
      <c r="A49" s="105">
        <v>13</v>
      </c>
      <c r="B49" s="51" t="s">
        <v>9984</v>
      </c>
      <c r="C49" s="1042" t="s">
        <v>0</v>
      </c>
      <c r="D49" s="15" t="s">
        <v>6537</v>
      </c>
      <c r="E49" s="16">
        <v>4</v>
      </c>
      <c r="F49" s="538" t="s">
        <v>403</v>
      </c>
      <c r="G49" s="115" t="s">
        <v>14</v>
      </c>
      <c r="H49" s="15" t="s">
        <v>4580</v>
      </c>
      <c r="I49" s="17">
        <v>4</v>
      </c>
      <c r="J49" s="509" t="s">
        <v>459</v>
      </c>
      <c r="K49" s="114" t="s">
        <v>198</v>
      </c>
      <c r="L49" s="15" t="s">
        <v>5473</v>
      </c>
      <c r="M49" s="18">
        <v>4</v>
      </c>
      <c r="N49" s="509" t="s">
        <v>401</v>
      </c>
      <c r="O49" s="114" t="s">
        <v>213</v>
      </c>
      <c r="P49" s="34" t="s">
        <v>5473</v>
      </c>
      <c r="Q49" s="35">
        <v>3</v>
      </c>
      <c r="R49" s="507" t="s">
        <v>401</v>
      </c>
      <c r="S49" s="114" t="s">
        <v>213</v>
      </c>
      <c r="T49" s="15" t="s">
        <v>4583</v>
      </c>
      <c r="U49" s="18">
        <v>4</v>
      </c>
      <c r="V49" s="509" t="s">
        <v>443</v>
      </c>
      <c r="W49" s="114" t="s">
        <v>332</v>
      </c>
      <c r="X49" s="18"/>
      <c r="Y49" s="18"/>
      <c r="Z49" s="18"/>
      <c r="AA49" s="114"/>
      <c r="AB49" s="15"/>
      <c r="AC49" s="17"/>
      <c r="AD49" s="18"/>
      <c r="AE49" s="310"/>
      <c r="AF49" s="307" t="s">
        <v>4583</v>
      </c>
      <c r="AG49" s="304" t="s">
        <v>8580</v>
      </c>
      <c r="AH49" s="304" t="str">
        <f>IFERROR(IF(AG49&lt;&gt;"",": "&amp;VLOOKUP(AG49,mon!$A$1:$C$36132,2,0),""),"")</f>
        <v>: Giáo dục quốc phòng - An ninh</v>
      </c>
    </row>
    <row r="50" spans="1:34" ht="15.75" customHeight="1" x14ac:dyDescent="0.3">
      <c r="A50" s="107"/>
      <c r="B50" s="52"/>
      <c r="C50" s="1043"/>
      <c r="D50" s="20" t="s">
        <v>7244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 t="s">
        <v>4572</v>
      </c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5473</v>
      </c>
      <c r="AG50" s="305" t="s">
        <v>8581</v>
      </c>
      <c r="AH50" s="305" t="str">
        <f>IFERROR(IF(AG50&lt;&gt;"",": "&amp;VLOOKUP(AG50,mon!$A$1:$C$36132,2,0),""),"")</f>
        <v>: Tin học</v>
      </c>
    </row>
    <row r="51" spans="1:34" ht="15.75" customHeight="1" x14ac:dyDescent="0.3">
      <c r="A51" s="107"/>
      <c r="B51" s="52"/>
      <c r="C51" s="1046" t="s">
        <v>1</v>
      </c>
      <c r="D51" s="25" t="s">
        <v>6556</v>
      </c>
      <c r="E51" s="26">
        <v>4</v>
      </c>
      <c r="F51" s="26" t="s">
        <v>7146</v>
      </c>
      <c r="G51" s="111" t="s">
        <v>8</v>
      </c>
      <c r="H51" s="25" t="s">
        <v>6551</v>
      </c>
      <c r="I51" s="27">
        <v>4</v>
      </c>
      <c r="J51" s="28" t="s">
        <v>7146</v>
      </c>
      <c r="K51" s="110" t="s">
        <v>385</v>
      </c>
      <c r="L51" s="25" t="s">
        <v>10183</v>
      </c>
      <c r="M51" s="28">
        <v>4</v>
      </c>
      <c r="N51" s="508" t="s">
        <v>403</v>
      </c>
      <c r="O51" s="110" t="s">
        <v>14</v>
      </c>
      <c r="P51" s="25" t="s">
        <v>6556</v>
      </c>
      <c r="Q51" s="27">
        <v>4</v>
      </c>
      <c r="R51" s="28" t="s">
        <v>7146</v>
      </c>
      <c r="S51" s="110" t="s">
        <v>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 t="s">
        <v>4580</v>
      </c>
      <c r="AG51" s="305" t="s">
        <v>8582</v>
      </c>
      <c r="AH51" s="305" t="str">
        <f>IFERROR(IF(AG51&lt;&gt;"",": "&amp;VLOOKUP(AG51,mon!$A$1:$C$36132,2,0),""),"")</f>
        <v>: Ngoại ngữ(Anh văn)</v>
      </c>
    </row>
    <row r="52" spans="1:34" ht="15.75" customHeight="1" x14ac:dyDescent="0.3">
      <c r="A52" s="107"/>
      <c r="B52" s="52"/>
      <c r="C52" s="1046"/>
      <c r="D52" s="40"/>
      <c r="E52" s="41"/>
      <c r="F52" s="42"/>
      <c r="G52" s="108"/>
      <c r="H52" s="40" t="s">
        <v>4572</v>
      </c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 t="s">
        <v>6537</v>
      </c>
      <c r="AG52" s="306" t="s">
        <v>8585</v>
      </c>
      <c r="AH52" s="306" t="str">
        <f>IFERROR(IF(AG52&lt;&gt;"",": "&amp;VLOOKUP(AG52,mon!$A$1:$C$36132,2,0),""),"")</f>
        <v/>
      </c>
    </row>
    <row r="53" spans="1:34" ht="15.75" customHeight="1" x14ac:dyDescent="0.3">
      <c r="A53" s="105">
        <v>14</v>
      </c>
      <c r="B53" s="51" t="s">
        <v>9985</v>
      </c>
      <c r="C53" s="1042" t="s">
        <v>0</v>
      </c>
      <c r="D53" s="15" t="s">
        <v>6537</v>
      </c>
      <c r="E53" s="16">
        <v>4</v>
      </c>
      <c r="F53" s="538" t="s">
        <v>403</v>
      </c>
      <c r="G53" s="115" t="s">
        <v>14</v>
      </c>
      <c r="H53" s="15" t="s">
        <v>4580</v>
      </c>
      <c r="I53" s="17">
        <v>4</v>
      </c>
      <c r="J53" s="509" t="s">
        <v>459</v>
      </c>
      <c r="K53" s="114" t="s">
        <v>198</v>
      </c>
      <c r="L53" s="18" t="s">
        <v>5473</v>
      </c>
      <c r="M53" s="18">
        <v>4</v>
      </c>
      <c r="N53" s="509" t="s">
        <v>401</v>
      </c>
      <c r="O53" s="114" t="s">
        <v>213</v>
      </c>
      <c r="P53" s="15" t="s">
        <v>5473</v>
      </c>
      <c r="Q53" s="17">
        <v>3</v>
      </c>
      <c r="R53" s="509" t="s">
        <v>401</v>
      </c>
      <c r="S53" s="114" t="s">
        <v>213</v>
      </c>
      <c r="T53" s="15" t="s">
        <v>4583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307" t="s">
        <v>4583</v>
      </c>
      <c r="AG53" s="304" t="s">
        <v>8580</v>
      </c>
      <c r="AH53" s="304" t="str">
        <f>IFERROR(IF(AG53&lt;&gt;"",": "&amp;VLOOKUP(AG53,mon!$A$1:$C$36132,2,0),""),"")</f>
        <v>: Giáo dục quốc phòng - An ninh</v>
      </c>
    </row>
    <row r="54" spans="1:34" ht="15.75" customHeight="1" x14ac:dyDescent="0.3">
      <c r="A54" s="107"/>
      <c r="B54" s="52"/>
      <c r="C54" s="1043"/>
      <c r="D54" s="20" t="s">
        <v>7244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 t="s">
        <v>4572</v>
      </c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5473</v>
      </c>
      <c r="AG54" s="305" t="s">
        <v>8581</v>
      </c>
      <c r="AH54" s="305" t="str">
        <f>IFERROR(IF(AG54&lt;&gt;"",": "&amp;VLOOKUP(AG54,mon!$A$1:$C$36132,2,0),""),"")</f>
        <v>: Tin học</v>
      </c>
    </row>
    <row r="55" spans="1:34" ht="15.75" customHeight="1" x14ac:dyDescent="0.3">
      <c r="A55" s="107"/>
      <c r="B55" s="52"/>
      <c r="C55" s="1046" t="s">
        <v>1</v>
      </c>
      <c r="D55" s="25" t="s">
        <v>6551</v>
      </c>
      <c r="E55" s="26">
        <v>4</v>
      </c>
      <c r="F55" s="26" t="s">
        <v>7146</v>
      </c>
      <c r="G55" s="111" t="s">
        <v>385</v>
      </c>
      <c r="H55" s="25" t="s">
        <v>6556</v>
      </c>
      <c r="I55" s="27">
        <v>4</v>
      </c>
      <c r="J55" s="28" t="s">
        <v>7146</v>
      </c>
      <c r="K55" s="110" t="s">
        <v>8</v>
      </c>
      <c r="L55" s="25" t="s">
        <v>10183</v>
      </c>
      <c r="M55" s="28">
        <v>4</v>
      </c>
      <c r="N55" s="508" t="s">
        <v>403</v>
      </c>
      <c r="O55" s="110" t="s">
        <v>14</v>
      </c>
      <c r="P55" s="30" t="s">
        <v>6551</v>
      </c>
      <c r="Q55" s="31">
        <v>4</v>
      </c>
      <c r="R55" s="28" t="s">
        <v>7146</v>
      </c>
      <c r="S55" s="110" t="s">
        <v>385</v>
      </c>
      <c r="T55" s="25" t="s">
        <v>6556</v>
      </c>
      <c r="U55" s="28">
        <v>4</v>
      </c>
      <c r="V55" s="28" t="s">
        <v>7146</v>
      </c>
      <c r="W55" s="110" t="s">
        <v>8</v>
      </c>
      <c r="X55" s="25"/>
      <c r="Y55" s="28"/>
      <c r="Z55" s="28"/>
      <c r="AA55" s="110"/>
      <c r="AB55" s="25"/>
      <c r="AC55" s="27"/>
      <c r="AD55" s="28"/>
      <c r="AE55" s="312"/>
      <c r="AF55" s="308" t="s">
        <v>4580</v>
      </c>
      <c r="AG55" s="305" t="s">
        <v>8582</v>
      </c>
      <c r="AH55" s="305" t="str">
        <f>IFERROR(IF(AG55&lt;&gt;"",": "&amp;VLOOKUP(AG55,mon!$A$1:$C$36132,2,0),""),"")</f>
        <v>: Ngoại ngữ(Anh văn)</v>
      </c>
    </row>
    <row r="56" spans="1:34" ht="15.75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4572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 t="s">
        <v>6537</v>
      </c>
      <c r="AG56" s="306" t="s">
        <v>8585</v>
      </c>
      <c r="AH56" s="306" t="str">
        <f>IFERROR(IF(AG56&lt;&gt;"",": "&amp;VLOOKUP(AG56,mon!$A$1:$C$36132,2,0),""),"")</f>
        <v/>
      </c>
    </row>
    <row r="57" spans="1:34" ht="15.75" customHeight="1" x14ac:dyDescent="0.3">
      <c r="A57" s="105">
        <v>15</v>
      </c>
      <c r="B57" s="51" t="s">
        <v>9864</v>
      </c>
      <c r="C57" s="1042" t="s">
        <v>0</v>
      </c>
      <c r="D57" s="15"/>
      <c r="E57" s="16"/>
      <c r="F57" s="16"/>
      <c r="G57" s="115"/>
      <c r="H57" s="15" t="s">
        <v>6545</v>
      </c>
      <c r="I57" s="17">
        <v>4</v>
      </c>
      <c r="J57" s="18" t="s">
        <v>7110</v>
      </c>
      <c r="K57" s="114" t="s">
        <v>13</v>
      </c>
      <c r="L57" s="15" t="s">
        <v>6578</v>
      </c>
      <c r="M57" s="18">
        <v>4</v>
      </c>
      <c r="N57" s="18" t="s">
        <v>7146</v>
      </c>
      <c r="O57" s="114" t="s">
        <v>5</v>
      </c>
      <c r="P57" s="34" t="s">
        <v>6545</v>
      </c>
      <c r="Q57" s="35">
        <v>4</v>
      </c>
      <c r="R57" s="36" t="s">
        <v>7110</v>
      </c>
      <c r="S57" s="114" t="s">
        <v>13</v>
      </c>
      <c r="T57" s="15" t="s">
        <v>6578</v>
      </c>
      <c r="U57" s="18">
        <v>4</v>
      </c>
      <c r="V57" s="18" t="s">
        <v>7146</v>
      </c>
      <c r="W57" s="114" t="s">
        <v>5</v>
      </c>
      <c r="X57" s="18"/>
      <c r="Y57" s="18"/>
      <c r="Z57" s="18"/>
      <c r="AA57" s="114"/>
      <c r="AB57" s="15"/>
      <c r="AC57" s="17"/>
      <c r="AD57" s="18"/>
      <c r="AE57" s="310"/>
      <c r="AF57" s="307" t="s">
        <v>6545</v>
      </c>
      <c r="AG57" s="304" t="s">
        <v>8630</v>
      </c>
      <c r="AH57" s="304" t="str">
        <f>IFERROR(IF(AG57&lt;&gt;"",": "&amp;VLOOKUP(AG57,mon!$A$1:$C$36132,2,0),""),"")</f>
        <v>: Kỹ thuật lái ô tô</v>
      </c>
    </row>
    <row r="58" spans="1:34" ht="15.75" customHeight="1" x14ac:dyDescent="0.3">
      <c r="A58" s="107"/>
      <c r="B58" s="52"/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6578</v>
      </c>
      <c r="AG58" s="305" t="s">
        <v>8632</v>
      </c>
      <c r="AH58" s="305" t="str">
        <f>IFERROR(IF(AG58&lt;&gt;"",": "&amp;VLOOKUP(AG58,mon!$A$1:$C$36132,2,0),""),"")</f>
        <v>: Bảo dưỡng và sửa chữa hệ thống truyền lực.</v>
      </c>
    </row>
    <row r="59" spans="1:34" ht="15.75" customHeight="1" x14ac:dyDescent="0.3">
      <c r="A59" s="107"/>
      <c r="B59" s="52"/>
      <c r="C59" s="1046" t="s">
        <v>1</v>
      </c>
      <c r="D59" s="25" t="s">
        <v>6545</v>
      </c>
      <c r="E59" s="26">
        <v>4</v>
      </c>
      <c r="F59" s="26" t="s">
        <v>7110</v>
      </c>
      <c r="G59" s="111" t="s">
        <v>13</v>
      </c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 t="s">
        <v>6551</v>
      </c>
      <c r="AG59" s="305" t="s">
        <v>8635</v>
      </c>
      <c r="AH59" s="305" t="str">
        <f>IFERROR(IF(AG59&lt;&gt;"",": "&amp;VLOOKUP(AG59,mon!$A$1:$C$36132,2,0),""),"")</f>
        <v>: Bảo dưỡng và sửa chữa khung-vỏ và chăm sóc làm đẹp xe ô tô</v>
      </c>
    </row>
    <row r="60" spans="1:34" ht="15.75" customHeight="1" x14ac:dyDescent="0.3">
      <c r="A60" s="107"/>
      <c r="B60" s="52"/>
      <c r="C60" s="1046"/>
      <c r="D60" s="40" t="s">
        <v>7244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 t="s">
        <v>6556</v>
      </c>
      <c r="AG60" s="306" t="s">
        <v>8637</v>
      </c>
      <c r="AH60" s="306" t="str">
        <f>IFERROR(IF(AG60&lt;&gt;"",": "&amp;VLOOKUP(AG60,mon!$A$1:$C$36132,2,0),""),"")</f>
        <v>: Bảo dưỡng và sửa chữa hệ thống cung cấpnhiên liệu động cơ xăng</v>
      </c>
    </row>
    <row r="61" spans="1:34" ht="15.75" customHeight="1" x14ac:dyDescent="0.3">
      <c r="A61" s="105">
        <v>16</v>
      </c>
      <c r="B61" s="51" t="s">
        <v>9939</v>
      </c>
      <c r="C61" s="1042" t="s">
        <v>0</v>
      </c>
      <c r="D61" s="15" t="s">
        <v>7008</v>
      </c>
      <c r="E61" s="16"/>
      <c r="F61" s="16"/>
      <c r="G61" s="115"/>
      <c r="H61" s="15" t="s">
        <v>7008</v>
      </c>
      <c r="I61" s="17"/>
      <c r="J61" s="18"/>
      <c r="K61" s="114"/>
      <c r="L61" s="15" t="s">
        <v>7008</v>
      </c>
      <c r="M61" s="18"/>
      <c r="N61" s="18"/>
      <c r="O61" s="114"/>
      <c r="P61" s="34" t="s">
        <v>7008</v>
      </c>
      <c r="Q61" s="35"/>
      <c r="R61" s="36"/>
      <c r="S61" s="114"/>
      <c r="T61" s="15" t="s">
        <v>7008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6529</v>
      </c>
      <c r="AG61" s="304" t="s">
        <v>8621</v>
      </c>
      <c r="AH61" s="304" t="str">
        <f>IFERROR(IF(AG61&lt;&gt;"",": "&amp;VLOOKUP(AG61,mon!$A$1:$C$36132,2,0),""),"")</f>
        <v>: Điện kỹ thuật</v>
      </c>
    </row>
    <row r="62" spans="1:34" ht="15.75" customHeight="1" x14ac:dyDescent="0.3">
      <c r="A62" s="107"/>
      <c r="B62" s="52"/>
      <c r="C62" s="1043"/>
      <c r="D62" s="20" t="s">
        <v>7244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6548</v>
      </c>
      <c r="AG62" s="305" t="s">
        <v>8631</v>
      </c>
      <c r="AH62" s="305" t="str">
        <f>IFERROR(IF(AG62&lt;&gt;"",": "&amp;VLOOKUP(AG62,mon!$A$1:$C$36132,2,0),""),"")</f>
        <v>: Bảo dưỡng và sửa chữa động cơ đốt trong</v>
      </c>
    </row>
    <row r="63" spans="1:34" ht="15.75" customHeight="1" x14ac:dyDescent="0.3">
      <c r="A63" s="107"/>
      <c r="B63" s="52"/>
      <c r="C63" s="1046" t="s">
        <v>1</v>
      </c>
      <c r="D63" s="25"/>
      <c r="E63" s="26"/>
      <c r="F63" s="26"/>
      <c r="G63" s="111"/>
      <c r="H63" s="25" t="s">
        <v>7008</v>
      </c>
      <c r="I63" s="27"/>
      <c r="J63" s="28"/>
      <c r="K63" s="110"/>
      <c r="L63" s="25" t="s">
        <v>6548</v>
      </c>
      <c r="M63" s="28">
        <v>4</v>
      </c>
      <c r="N63" s="28" t="s">
        <v>6569</v>
      </c>
      <c r="O63" s="110" t="s">
        <v>10</v>
      </c>
      <c r="P63" s="25" t="s">
        <v>6552</v>
      </c>
      <c r="Q63" s="27">
        <v>3</v>
      </c>
      <c r="R63" s="28" t="s">
        <v>8314</v>
      </c>
      <c r="S63" s="110" t="s">
        <v>5653</v>
      </c>
      <c r="T63" s="25" t="s">
        <v>6529</v>
      </c>
      <c r="U63" s="28">
        <v>4</v>
      </c>
      <c r="V63" s="508" t="s">
        <v>403</v>
      </c>
      <c r="W63" s="110" t="s">
        <v>14</v>
      </c>
      <c r="X63" s="25"/>
      <c r="Y63" s="28"/>
      <c r="Z63" s="28"/>
      <c r="AA63" s="110"/>
      <c r="AB63" s="25"/>
      <c r="AC63" s="27"/>
      <c r="AD63" s="28"/>
      <c r="AE63" s="312"/>
      <c r="AF63" s="308" t="s">
        <v>6552</v>
      </c>
      <c r="AG63" s="305" t="s">
        <v>8634</v>
      </c>
      <c r="AH63" s="305" t="str">
        <f>IFERROR(IF(AG63&lt;&gt;"",": "&amp;VLOOKUP(AG63,mon!$A$1:$C$36132,2,0),""),"")</f>
        <v>: Bảo dưỡng và sửa chữa hệ thống phanh</v>
      </c>
    </row>
    <row r="64" spans="1:34" ht="15.75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"&amp;VLOOKUP(AG64,mon!$A$1:$C$36132,2,0),""),"")</f>
        <v/>
      </c>
    </row>
    <row r="65" spans="1:34" ht="15.75" customHeight="1" x14ac:dyDescent="0.3">
      <c r="A65" s="105">
        <v>17</v>
      </c>
      <c r="B65" s="51" t="s">
        <v>9940</v>
      </c>
      <c r="C65" s="1042" t="s">
        <v>0</v>
      </c>
      <c r="D65" s="15" t="s">
        <v>7008</v>
      </c>
      <c r="E65" s="16"/>
      <c r="F65" s="16"/>
      <c r="G65" s="115"/>
      <c r="H65" s="15" t="s">
        <v>7008</v>
      </c>
      <c r="I65" s="17"/>
      <c r="J65" s="18"/>
      <c r="K65" s="114"/>
      <c r="L65" s="18" t="s">
        <v>7008</v>
      </c>
      <c r="M65" s="18"/>
      <c r="N65" s="18"/>
      <c r="O65" s="114"/>
      <c r="P65" s="15" t="s">
        <v>7008</v>
      </c>
      <c r="Q65" s="17"/>
      <c r="R65" s="18"/>
      <c r="S65" s="114"/>
      <c r="T65" s="15" t="s">
        <v>7008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6529</v>
      </c>
      <c r="AG65" s="304" t="s">
        <v>8621</v>
      </c>
      <c r="AH65" s="304" t="str">
        <f>IFERROR(IF(AG65&lt;&gt;"",": "&amp;VLOOKUP(AG65,mon!$A$1:$C$36132,2,0),""),"")</f>
        <v>: Điện kỹ thuật</v>
      </c>
    </row>
    <row r="66" spans="1:34" ht="15.75" customHeight="1" x14ac:dyDescent="0.3">
      <c r="A66" s="107"/>
      <c r="B66" s="52"/>
      <c r="C66" s="1043"/>
      <c r="D66" s="20" t="s">
        <v>7244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6548</v>
      </c>
      <c r="AG66" s="305" t="s">
        <v>8631</v>
      </c>
      <c r="AH66" s="305" t="str">
        <f>IFERROR(IF(AG66&lt;&gt;"",": "&amp;VLOOKUP(AG66,mon!$A$1:$C$36132,2,0),""),"")</f>
        <v>: Bảo dưỡng và sửa chữa động cơ đốt trong</v>
      </c>
    </row>
    <row r="67" spans="1:34" ht="15.75" customHeight="1" x14ac:dyDescent="0.3">
      <c r="A67" s="107"/>
      <c r="B67" s="52"/>
      <c r="C67" s="1046" t="s">
        <v>1</v>
      </c>
      <c r="D67" s="25" t="s">
        <v>6548</v>
      </c>
      <c r="E67" s="26">
        <v>4</v>
      </c>
      <c r="F67" s="26" t="s">
        <v>6569</v>
      </c>
      <c r="G67" s="111" t="s">
        <v>10</v>
      </c>
      <c r="H67" s="25" t="s">
        <v>7008</v>
      </c>
      <c r="I67" s="27"/>
      <c r="J67" s="28"/>
      <c r="K67" s="110"/>
      <c r="L67" s="25"/>
      <c r="M67" s="28"/>
      <c r="N67" s="28"/>
      <c r="O67" s="110"/>
      <c r="P67" s="30" t="s">
        <v>6548</v>
      </c>
      <c r="Q67" s="31">
        <v>4</v>
      </c>
      <c r="R67" s="28" t="s">
        <v>6569</v>
      </c>
      <c r="S67" s="110" t="s">
        <v>10</v>
      </c>
      <c r="T67" s="25" t="s">
        <v>6529</v>
      </c>
      <c r="U67" s="28">
        <v>4</v>
      </c>
      <c r="V67" s="508" t="s">
        <v>403</v>
      </c>
      <c r="W67" s="110" t="s">
        <v>14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"&amp;VLOOKUP(AG67,mon!$A$1:$C$36132,2,0),""),"")</f>
        <v/>
      </c>
    </row>
    <row r="68" spans="1:34" ht="15.75" customHeight="1" x14ac:dyDescent="0.3">
      <c r="A68" s="107"/>
      <c r="B68" s="52"/>
      <c r="C68" s="1046"/>
      <c r="D68" s="25" t="s">
        <v>7244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"&amp;VLOOKUP(AG68,mon!$A$1:$C$36132,2,0),""),"")</f>
        <v/>
      </c>
    </row>
    <row r="69" spans="1:34" ht="15.75" customHeight="1" x14ac:dyDescent="0.3">
      <c r="A69" s="105">
        <v>18</v>
      </c>
      <c r="B69" s="51" t="s">
        <v>9900</v>
      </c>
      <c r="C69" s="1042" t="s">
        <v>0</v>
      </c>
      <c r="D69" s="15" t="s">
        <v>7008</v>
      </c>
      <c r="E69" s="16"/>
      <c r="F69" s="16"/>
      <c r="G69" s="115"/>
      <c r="H69" s="15" t="s">
        <v>7008</v>
      </c>
      <c r="I69" s="17"/>
      <c r="J69" s="18"/>
      <c r="K69" s="114"/>
      <c r="L69" s="18" t="s">
        <v>7008</v>
      </c>
      <c r="M69" s="18"/>
      <c r="N69" s="18"/>
      <c r="O69" s="114"/>
      <c r="P69" s="15" t="s">
        <v>7008</v>
      </c>
      <c r="Q69" s="17"/>
      <c r="R69" s="18"/>
      <c r="S69" s="114"/>
      <c r="T69" s="15" t="s">
        <v>7008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6530</v>
      </c>
      <c r="AG69" s="304" t="s">
        <v>8622</v>
      </c>
      <c r="AH69" s="304" t="str">
        <f>IFERROR(IF(AG69&lt;&gt;"",": "&amp;VLOOKUP(AG69,mon!$A$1:$C$36132,2,0),""),"")</f>
        <v>: Cơ ứng dụng</v>
      </c>
    </row>
    <row r="70" spans="1:34" ht="15.75" customHeight="1" x14ac:dyDescent="0.3">
      <c r="A70" s="107"/>
      <c r="B70" s="52"/>
      <c r="C70" s="1043"/>
      <c r="D70" s="20" t="s">
        <v>7244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6547</v>
      </c>
      <c r="AG70" s="305" t="s">
        <v>8624</v>
      </c>
      <c r="AH70" s="305" t="str">
        <f>IFERROR(IF(AG70&lt;&gt;"",": "&amp;VLOOKUP(AG70,mon!$A$1:$C$36132,2,0),""),"")</f>
        <v>: Vẽ kỹ thuật</v>
      </c>
    </row>
    <row r="71" spans="1:34" ht="15.75" customHeight="1" x14ac:dyDescent="0.3">
      <c r="A71" s="107"/>
      <c r="B71" s="52"/>
      <c r="C71" s="1046" t="s">
        <v>1</v>
      </c>
      <c r="D71" s="25" t="s">
        <v>7008</v>
      </c>
      <c r="E71" s="26"/>
      <c r="F71" s="26"/>
      <c r="G71" s="111"/>
      <c r="H71" s="25" t="s">
        <v>6530</v>
      </c>
      <c r="I71" s="27">
        <v>4</v>
      </c>
      <c r="J71" s="508" t="s">
        <v>403</v>
      </c>
      <c r="K71" s="110" t="s">
        <v>14</v>
      </c>
      <c r="L71" s="25" t="s">
        <v>6547</v>
      </c>
      <c r="M71" s="28">
        <v>3</v>
      </c>
      <c r="N71" s="508" t="s">
        <v>402</v>
      </c>
      <c r="O71" s="110" t="s">
        <v>349</v>
      </c>
      <c r="P71" s="30" t="s">
        <v>6530</v>
      </c>
      <c r="Q71" s="31">
        <v>4</v>
      </c>
      <c r="R71" s="508" t="s">
        <v>403</v>
      </c>
      <c r="S71" s="110" t="s">
        <v>14</v>
      </c>
      <c r="T71" s="25" t="s">
        <v>6548</v>
      </c>
      <c r="U71" s="28">
        <v>4</v>
      </c>
      <c r="V71" s="28" t="s">
        <v>6569</v>
      </c>
      <c r="W71" s="110" t="s">
        <v>10</v>
      </c>
      <c r="X71" s="25"/>
      <c r="Y71" s="28"/>
      <c r="Z71" s="28"/>
      <c r="AA71" s="110"/>
      <c r="AB71" s="25"/>
      <c r="AC71" s="27"/>
      <c r="AD71" s="28"/>
      <c r="AE71" s="312"/>
      <c r="AF71" s="308" t="s">
        <v>6548</v>
      </c>
      <c r="AG71" s="305" t="s">
        <v>8631</v>
      </c>
      <c r="AH71" s="305" t="str">
        <f>IFERROR(IF(AG71&lt;&gt;"",": "&amp;VLOOKUP(AG71,mon!$A$1:$C$36132,2,0),""),"")</f>
        <v>: Bảo dưỡng và sửa chữa động cơ đốt trong</v>
      </c>
    </row>
    <row r="72" spans="1:34" ht="15.75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4" ht="15.75" customHeight="1" x14ac:dyDescent="0.3">
      <c r="A73" s="105">
        <v>19</v>
      </c>
      <c r="B73" s="51" t="s">
        <v>9901</v>
      </c>
      <c r="C73" s="1042" t="s">
        <v>0</v>
      </c>
      <c r="D73" s="15" t="s">
        <v>7008</v>
      </c>
      <c r="E73" s="16"/>
      <c r="F73" s="16"/>
      <c r="G73" s="115"/>
      <c r="H73" s="15" t="s">
        <v>7008</v>
      </c>
      <c r="I73" s="17"/>
      <c r="J73" s="18"/>
      <c r="K73" s="114"/>
      <c r="L73" s="15" t="s">
        <v>7008</v>
      </c>
      <c r="M73" s="18"/>
      <c r="N73" s="18"/>
      <c r="O73" s="114"/>
      <c r="P73" s="34" t="s">
        <v>7008</v>
      </c>
      <c r="Q73" s="35"/>
      <c r="R73" s="36"/>
      <c r="S73" s="114"/>
      <c r="T73" s="15" t="s">
        <v>7008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6530</v>
      </c>
      <c r="AG73" s="304" t="s">
        <v>8622</v>
      </c>
      <c r="AH73" s="304" t="str">
        <f>IFERROR(IF(AG73&lt;&gt;"",": "&amp;VLOOKUP(AG73,mon!$A$1:$C$36132,2,0),""),"")</f>
        <v>: Cơ ứng dụng</v>
      </c>
    </row>
    <row r="74" spans="1:34" ht="15.75" customHeight="1" x14ac:dyDescent="0.3">
      <c r="A74" s="107"/>
      <c r="B74" s="52"/>
      <c r="C74" s="1043"/>
      <c r="D74" s="20" t="s">
        <v>7244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6547</v>
      </c>
      <c r="AG74" s="305" t="s">
        <v>8624</v>
      </c>
      <c r="AH74" s="305" t="str">
        <f>IFERROR(IF(AG74&lt;&gt;"",": "&amp;VLOOKUP(AG74,mon!$A$1:$C$36132,2,0),""),"")</f>
        <v>: Vẽ kỹ thuật</v>
      </c>
    </row>
    <row r="75" spans="1:34" ht="15.75" customHeight="1" x14ac:dyDescent="0.3">
      <c r="A75" s="107"/>
      <c r="B75" s="52"/>
      <c r="C75" s="1046" t="s">
        <v>1</v>
      </c>
      <c r="D75" s="25" t="s">
        <v>7008</v>
      </c>
      <c r="E75" s="26"/>
      <c r="F75" s="26"/>
      <c r="G75" s="111"/>
      <c r="H75" s="25" t="s">
        <v>6530</v>
      </c>
      <c r="I75" s="27">
        <v>4</v>
      </c>
      <c r="J75" s="508" t="s">
        <v>403</v>
      </c>
      <c r="K75" s="110" t="s">
        <v>14</v>
      </c>
      <c r="L75" s="25" t="s">
        <v>6547</v>
      </c>
      <c r="M75" s="28">
        <v>3</v>
      </c>
      <c r="N75" s="508" t="s">
        <v>402</v>
      </c>
      <c r="O75" s="110" t="s">
        <v>349</v>
      </c>
      <c r="P75" s="25" t="s">
        <v>6530</v>
      </c>
      <c r="Q75" s="27">
        <v>4</v>
      </c>
      <c r="R75" s="508" t="s">
        <v>403</v>
      </c>
      <c r="S75" s="110" t="s">
        <v>14</v>
      </c>
      <c r="T75" s="25" t="s">
        <v>7000</v>
      </c>
      <c r="U75" s="28">
        <v>4</v>
      </c>
      <c r="V75" s="28" t="s">
        <v>6584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308" t="s">
        <v>7000</v>
      </c>
      <c r="AG75" s="305" t="s">
        <v>8629</v>
      </c>
      <c r="AH75" s="305" t="str">
        <f>IFERROR(IF(AG75&lt;&gt;"",": "&amp;VLOOKUP(AG75,mon!$A$1:$C$36132,2,0),""),"")</f>
        <v>: Kỹ thuật chung về ô tô và công nghệ sửa chữa</v>
      </c>
    </row>
    <row r="76" spans="1:34" ht="15.75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 t="s">
        <v>4572</v>
      </c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"&amp;VLOOKUP(AG76,mon!$A$1:$C$36132,2,0),""),"")</f>
        <v/>
      </c>
    </row>
    <row r="77" spans="1:34" ht="15.75" customHeight="1" x14ac:dyDescent="0.3">
      <c r="A77" s="105">
        <v>20</v>
      </c>
      <c r="B77" s="51" t="s">
        <v>9884</v>
      </c>
      <c r="C77" s="1042" t="s">
        <v>0</v>
      </c>
      <c r="D77" s="15" t="s">
        <v>7008</v>
      </c>
      <c r="E77" s="16"/>
      <c r="F77" s="16"/>
      <c r="G77" s="115"/>
      <c r="H77" s="15" t="s">
        <v>7008</v>
      </c>
      <c r="I77" s="17"/>
      <c r="J77" s="18"/>
      <c r="K77" s="114"/>
      <c r="L77" s="15" t="s">
        <v>7008</v>
      </c>
      <c r="M77" s="18"/>
      <c r="N77" s="18"/>
      <c r="O77" s="114"/>
      <c r="P77" s="34" t="s">
        <v>7008</v>
      </c>
      <c r="Q77" s="35"/>
      <c r="R77" s="36"/>
      <c r="S77" s="114"/>
      <c r="T77" s="15" t="s">
        <v>7008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5473</v>
      </c>
      <c r="AG77" s="304" t="s">
        <v>8619</v>
      </c>
      <c r="AH77" s="304" t="str">
        <f>IFERROR(IF(AG77&lt;&gt;"",": "&amp;VLOOKUP(AG77,mon!$A$1:$C$36132,2,0),""),"")</f>
        <v>: Tin học</v>
      </c>
    </row>
    <row r="78" spans="1:34" ht="15.75" customHeight="1" x14ac:dyDescent="0.3">
      <c r="A78" s="107"/>
      <c r="B78" s="52"/>
      <c r="C78" s="1043"/>
      <c r="D78" s="20" t="s">
        <v>7244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4580</v>
      </c>
      <c r="AG78" s="305" t="s">
        <v>8620</v>
      </c>
      <c r="AH78" s="305" t="str">
        <f>IFERROR(IF(AG78&lt;&gt;"",": "&amp;VLOOKUP(AG78,mon!$A$1:$C$36132,2,0),""),"")</f>
        <v>: Ngoại ngữ (Anh văn)</v>
      </c>
    </row>
    <row r="79" spans="1:34" ht="15.75" customHeight="1" x14ac:dyDescent="0.3">
      <c r="A79" s="107"/>
      <c r="B79" s="52"/>
      <c r="C79" s="1046" t="s">
        <v>1</v>
      </c>
      <c r="D79" s="25" t="s">
        <v>5473</v>
      </c>
      <c r="E79" s="26">
        <v>4</v>
      </c>
      <c r="F79" s="537" t="s">
        <v>401</v>
      </c>
      <c r="G79" s="111" t="s">
        <v>191</v>
      </c>
      <c r="H79" s="25" t="s">
        <v>7008</v>
      </c>
      <c r="I79" s="27"/>
      <c r="J79" s="28"/>
      <c r="K79" s="110"/>
      <c r="L79" s="25" t="s">
        <v>5473</v>
      </c>
      <c r="M79" s="28">
        <v>4</v>
      </c>
      <c r="N79" s="508" t="s">
        <v>401</v>
      </c>
      <c r="O79" s="110" t="s">
        <v>191</v>
      </c>
      <c r="P79" s="25"/>
      <c r="Q79" s="27"/>
      <c r="R79" s="28"/>
      <c r="S79" s="110"/>
      <c r="T79" s="25" t="s">
        <v>4580</v>
      </c>
      <c r="U79" s="28">
        <v>4</v>
      </c>
      <c r="V79" s="508" t="s">
        <v>420</v>
      </c>
      <c r="W79" s="110" t="s">
        <v>685</v>
      </c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"&amp;VLOOKUP(AG79,mon!$A$1:$C$36132,2,0),""),"")</f>
        <v/>
      </c>
    </row>
    <row r="80" spans="1:34" ht="15.75" customHeight="1" x14ac:dyDescent="0.3">
      <c r="A80" s="107"/>
      <c r="B80" s="52"/>
      <c r="C80" s="1047"/>
      <c r="D80" s="40" t="s">
        <v>7244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"&amp;VLOOKUP(AG80,mon!$A$1:$C$36132,2,0),""),"")</f>
        <v/>
      </c>
    </row>
    <row r="81" spans="1:34" ht="15.75" customHeight="1" x14ac:dyDescent="0.3">
      <c r="A81" s="105">
        <v>21</v>
      </c>
      <c r="B81" s="51" t="s">
        <v>9907</v>
      </c>
      <c r="C81" s="1042" t="s">
        <v>0</v>
      </c>
      <c r="D81" s="15" t="s">
        <v>6548</v>
      </c>
      <c r="E81" s="16">
        <v>3</v>
      </c>
      <c r="F81" s="16" t="s">
        <v>5608</v>
      </c>
      <c r="G81" s="115" t="s">
        <v>84</v>
      </c>
      <c r="H81" s="15" t="s">
        <v>7006</v>
      </c>
      <c r="I81" s="17">
        <v>4</v>
      </c>
      <c r="J81" s="18" t="s">
        <v>7137</v>
      </c>
      <c r="K81" s="114" t="s">
        <v>12</v>
      </c>
      <c r="L81" s="15" t="s">
        <v>10183</v>
      </c>
      <c r="M81" s="18">
        <v>2</v>
      </c>
      <c r="N81" s="509" t="s">
        <v>8355</v>
      </c>
      <c r="O81" s="114" t="s">
        <v>597</v>
      </c>
      <c r="P81" s="34" t="s">
        <v>6529</v>
      </c>
      <c r="Q81" s="35">
        <v>4</v>
      </c>
      <c r="R81" s="507" t="s">
        <v>403</v>
      </c>
      <c r="S81" s="114" t="s">
        <v>14</v>
      </c>
      <c r="T81" s="15" t="s">
        <v>6529</v>
      </c>
      <c r="U81" s="18">
        <v>4</v>
      </c>
      <c r="V81" s="509" t="s">
        <v>403</v>
      </c>
      <c r="W81" s="114" t="s">
        <v>14</v>
      </c>
      <c r="X81" s="18"/>
      <c r="Y81" s="18"/>
      <c r="Z81" s="18"/>
      <c r="AA81" s="114"/>
      <c r="AB81" s="15"/>
      <c r="AC81" s="17"/>
      <c r="AD81" s="18"/>
      <c r="AE81" s="310"/>
      <c r="AF81" s="307" t="s">
        <v>4583</v>
      </c>
      <c r="AG81" s="304" t="s">
        <v>8560</v>
      </c>
      <c r="AH81" s="304" t="str">
        <f>IFERROR(IF(AG81&lt;&gt;"",": "&amp;VLOOKUP(AG81,mon!$A$1:$C$36132,2,0),""),"")</f>
        <v>: Giáo dục quốc phòng – An ninh</v>
      </c>
    </row>
    <row r="82" spans="1:34" ht="15.75" customHeight="1" x14ac:dyDescent="0.3">
      <c r="A82" s="107"/>
      <c r="B82" s="52"/>
      <c r="C82" s="1043"/>
      <c r="D82" s="20" t="s">
        <v>7244</v>
      </c>
      <c r="E82" s="21"/>
      <c r="F82" s="21"/>
      <c r="G82" s="113"/>
      <c r="H82" s="20"/>
      <c r="I82" s="22"/>
      <c r="J82" s="22"/>
      <c r="K82" s="112"/>
      <c r="L82" s="20" t="s">
        <v>4572</v>
      </c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6529</v>
      </c>
      <c r="AG82" s="305" t="s">
        <v>8563</v>
      </c>
      <c r="AH82" s="305" t="str">
        <f>IFERROR(IF(AG82&lt;&gt;"",": "&amp;VLOOKUP(AG82,mon!$A$1:$C$36132,2,0),""),"")</f>
        <v>: Điện kỹ thuật</v>
      </c>
    </row>
    <row r="83" spans="1:34" ht="15.75" customHeight="1" x14ac:dyDescent="0.3">
      <c r="A83" s="107"/>
      <c r="B83" s="52"/>
      <c r="C83" s="1046" t="s">
        <v>1</v>
      </c>
      <c r="D83" s="25" t="s">
        <v>6545</v>
      </c>
      <c r="E83" s="26">
        <v>4</v>
      </c>
      <c r="F83" s="26" t="s">
        <v>5608</v>
      </c>
      <c r="G83" s="111" t="s">
        <v>597</v>
      </c>
      <c r="H83" s="25"/>
      <c r="I83" s="27"/>
      <c r="J83" s="28"/>
      <c r="K83" s="110"/>
      <c r="L83" s="25"/>
      <c r="M83" s="28"/>
      <c r="N83" s="28"/>
      <c r="O83" s="110"/>
      <c r="P83" s="25" t="s">
        <v>4583</v>
      </c>
      <c r="Q83" s="27">
        <v>4</v>
      </c>
      <c r="R83" s="508" t="s">
        <v>443</v>
      </c>
      <c r="S83" s="110" t="s">
        <v>332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 t="s">
        <v>10183</v>
      </c>
      <c r="AG83" s="305" t="s">
        <v>10185</v>
      </c>
      <c r="AH83" s="305" t="str">
        <f>IFERROR(IF(AG83&lt;&gt;"",": "&amp;VLOOKUP(AG83,mon!$A$1:$C$36132,2,0),""),"")</f>
        <v>: Vật liệu học</v>
      </c>
    </row>
    <row r="84" spans="1:34" ht="15.75" customHeight="1" x14ac:dyDescent="0.3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 t="s">
        <v>7006</v>
      </c>
      <c r="AG84" s="306" t="s">
        <v>8568</v>
      </c>
      <c r="AH84" s="306" t="str">
        <f>IFERROR(IF(AG84&lt;&gt;"",": "&amp;VLOOKUP(AG84,mon!$A$1:$C$36132,2,0),""),"")</f>
        <v>: Bảo dưỡng hệ thống điện</v>
      </c>
    </row>
    <row r="85" spans="1:34" ht="15.75" customHeight="1" x14ac:dyDescent="0.3">
      <c r="A85" s="105">
        <v>22</v>
      </c>
      <c r="B85" s="51" t="s">
        <v>9908</v>
      </c>
      <c r="C85" s="1042" t="s">
        <v>0</v>
      </c>
      <c r="D85" s="15" t="s">
        <v>7006</v>
      </c>
      <c r="E85" s="16">
        <v>3</v>
      </c>
      <c r="F85" s="16" t="s">
        <v>7137</v>
      </c>
      <c r="G85" s="115" t="s">
        <v>12</v>
      </c>
      <c r="H85" s="15" t="s">
        <v>6557</v>
      </c>
      <c r="I85" s="17">
        <v>4</v>
      </c>
      <c r="J85" s="18" t="s">
        <v>7239</v>
      </c>
      <c r="K85" s="114" t="s">
        <v>84</v>
      </c>
      <c r="L85" s="15" t="s">
        <v>10183</v>
      </c>
      <c r="M85" s="18">
        <v>2</v>
      </c>
      <c r="N85" s="509" t="s">
        <v>8355</v>
      </c>
      <c r="O85" s="114" t="s">
        <v>597</v>
      </c>
      <c r="P85" s="34" t="s">
        <v>6529</v>
      </c>
      <c r="Q85" s="35">
        <v>4</v>
      </c>
      <c r="R85" s="507" t="s">
        <v>403</v>
      </c>
      <c r="S85" s="114" t="s">
        <v>14</v>
      </c>
      <c r="T85" s="15" t="s">
        <v>6529</v>
      </c>
      <c r="U85" s="18">
        <v>4</v>
      </c>
      <c r="V85" s="509" t="s">
        <v>403</v>
      </c>
      <c r="W85" s="114" t="s">
        <v>14</v>
      </c>
      <c r="X85" s="18"/>
      <c r="Y85" s="18"/>
      <c r="Z85" s="18"/>
      <c r="AA85" s="114"/>
      <c r="AB85" s="15"/>
      <c r="AC85" s="17"/>
      <c r="AD85" s="18"/>
      <c r="AE85" s="310"/>
      <c r="AF85" s="307" t="s">
        <v>4583</v>
      </c>
      <c r="AG85" s="304" t="s">
        <v>8560</v>
      </c>
      <c r="AH85" s="304" t="str">
        <f>IFERROR(IF(AG85&lt;&gt;"",": "&amp;VLOOKUP(AG85,mon!$A$1:$C$36132,2,0),""),"")</f>
        <v>: Giáo dục quốc phòng – An ninh</v>
      </c>
    </row>
    <row r="86" spans="1:34" ht="15.75" customHeight="1" x14ac:dyDescent="0.3">
      <c r="A86" s="107"/>
      <c r="B86" s="52"/>
      <c r="C86" s="1043"/>
      <c r="D86" s="20" t="s">
        <v>7244</v>
      </c>
      <c r="E86" s="21"/>
      <c r="F86" s="21"/>
      <c r="G86" s="113"/>
      <c r="H86" s="20"/>
      <c r="I86" s="22"/>
      <c r="J86" s="22"/>
      <c r="K86" s="112"/>
      <c r="L86" s="20" t="s">
        <v>4572</v>
      </c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 t="s">
        <v>6529</v>
      </c>
      <c r="AG86" s="305" t="s">
        <v>8563</v>
      </c>
      <c r="AH86" s="305" t="str">
        <f>IFERROR(IF(AG86&lt;&gt;"",": "&amp;VLOOKUP(AG86,mon!$A$1:$C$36132,2,0),""),"")</f>
        <v>: Điện kỹ thuật</v>
      </c>
    </row>
    <row r="87" spans="1:34" ht="15.75" customHeight="1" x14ac:dyDescent="0.3">
      <c r="A87" s="107"/>
      <c r="B87" s="52"/>
      <c r="C87" s="1046" t="s">
        <v>1</v>
      </c>
      <c r="D87" s="25" t="s">
        <v>6548</v>
      </c>
      <c r="E87" s="26">
        <v>4</v>
      </c>
      <c r="F87" s="26" t="s">
        <v>5608</v>
      </c>
      <c r="G87" s="111" t="s">
        <v>84</v>
      </c>
      <c r="H87" s="25" t="s">
        <v>7001</v>
      </c>
      <c r="I87" s="27">
        <v>4</v>
      </c>
      <c r="J87" s="28" t="s">
        <v>8355</v>
      </c>
      <c r="K87" s="110" t="s">
        <v>597</v>
      </c>
      <c r="L87" s="25"/>
      <c r="M87" s="28"/>
      <c r="N87" s="28"/>
      <c r="O87" s="110"/>
      <c r="P87" s="25" t="s">
        <v>4583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 t="s">
        <v>10183</v>
      </c>
      <c r="AG87" s="305" t="s">
        <v>10185</v>
      </c>
      <c r="AH87" s="305" t="str">
        <f>IFERROR(IF(AG87&lt;&gt;"",": "&amp;VLOOKUP(AG87,mon!$A$1:$C$36132,2,0),""),"")</f>
        <v>: Vật liệu học</v>
      </c>
    </row>
    <row r="88" spans="1:34" ht="15.75" customHeight="1" x14ac:dyDescent="0.3">
      <c r="A88" s="107"/>
      <c r="B88" s="54"/>
      <c r="C88" s="104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 t="s">
        <v>7001</v>
      </c>
      <c r="AG88" s="306" t="s">
        <v>8567</v>
      </c>
      <c r="AH88" s="306" t="str">
        <f>IFERROR(IF(AG88&lt;&gt;"",": "&amp;VLOOKUP(AG88,mon!$A$1:$C$36132,2,0),""),"")</f>
        <v>: Bảo dưỡng động cơ đốt trong</v>
      </c>
    </row>
    <row r="89" spans="1:34" ht="15.75" customHeight="1" x14ac:dyDescent="0.3">
      <c r="A89" s="105">
        <v>23</v>
      </c>
      <c r="B89" s="51" t="s">
        <v>9909</v>
      </c>
      <c r="C89" s="1042" t="s">
        <v>0</v>
      </c>
      <c r="D89" s="15" t="s">
        <v>7008</v>
      </c>
      <c r="E89" s="16"/>
      <c r="F89" s="16"/>
      <c r="G89" s="115"/>
      <c r="H89" s="15" t="s">
        <v>7008</v>
      </c>
      <c r="I89" s="17"/>
      <c r="J89" s="18"/>
      <c r="K89" s="114"/>
      <c r="L89" s="18" t="s">
        <v>7008</v>
      </c>
      <c r="M89" s="18"/>
      <c r="N89" s="18"/>
      <c r="O89" s="114"/>
      <c r="P89" s="15" t="s">
        <v>7008</v>
      </c>
      <c r="Q89" s="17"/>
      <c r="R89" s="18"/>
      <c r="S89" s="114"/>
      <c r="T89" s="15" t="s">
        <v>7008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6525</v>
      </c>
      <c r="AG89" s="304" t="s">
        <v>8557</v>
      </c>
      <c r="AH89" s="304" t="str">
        <f>IFERROR(IF(AG89&lt;&gt;"",": "&amp;VLOOKUP(AG89,mon!$A$1:$C$36132,2,0),""),"")</f>
        <v>: Chính trị</v>
      </c>
    </row>
    <row r="90" spans="1:34" ht="15.75" customHeight="1" x14ac:dyDescent="0.3">
      <c r="A90" s="107"/>
      <c r="B90" s="52"/>
      <c r="C90" s="1043"/>
      <c r="D90" s="20" t="s">
        <v>7244</v>
      </c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4583</v>
      </c>
      <c r="AG90" s="305" t="s">
        <v>8560</v>
      </c>
      <c r="AH90" s="305" t="str">
        <f>IFERROR(IF(AG90&lt;&gt;"",": "&amp;VLOOKUP(AG90,mon!$A$1:$C$36132,2,0),""),"")</f>
        <v>: Giáo dục quốc phòng – An ninh</v>
      </c>
    </row>
    <row r="91" spans="1:34" ht="15.75" customHeight="1" x14ac:dyDescent="0.3">
      <c r="A91" s="107"/>
      <c r="B91" s="52"/>
      <c r="C91" s="1046" t="s">
        <v>1</v>
      </c>
      <c r="D91" s="25" t="s">
        <v>7008</v>
      </c>
      <c r="E91" s="26"/>
      <c r="F91" s="26"/>
      <c r="G91" s="111"/>
      <c r="H91" s="25" t="s">
        <v>6525</v>
      </c>
      <c r="I91" s="27">
        <v>3</v>
      </c>
      <c r="J91" s="508" t="s">
        <v>405</v>
      </c>
      <c r="K91" s="110" t="s">
        <v>346</v>
      </c>
      <c r="L91" s="25" t="s">
        <v>7001</v>
      </c>
      <c r="M91" s="28">
        <v>4</v>
      </c>
      <c r="N91" s="28" t="s">
        <v>8355</v>
      </c>
      <c r="O91" s="110" t="s">
        <v>597</v>
      </c>
      <c r="P91" s="30" t="s">
        <v>4583</v>
      </c>
      <c r="Q91" s="31">
        <v>4</v>
      </c>
      <c r="R91" s="508" t="s">
        <v>443</v>
      </c>
      <c r="S91" s="110" t="s">
        <v>332</v>
      </c>
      <c r="T91" s="25" t="s">
        <v>7006</v>
      </c>
      <c r="U91" s="28">
        <v>4</v>
      </c>
      <c r="V91" s="28" t="s">
        <v>7137</v>
      </c>
      <c r="W91" s="110" t="s">
        <v>12</v>
      </c>
      <c r="X91" s="25"/>
      <c r="Y91" s="28"/>
      <c r="Z91" s="28"/>
      <c r="AA91" s="110"/>
      <c r="AB91" s="25"/>
      <c r="AC91" s="27"/>
      <c r="AD91" s="28"/>
      <c r="AE91" s="312"/>
      <c r="AF91" s="308" t="s">
        <v>7001</v>
      </c>
      <c r="AG91" s="305" t="s">
        <v>8567</v>
      </c>
      <c r="AH91" s="305" t="str">
        <f>IFERROR(IF(AG91&lt;&gt;"",": "&amp;VLOOKUP(AG91,mon!$A$1:$C$36132,2,0),""),"")</f>
        <v>: Bảo dưỡng động cơ đốt trong</v>
      </c>
    </row>
    <row r="92" spans="1:34" ht="15.75" customHeight="1" x14ac:dyDescent="0.3">
      <c r="A92" s="107"/>
      <c r="B92" s="54"/>
      <c r="C92" s="1046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 t="s">
        <v>7006</v>
      </c>
      <c r="AG92" s="306" t="s">
        <v>8568</v>
      </c>
      <c r="AH92" s="306" t="str">
        <f>IFERROR(IF(AG92&lt;&gt;"",": "&amp;VLOOKUP(AG92,mon!$A$1:$C$36132,2,0),""),"")</f>
        <v>: Bảo dưỡng hệ thống điện</v>
      </c>
    </row>
    <row r="93" spans="1:34" ht="15.75" customHeight="1" x14ac:dyDescent="0.3">
      <c r="A93" s="105">
        <v>24</v>
      </c>
      <c r="B93" s="51" t="s">
        <v>9910</v>
      </c>
      <c r="C93" s="1042" t="s">
        <v>0</v>
      </c>
      <c r="D93" s="15" t="s">
        <v>7008</v>
      </c>
      <c r="E93" s="16"/>
      <c r="F93" s="16"/>
      <c r="G93" s="115"/>
      <c r="H93" s="15" t="s">
        <v>7008</v>
      </c>
      <c r="I93" s="17"/>
      <c r="J93" s="18"/>
      <c r="K93" s="114"/>
      <c r="L93" s="15" t="s">
        <v>7008</v>
      </c>
      <c r="M93" s="18"/>
      <c r="N93" s="18"/>
      <c r="O93" s="114"/>
      <c r="P93" s="34" t="s">
        <v>7008</v>
      </c>
      <c r="Q93" s="35"/>
      <c r="R93" s="36"/>
      <c r="S93" s="114"/>
      <c r="T93" s="15" t="s">
        <v>7008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6525</v>
      </c>
      <c r="AG93" s="304" t="s">
        <v>8557</v>
      </c>
      <c r="AH93" s="304" t="str">
        <f>IFERROR(IF(AG93&lt;&gt;"",": "&amp;VLOOKUP(AG93,mon!$A$1:$C$36132,2,0),""),"")</f>
        <v>: Chính trị</v>
      </c>
    </row>
    <row r="94" spans="1:34" ht="15.75" customHeight="1" x14ac:dyDescent="0.3">
      <c r="A94" s="107"/>
      <c r="B94" s="52"/>
      <c r="C94" s="1043"/>
      <c r="D94" s="20" t="s">
        <v>7244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4583</v>
      </c>
      <c r="AG94" s="305" t="s">
        <v>8560</v>
      </c>
      <c r="AH94" s="305" t="str">
        <f>IFERROR(IF(AG94&lt;&gt;"",": "&amp;VLOOKUP(AG94,mon!$A$1:$C$36132,2,0),""),"")</f>
        <v>: Giáo dục quốc phòng – An ninh</v>
      </c>
    </row>
    <row r="95" spans="1:34" ht="15.75" customHeight="1" x14ac:dyDescent="0.3">
      <c r="A95" s="107"/>
      <c r="B95" s="52"/>
      <c r="C95" s="1046" t="s">
        <v>1</v>
      </c>
      <c r="D95" s="25" t="s">
        <v>7008</v>
      </c>
      <c r="E95" s="26"/>
      <c r="F95" s="26"/>
      <c r="G95" s="111"/>
      <c r="H95" s="25" t="s">
        <v>6525</v>
      </c>
      <c r="I95" s="27">
        <v>3</v>
      </c>
      <c r="J95" s="508" t="s">
        <v>405</v>
      </c>
      <c r="K95" s="110" t="s">
        <v>346</v>
      </c>
      <c r="L95" s="25" t="s">
        <v>7006</v>
      </c>
      <c r="M95" s="28">
        <v>4</v>
      </c>
      <c r="N95" s="28" t="s">
        <v>7137</v>
      </c>
      <c r="O95" s="110" t="s">
        <v>12</v>
      </c>
      <c r="P95" s="25" t="s">
        <v>4583</v>
      </c>
      <c r="Q95" s="27">
        <v>4</v>
      </c>
      <c r="R95" s="508" t="s">
        <v>443</v>
      </c>
      <c r="S95" s="110" t="s">
        <v>332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 t="s">
        <v>7006</v>
      </c>
      <c r="AG95" s="305" t="s">
        <v>8568</v>
      </c>
      <c r="AH95" s="305" t="str">
        <f>IFERROR(IF(AG95&lt;&gt;"",": "&amp;VLOOKUP(AG95,mon!$A$1:$C$36132,2,0),""),"")</f>
        <v>: Bảo dưỡng hệ thống điện</v>
      </c>
    </row>
    <row r="96" spans="1:34" ht="15.75" customHeight="1" x14ac:dyDescent="0.3">
      <c r="A96" s="107"/>
      <c r="B96" s="52"/>
      <c r="C96" s="104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5.75" customHeight="1" x14ac:dyDescent="0.3">
      <c r="A97" s="105">
        <v>25</v>
      </c>
      <c r="B97" s="51" t="s">
        <v>9911</v>
      </c>
      <c r="C97" s="1042" t="s">
        <v>0</v>
      </c>
      <c r="D97" s="15" t="s">
        <v>7008</v>
      </c>
      <c r="E97" s="16"/>
      <c r="F97" s="16"/>
      <c r="G97" s="115"/>
      <c r="H97" s="15" t="s">
        <v>7008</v>
      </c>
      <c r="I97" s="17"/>
      <c r="J97" s="18"/>
      <c r="K97" s="114"/>
      <c r="L97" s="15" t="s">
        <v>7008</v>
      </c>
      <c r="M97" s="18"/>
      <c r="N97" s="18"/>
      <c r="O97" s="114"/>
      <c r="P97" s="34" t="s">
        <v>7008</v>
      </c>
      <c r="Q97" s="35"/>
      <c r="R97" s="36"/>
      <c r="S97" s="114"/>
      <c r="T97" s="15" t="s">
        <v>7008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 t="s">
        <v>6525</v>
      </c>
      <c r="AG97" s="304" t="s">
        <v>10171</v>
      </c>
      <c r="AH97" s="304" t="str">
        <f>IFERROR(IF(AG97&lt;&gt;"",": "&amp;VLOOKUP(AG97,mon!$A$1:$C$36132,2,0),""),"")</f>
        <v/>
      </c>
    </row>
    <row r="98" spans="1:34" ht="15.75" customHeight="1" x14ac:dyDescent="0.3">
      <c r="A98" s="107"/>
      <c r="B98" s="52"/>
      <c r="C98" s="1043"/>
      <c r="D98" s="20" t="s">
        <v>7244</v>
      </c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 t="s">
        <v>4583</v>
      </c>
      <c r="AG98" s="305" t="s">
        <v>10172</v>
      </c>
      <c r="AH98" s="305" t="str">
        <f>IFERROR(IF(AG98&lt;&gt;"",": "&amp;VLOOKUP(AG98,mon!$A$1:$C$36132,2,0),""),"")</f>
        <v/>
      </c>
    </row>
    <row r="99" spans="1:34" ht="15.75" customHeight="1" x14ac:dyDescent="0.3">
      <c r="A99" s="107"/>
      <c r="B99" s="52"/>
      <c r="C99" s="1046" t="s">
        <v>1</v>
      </c>
      <c r="D99" s="25" t="s">
        <v>7008</v>
      </c>
      <c r="E99" s="26"/>
      <c r="F99" s="26"/>
      <c r="G99" s="111"/>
      <c r="H99" s="25" t="s">
        <v>6525</v>
      </c>
      <c r="I99" s="27">
        <v>3</v>
      </c>
      <c r="J99" s="508" t="s">
        <v>405</v>
      </c>
      <c r="K99" s="110" t="s">
        <v>346</v>
      </c>
      <c r="L99" s="25"/>
      <c r="M99" s="28"/>
      <c r="N99" s="28"/>
      <c r="O99" s="110"/>
      <c r="P99" s="25" t="s">
        <v>4583</v>
      </c>
      <c r="Q99" s="27">
        <v>4</v>
      </c>
      <c r="R99" s="508" t="s">
        <v>443</v>
      </c>
      <c r="S99" s="110" t="s">
        <v>332</v>
      </c>
      <c r="T99" s="25" t="s">
        <v>7001</v>
      </c>
      <c r="U99" s="28">
        <v>4</v>
      </c>
      <c r="V99" s="28" t="s">
        <v>8355</v>
      </c>
      <c r="W99" s="110" t="s">
        <v>597</v>
      </c>
      <c r="X99" s="25"/>
      <c r="Y99" s="28"/>
      <c r="Z99" s="28"/>
      <c r="AA99" s="110"/>
      <c r="AB99" s="25"/>
      <c r="AC99" s="27"/>
      <c r="AD99" s="28"/>
      <c r="AE99" s="312"/>
      <c r="AF99" s="308" t="s">
        <v>7001</v>
      </c>
      <c r="AG99" s="305" t="s">
        <v>10173</v>
      </c>
      <c r="AH99" s="305" t="str">
        <f>IFERROR(IF(AG99&lt;&gt;"",": "&amp;VLOOKUP(AG99,mon!$A$1:$C$36132,2,0),""),"")</f>
        <v/>
      </c>
    </row>
    <row r="100" spans="1:34" ht="15.75" customHeight="1" x14ac:dyDescent="0.3">
      <c r="A100" s="107"/>
      <c r="B100" s="52"/>
      <c r="C100" s="104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"&amp;VLOOKUP(AG100,mon!$A$1:$C$36132,2,0),""),"")</f>
        <v/>
      </c>
    </row>
    <row r="101" spans="1:34" ht="15.75" customHeight="1" x14ac:dyDescent="0.3">
      <c r="A101" s="105">
        <v>26</v>
      </c>
      <c r="B101" s="51" t="s">
        <v>8419</v>
      </c>
      <c r="C101" s="1042" t="s">
        <v>0</v>
      </c>
      <c r="D101" s="15" t="s">
        <v>7111</v>
      </c>
      <c r="E101" s="16"/>
      <c r="F101" s="16"/>
      <c r="G101" s="115"/>
      <c r="H101" s="15" t="s">
        <v>7111</v>
      </c>
      <c r="I101" s="17"/>
      <c r="J101" s="18"/>
      <c r="K101" s="114"/>
      <c r="L101" s="18" t="s">
        <v>7111</v>
      </c>
      <c r="M101" s="18"/>
      <c r="N101" s="18"/>
      <c r="O101" s="114"/>
      <c r="P101" s="15" t="s">
        <v>7111</v>
      </c>
      <c r="Q101" s="17"/>
      <c r="R101" s="18"/>
      <c r="S101" s="114"/>
      <c r="T101" s="15" t="s">
        <v>7111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7111</v>
      </c>
      <c r="AG101" s="304" t="s">
        <v>10142</v>
      </c>
      <c r="AH101" s="304" t="str">
        <f>IFERROR(IF(AG101&lt;&gt;"",": "&amp;VLOOKUP(AG101,mon!$A$1:$C$36132,2,0),""),"")</f>
        <v/>
      </c>
    </row>
    <row r="102" spans="1:34" ht="15.75" customHeight="1" x14ac:dyDescent="0.3">
      <c r="A102" s="107"/>
      <c r="B102" s="52"/>
      <c r="C102" s="104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"&amp;VLOOKUP(AG102,mon!$A$1:$C$36132,2,0),""),"")</f>
        <v/>
      </c>
    </row>
    <row r="103" spans="1:34" ht="15.75" customHeight="1" x14ac:dyDescent="0.3">
      <c r="A103" s="107"/>
      <c r="B103" s="52"/>
      <c r="C103" s="104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"&amp;VLOOKUP(AG103,mon!$A$1:$C$36132,2,0),""),"")</f>
        <v/>
      </c>
    </row>
    <row r="104" spans="1:34" ht="15.75" customHeight="1" x14ac:dyDescent="0.3">
      <c r="A104" s="107"/>
      <c r="B104" s="52"/>
      <c r="C104" s="104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"&amp;VLOOKUP(AG104,mon!$A$1:$C$36132,2,0),""),"")</f>
        <v/>
      </c>
    </row>
    <row r="105" spans="1:34" ht="15.75" customHeight="1" x14ac:dyDescent="0.3">
      <c r="A105" s="876"/>
      <c r="B105" s="875"/>
      <c r="C105" s="1068"/>
      <c r="D105" s="893" t="s">
        <v>385</v>
      </c>
      <c r="E105" s="888" t="s">
        <v>7230</v>
      </c>
      <c r="F105" s="888"/>
      <c r="G105" s="887"/>
      <c r="H105" s="888" t="s">
        <v>349</v>
      </c>
      <c r="I105" s="888" t="s">
        <v>5543</v>
      </c>
      <c r="J105" s="888" t="s">
        <v>6</v>
      </c>
      <c r="K105" s="887"/>
      <c r="L105" s="888" t="s">
        <v>152</v>
      </c>
      <c r="M105" s="888" t="s">
        <v>5566</v>
      </c>
      <c r="N105" s="888" t="s">
        <v>53</v>
      </c>
      <c r="O105" s="887"/>
      <c r="P105" s="888" t="s">
        <v>170</v>
      </c>
      <c r="Q105" s="888" t="s">
        <v>5584</v>
      </c>
      <c r="R105" s="888" t="s">
        <v>19</v>
      </c>
      <c r="S105" s="887"/>
      <c r="T105" s="888" t="s">
        <v>5</v>
      </c>
      <c r="U105" s="887" t="s">
        <v>5560</v>
      </c>
      <c r="V105" s="894" t="s">
        <v>385</v>
      </c>
      <c r="W105" s="889"/>
      <c r="X105" s="888" t="s">
        <v>13</v>
      </c>
      <c r="Y105" s="887" t="s">
        <v>5547</v>
      </c>
      <c r="Z105" s="894" t="s">
        <v>680</v>
      </c>
      <c r="AA105" s="889"/>
      <c r="AB105" s="874"/>
      <c r="AC105" s="873"/>
      <c r="AD105" s="873"/>
      <c r="AE105" s="872"/>
      <c r="AF105" s="1"/>
      <c r="AG105" s="304"/>
      <c r="AH105" s="304"/>
    </row>
    <row r="106" spans="1:34" ht="15.75" customHeight="1" x14ac:dyDescent="0.3">
      <c r="A106" s="751"/>
      <c r="B106" s="745"/>
      <c r="C106" s="1069"/>
      <c r="D106" s="895" t="s">
        <v>6</v>
      </c>
      <c r="E106" s="891" t="s">
        <v>5552</v>
      </c>
      <c r="F106" s="891" t="s">
        <v>5</v>
      </c>
      <c r="G106" s="890"/>
      <c r="H106" s="891" t="s">
        <v>10</v>
      </c>
      <c r="I106" s="891" t="s">
        <v>5561</v>
      </c>
      <c r="J106" s="891" t="s">
        <v>10</v>
      </c>
      <c r="K106" s="890"/>
      <c r="L106" s="891" t="s">
        <v>2</v>
      </c>
      <c r="M106" s="890" t="s">
        <v>5553</v>
      </c>
      <c r="N106" s="891" t="s">
        <v>597</v>
      </c>
      <c r="O106" s="890"/>
      <c r="P106" s="891" t="s">
        <v>14</v>
      </c>
      <c r="Q106" s="890" t="s">
        <v>5549</v>
      </c>
      <c r="R106" s="891" t="s">
        <v>829</v>
      </c>
      <c r="S106" s="890"/>
      <c r="T106" s="891" t="s">
        <v>597</v>
      </c>
      <c r="U106" s="890" t="s">
        <v>5551</v>
      </c>
      <c r="V106" s="896" t="s">
        <v>349</v>
      </c>
      <c r="W106" s="892"/>
      <c r="X106" s="891" t="s">
        <v>8</v>
      </c>
      <c r="Y106" s="890" t="s">
        <v>5554</v>
      </c>
      <c r="Z106" s="896" t="s">
        <v>356</v>
      </c>
      <c r="AA106" s="892"/>
      <c r="AB106" s="871"/>
      <c r="AC106" s="870"/>
      <c r="AD106" s="870"/>
      <c r="AE106" s="869"/>
      <c r="AF106" s="1"/>
      <c r="AG106" s="305"/>
      <c r="AH106" s="305"/>
    </row>
    <row r="107" spans="1:34" ht="15.75" customHeight="1" x14ac:dyDescent="0.3">
      <c r="A107" s="751"/>
      <c r="B107" s="745"/>
      <c r="C107" s="1066"/>
      <c r="D107" s="895" t="s">
        <v>12</v>
      </c>
      <c r="E107" s="891" t="s">
        <v>5556</v>
      </c>
      <c r="F107" s="891" t="s">
        <v>9</v>
      </c>
      <c r="G107" s="890"/>
      <c r="H107" s="891" t="s">
        <v>84</v>
      </c>
      <c r="I107" s="891" t="s">
        <v>5555</v>
      </c>
      <c r="J107" s="891" t="s">
        <v>2</v>
      </c>
      <c r="K107" s="890"/>
      <c r="L107" s="891" t="s">
        <v>829</v>
      </c>
      <c r="M107" s="891" t="s">
        <v>5558</v>
      </c>
      <c r="N107" s="891" t="s">
        <v>8</v>
      </c>
      <c r="O107" s="890"/>
      <c r="P107" s="891" t="s">
        <v>4575</v>
      </c>
      <c r="Q107" s="891" t="s">
        <v>4576</v>
      </c>
      <c r="R107" s="891" t="s">
        <v>4573</v>
      </c>
      <c r="S107" s="890"/>
      <c r="T107" s="891" t="s">
        <v>5653</v>
      </c>
      <c r="U107" s="890" t="s">
        <v>5496</v>
      </c>
      <c r="V107" s="896" t="s">
        <v>9929</v>
      </c>
      <c r="W107" s="892"/>
      <c r="X107" s="897" t="s">
        <v>191</v>
      </c>
      <c r="Y107" s="897" t="s">
        <v>5590</v>
      </c>
      <c r="Z107" s="897"/>
      <c r="AA107" s="892"/>
      <c r="AB107" s="746"/>
      <c r="AC107" s="540"/>
      <c r="AD107" s="540"/>
      <c r="AE107" s="747"/>
      <c r="AF107" s="1"/>
      <c r="AG107" s="305"/>
      <c r="AH107" s="305"/>
    </row>
    <row r="108" spans="1:34" ht="15.75" customHeight="1" x14ac:dyDescent="0.3">
      <c r="A108" s="751"/>
      <c r="B108" s="745"/>
      <c r="C108" s="1067"/>
      <c r="D108" s="895" t="s">
        <v>198</v>
      </c>
      <c r="E108" s="891" t="s">
        <v>197</v>
      </c>
      <c r="F108" s="891" t="s">
        <v>13</v>
      </c>
      <c r="G108" s="890"/>
      <c r="H108" s="891" t="s">
        <v>213</v>
      </c>
      <c r="I108" s="891" t="s">
        <v>131</v>
      </c>
      <c r="J108" s="891" t="s">
        <v>14</v>
      </c>
      <c r="K108" s="890"/>
      <c r="L108" s="891" t="s">
        <v>685</v>
      </c>
      <c r="M108" s="891" t="s">
        <v>687</v>
      </c>
      <c r="N108" s="891" t="s">
        <v>12</v>
      </c>
      <c r="O108" s="890"/>
      <c r="P108" s="891" t="s">
        <v>332</v>
      </c>
      <c r="Q108" s="891" t="s">
        <v>395</v>
      </c>
      <c r="R108" s="896" t="s">
        <v>4575</v>
      </c>
      <c r="S108" s="890"/>
      <c r="T108" s="891" t="s">
        <v>346</v>
      </c>
      <c r="U108" s="890" t="s">
        <v>397</v>
      </c>
      <c r="V108" s="896"/>
      <c r="W108" s="892"/>
      <c r="X108" s="897"/>
      <c r="Y108" s="897"/>
      <c r="Z108" s="897"/>
      <c r="AA108" s="892"/>
      <c r="AB108" s="746"/>
      <c r="AC108" s="540"/>
      <c r="AD108" s="540"/>
      <c r="AE108" s="747"/>
      <c r="AF108" s="309"/>
      <c r="AG108" s="306"/>
      <c r="AH108" s="306"/>
    </row>
    <row r="109" spans="1:34" ht="15.75" customHeight="1" x14ac:dyDescent="0.3">
      <c r="A109" s="914"/>
      <c r="B109" s="914"/>
      <c r="C109" s="914"/>
      <c r="D109" s="895" t="s">
        <v>64</v>
      </c>
      <c r="E109" s="891"/>
      <c r="F109" s="891" t="s">
        <v>4</v>
      </c>
      <c r="G109" s="890"/>
      <c r="H109" s="891" t="s">
        <v>68</v>
      </c>
      <c r="I109" s="891"/>
      <c r="J109" s="891" t="s">
        <v>7</v>
      </c>
      <c r="K109" s="890"/>
      <c r="L109" s="898" t="s">
        <v>83</v>
      </c>
      <c r="M109" s="898"/>
      <c r="N109" s="898" t="s">
        <v>84</v>
      </c>
      <c r="O109" s="890"/>
      <c r="P109" s="891" t="s">
        <v>221</v>
      </c>
      <c r="Q109" s="890"/>
      <c r="R109" s="896" t="s">
        <v>5653</v>
      </c>
      <c r="S109" s="890"/>
      <c r="T109" s="890"/>
      <c r="U109" s="890"/>
      <c r="V109" s="892"/>
      <c r="W109" s="892"/>
      <c r="X109" s="897"/>
      <c r="Y109" s="897"/>
      <c r="Z109" s="897"/>
      <c r="AA109" s="892"/>
      <c r="AB109" s="914"/>
      <c r="AC109" s="914"/>
      <c r="AD109" s="914"/>
      <c r="AE109" s="914"/>
      <c r="AF109" s="915"/>
      <c r="AG109" s="915"/>
      <c r="AH109" s="915"/>
    </row>
    <row r="110" spans="1:34" ht="15.75" customHeight="1" x14ac:dyDescent="0.3">
      <c r="A110" s="901"/>
      <c r="B110" s="901"/>
      <c r="C110" s="901"/>
      <c r="D110" s="883"/>
      <c r="E110" s="884"/>
      <c r="F110" s="884"/>
      <c r="G110" s="885"/>
      <c r="H110" s="924"/>
      <c r="I110" s="924"/>
      <c r="J110" s="924"/>
      <c r="K110" s="885"/>
      <c r="L110" s="924"/>
      <c r="M110" s="924"/>
      <c r="N110" s="924"/>
      <c r="O110" s="885"/>
      <c r="P110" s="925"/>
      <c r="Q110" s="925"/>
      <c r="R110" s="925"/>
      <c r="S110" s="885"/>
      <c r="T110" s="926"/>
      <c r="U110" s="926"/>
      <c r="V110" s="926"/>
      <c r="W110" s="885"/>
      <c r="X110" s="925"/>
      <c r="Y110" s="925"/>
      <c r="Z110" s="925"/>
      <c r="AA110" s="885"/>
      <c r="AB110" s="901"/>
      <c r="AC110" s="901"/>
      <c r="AD110" s="901"/>
      <c r="AE110" s="901"/>
      <c r="AF110" s="916"/>
      <c r="AG110" s="916"/>
      <c r="AH110" s="916"/>
    </row>
    <row r="111" spans="1:34" ht="15.75" customHeight="1" x14ac:dyDescent="0.3">
      <c r="A111" s="542"/>
      <c r="B111" s="542"/>
      <c r="C111" s="542"/>
      <c r="D111" s="542"/>
      <c r="E111" s="542"/>
      <c r="F111" s="542"/>
      <c r="G111" s="542"/>
      <c r="H111" s="542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2"/>
      <c r="T111" s="542"/>
      <c r="U111" s="542"/>
      <c r="V111" s="542"/>
      <c r="W111" s="542"/>
      <c r="X111" s="542"/>
      <c r="Y111" s="542"/>
      <c r="Z111" s="542"/>
      <c r="AA111" s="542"/>
      <c r="AB111" s="542"/>
      <c r="AC111" s="542"/>
      <c r="AD111" s="542"/>
      <c r="AE111" s="542"/>
      <c r="AF111" s="1"/>
      <c r="AG111" s="1"/>
      <c r="AH111" s="1"/>
    </row>
    <row r="112" spans="1:34" ht="15.75" customHeight="1" x14ac:dyDescent="0.3">
      <c r="A112" s="542"/>
      <c r="B112" s="542"/>
      <c r="C112" s="542"/>
      <c r="D112" s="542"/>
      <c r="E112" s="542"/>
      <c r="F112" s="542"/>
      <c r="G112" s="542"/>
      <c r="H112" s="542"/>
      <c r="I112" s="542"/>
      <c r="J112" s="542"/>
      <c r="K112" s="542"/>
      <c r="L112" s="542"/>
      <c r="M112" s="542"/>
      <c r="N112" s="542"/>
      <c r="O112" s="542"/>
      <c r="P112" s="542"/>
      <c r="Q112" s="542"/>
      <c r="R112" s="542"/>
      <c r="S112" s="542"/>
      <c r="T112" s="542"/>
      <c r="U112" s="542"/>
      <c r="V112" s="542"/>
      <c r="W112" s="542"/>
      <c r="X112" s="542"/>
      <c r="Y112" s="542"/>
      <c r="Z112" s="542"/>
      <c r="AA112" s="542"/>
      <c r="AB112" s="542"/>
      <c r="AC112" s="542"/>
      <c r="AD112" s="542"/>
      <c r="AE112" s="542"/>
      <c r="AF112" s="1"/>
      <c r="AG112" s="1"/>
      <c r="AH112" s="1"/>
    </row>
    <row r="113" spans="1:34" ht="15.75" customHeight="1" x14ac:dyDescent="0.3">
      <c r="A113" s="542"/>
      <c r="B113" s="542"/>
      <c r="C113" s="542"/>
      <c r="D113" s="542"/>
      <c r="E113" s="542"/>
      <c r="F113" s="542"/>
      <c r="G113" s="542"/>
      <c r="H113" s="542"/>
      <c r="I113" s="542"/>
      <c r="J113" s="542"/>
      <c r="K113" s="542"/>
      <c r="L113" s="542"/>
      <c r="M113" s="542"/>
      <c r="N113" s="542"/>
      <c r="O113" s="542"/>
      <c r="P113" s="542"/>
      <c r="Q113" s="542"/>
      <c r="R113" s="542"/>
      <c r="S113" s="542"/>
      <c r="T113" s="542"/>
      <c r="U113" s="542"/>
      <c r="V113" s="542"/>
      <c r="W113" s="542"/>
      <c r="X113" s="542"/>
      <c r="Y113" s="542"/>
      <c r="Z113" s="542"/>
      <c r="AA113" s="542"/>
      <c r="AB113" s="542"/>
      <c r="AC113" s="542"/>
      <c r="AD113" s="542"/>
      <c r="AE113" s="542"/>
      <c r="AF113" s="1"/>
      <c r="AG113" s="1"/>
      <c r="AH113" s="1"/>
    </row>
    <row r="114" spans="1:34" ht="15.75" customHeight="1" x14ac:dyDescent="0.3">
      <c r="AF114" s="1"/>
      <c r="AG114" s="1"/>
      <c r="AH114" s="1"/>
    </row>
    <row r="115" spans="1:34" ht="15.75" customHeight="1" x14ac:dyDescent="0.3">
      <c r="AF115" s="1"/>
      <c r="AG115" s="1"/>
      <c r="AH115" s="1"/>
    </row>
    <row r="116" spans="1:34" ht="15.75" customHeight="1" x14ac:dyDescent="0.3">
      <c r="AF116" s="1"/>
      <c r="AG116" s="1"/>
      <c r="AH116" s="1"/>
    </row>
    <row r="117" spans="1:34" ht="15.75" customHeight="1" x14ac:dyDescent="0.3">
      <c r="AF117" s="1"/>
      <c r="AG117" s="1"/>
      <c r="AH117" s="1"/>
    </row>
    <row r="118" spans="1:34" ht="15.75" customHeight="1" x14ac:dyDescent="0.3">
      <c r="AF118" s="1"/>
      <c r="AG118" s="1"/>
      <c r="AH118" s="1"/>
    </row>
    <row r="119" spans="1:34" ht="15.75" customHeight="1" x14ac:dyDescent="0.3">
      <c r="AF119" s="1"/>
      <c r="AG119" s="1"/>
      <c r="AH119" s="1"/>
    </row>
    <row r="120" spans="1:34" ht="15.75" customHeight="1" x14ac:dyDescent="0.3">
      <c r="AF120" s="1"/>
      <c r="AG120" s="1"/>
      <c r="AH120" s="1"/>
    </row>
    <row r="121" spans="1:34" ht="15.75" customHeight="1" x14ac:dyDescent="0.3"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  <row r="505" spans="32:34" ht="15.75" customHeight="1" x14ac:dyDescent="0.3">
      <c r="AF505" s="1"/>
      <c r="AG505" s="1"/>
      <c r="AH505" s="1"/>
    </row>
    <row r="506" spans="32:34" ht="15.75" customHeight="1" x14ac:dyDescent="0.3">
      <c r="AF506" s="1"/>
      <c r="AG506" s="1"/>
      <c r="AH506" s="1"/>
    </row>
    <row r="507" spans="32:34" ht="15.75" customHeight="1" x14ac:dyDescent="0.3">
      <c r="AF507" s="1"/>
      <c r="AG507" s="1"/>
      <c r="AH507" s="1"/>
    </row>
    <row r="508" spans="32:34" ht="15.75" customHeight="1" x14ac:dyDescent="0.3">
      <c r="AF508" s="1"/>
      <c r="AG508" s="1"/>
      <c r="AH508" s="1"/>
    </row>
    <row r="509" spans="32:34" ht="15.75" customHeight="1" x14ac:dyDescent="0.3">
      <c r="AF509" s="1"/>
      <c r="AG509" s="1"/>
      <c r="AH509" s="1"/>
    </row>
    <row r="510" spans="32:34" ht="15.75" customHeight="1" x14ac:dyDescent="0.3">
      <c r="AF510" s="1"/>
      <c r="AG510" s="1"/>
      <c r="AH510" s="1"/>
    </row>
    <row r="511" spans="32:34" ht="15.75" customHeight="1" x14ac:dyDescent="0.3">
      <c r="AF511" s="1"/>
      <c r="AG511" s="1"/>
      <c r="AH511" s="1"/>
    </row>
    <row r="512" spans="32:34" ht="15.75" customHeight="1" x14ac:dyDescent="0.3">
      <c r="AF512" s="1"/>
      <c r="AG512" s="1"/>
      <c r="AH512" s="1"/>
    </row>
    <row r="513" spans="32:34" ht="15.75" customHeight="1" x14ac:dyDescent="0.3">
      <c r="AF513" s="1"/>
      <c r="AG513" s="1"/>
      <c r="AH513" s="1"/>
    </row>
    <row r="514" spans="32:34" ht="15.75" customHeight="1" x14ac:dyDescent="0.3">
      <c r="AF514" s="1"/>
      <c r="AG514" s="1"/>
      <c r="AH514" s="1"/>
    </row>
    <row r="515" spans="32:34" ht="15.75" customHeight="1" x14ac:dyDescent="0.3">
      <c r="AF515" s="1"/>
      <c r="AG515" s="1"/>
      <c r="AH515" s="1"/>
    </row>
    <row r="516" spans="32:34" ht="15.75" customHeight="1" x14ac:dyDescent="0.3">
      <c r="AF516" s="1"/>
      <c r="AG516" s="1"/>
      <c r="AH516" s="1"/>
    </row>
  </sheetData>
  <mergeCells count="64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7:C8"/>
    <mergeCell ref="C37:C38"/>
    <mergeCell ref="C35:C36"/>
    <mergeCell ref="C13:C14"/>
    <mergeCell ref="C11:C12"/>
    <mergeCell ref="C23:C24"/>
    <mergeCell ref="C19:C20"/>
    <mergeCell ref="AF4:AH4"/>
    <mergeCell ref="AB4:AE4"/>
    <mergeCell ref="H4:K4"/>
    <mergeCell ref="P4:S4"/>
    <mergeCell ref="X4:AA4"/>
    <mergeCell ref="C103:C104"/>
    <mergeCell ref="C107:C108"/>
    <mergeCell ref="C69:C70"/>
    <mergeCell ref="C77:C78"/>
    <mergeCell ref="C79:C80"/>
    <mergeCell ref="C85:C86"/>
    <mergeCell ref="C87:C88"/>
    <mergeCell ref="C105:C106"/>
    <mergeCell ref="C91:C92"/>
    <mergeCell ref="C81:C82"/>
    <mergeCell ref="C83:C84"/>
    <mergeCell ref="C71:C72"/>
    <mergeCell ref="C89:C90"/>
    <mergeCell ref="C75:C76"/>
    <mergeCell ref="C93:C94"/>
    <mergeCell ref="C95:C96"/>
    <mergeCell ref="C67:C68"/>
    <mergeCell ref="C63:C64"/>
    <mergeCell ref="C57:C58"/>
    <mergeCell ref="C59:C60"/>
    <mergeCell ref="C101:C102"/>
    <mergeCell ref="C65:C66"/>
    <mergeCell ref="C97:C98"/>
    <mergeCell ref="C99:C100"/>
    <mergeCell ref="C73:C74"/>
    <mergeCell ref="C53:C54"/>
    <mergeCell ref="C27:C28"/>
    <mergeCell ref="C45:C46"/>
    <mergeCell ref="C55:C56"/>
    <mergeCell ref="C61:C62"/>
    <mergeCell ref="C31:C32"/>
  </mergeCells>
  <conditionalFormatting sqref="N107">
    <cfRule type="expression" dxfId="356" priority="1565" stopIfTrue="1">
      <formula>AND($C107:P158,T107:T158,"T04")</formula>
    </cfRule>
  </conditionalFormatting>
  <conditionalFormatting sqref="X53:AA53 X57:AA57 X49:AA49">
    <cfRule type="expression" dxfId="355" priority="54" stopIfTrue="1">
      <formula>AND($C49:Z136,AD49:AD136,"T04")</formula>
    </cfRule>
  </conditionalFormatting>
  <conditionalFormatting sqref="X65:AA65 X61:AA61">
    <cfRule type="expression" dxfId="354" priority="55" stopIfTrue="1">
      <formula>AND($C61:Z144,AD61:AD144,"T04")</formula>
    </cfRule>
  </conditionalFormatting>
  <conditionalFormatting sqref="X77:AA77">
    <cfRule type="expression" dxfId="353" priority="56" stopIfTrue="1">
      <formula>AND($C77:Z148,AD77:AD148,"T04")</formula>
    </cfRule>
  </conditionalFormatting>
  <conditionalFormatting sqref="K71">
    <cfRule type="duplicateValues" dxfId="352" priority="53" stopIfTrue="1"/>
  </conditionalFormatting>
  <conditionalFormatting sqref="G71">
    <cfRule type="duplicateValues" dxfId="351" priority="52" stopIfTrue="1"/>
  </conditionalFormatting>
  <conditionalFormatting sqref="G75">
    <cfRule type="duplicateValues" dxfId="350" priority="51" stopIfTrue="1"/>
  </conditionalFormatting>
  <conditionalFormatting sqref="G91">
    <cfRule type="duplicateValues" dxfId="349" priority="50" stopIfTrue="1"/>
  </conditionalFormatting>
  <conditionalFormatting sqref="G95">
    <cfRule type="duplicateValues" dxfId="348" priority="49" stopIfTrue="1"/>
  </conditionalFormatting>
  <conditionalFormatting sqref="G99">
    <cfRule type="duplicateValues" dxfId="347" priority="48" stopIfTrue="1"/>
  </conditionalFormatting>
  <conditionalFormatting sqref="G50">
    <cfRule type="duplicateValues" dxfId="346" priority="47" stopIfTrue="1"/>
  </conditionalFormatting>
  <conditionalFormatting sqref="S50">
    <cfRule type="duplicateValues" dxfId="345" priority="46" stopIfTrue="1"/>
  </conditionalFormatting>
  <conditionalFormatting sqref="O71">
    <cfRule type="duplicateValues" dxfId="344" priority="45" stopIfTrue="1"/>
  </conditionalFormatting>
  <conditionalFormatting sqref="S54">
    <cfRule type="duplicateValues" dxfId="343" priority="44" stopIfTrue="1"/>
  </conditionalFormatting>
  <conditionalFormatting sqref="S84">
    <cfRule type="duplicateValues" dxfId="342" priority="42" stopIfTrue="1"/>
  </conditionalFormatting>
  <conditionalFormatting sqref="S92">
    <cfRule type="duplicateValues" dxfId="341" priority="40" stopIfTrue="1"/>
  </conditionalFormatting>
  <conditionalFormatting sqref="S96">
    <cfRule type="duplicateValues" dxfId="340" priority="39" stopIfTrue="1"/>
  </conditionalFormatting>
  <conditionalFormatting sqref="S100">
    <cfRule type="duplicateValues" dxfId="339" priority="38" stopIfTrue="1"/>
  </conditionalFormatting>
  <conditionalFormatting sqref="S60">
    <cfRule type="duplicateValues" dxfId="338" priority="37" stopIfTrue="1"/>
  </conditionalFormatting>
  <conditionalFormatting sqref="S64">
    <cfRule type="duplicateValues" dxfId="337" priority="36" stopIfTrue="1"/>
  </conditionalFormatting>
  <conditionalFormatting sqref="S68">
    <cfRule type="duplicateValues" dxfId="336" priority="35" stopIfTrue="1"/>
  </conditionalFormatting>
  <conditionalFormatting sqref="W60">
    <cfRule type="duplicateValues" dxfId="335" priority="34" stopIfTrue="1"/>
  </conditionalFormatting>
  <conditionalFormatting sqref="W64">
    <cfRule type="duplicateValues" dxfId="334" priority="33" stopIfTrue="1"/>
  </conditionalFormatting>
  <conditionalFormatting sqref="W68">
    <cfRule type="duplicateValues" dxfId="333" priority="32" stopIfTrue="1"/>
  </conditionalFormatting>
  <conditionalFormatting sqref="W50">
    <cfRule type="duplicateValues" dxfId="332" priority="31" stopIfTrue="1"/>
  </conditionalFormatting>
  <conditionalFormatting sqref="W54">
    <cfRule type="duplicateValues" dxfId="331" priority="30" stopIfTrue="1"/>
  </conditionalFormatting>
  <conditionalFormatting sqref="G52">
    <cfRule type="duplicateValues" dxfId="330" priority="29" stopIfTrue="1"/>
  </conditionalFormatting>
  <conditionalFormatting sqref="G56">
    <cfRule type="duplicateValues" dxfId="329" priority="28" stopIfTrue="1"/>
  </conditionalFormatting>
  <conditionalFormatting sqref="W63">
    <cfRule type="duplicateValues" dxfId="328" priority="27" stopIfTrue="1"/>
  </conditionalFormatting>
  <conditionalFormatting sqref="G54">
    <cfRule type="duplicateValues" dxfId="327" priority="26" stopIfTrue="1"/>
  </conditionalFormatting>
  <conditionalFormatting sqref="W67">
    <cfRule type="duplicateValues" dxfId="326" priority="25" stopIfTrue="1"/>
  </conditionalFormatting>
  <conditionalFormatting sqref="K91">
    <cfRule type="duplicateValues" dxfId="325" priority="24" stopIfTrue="1"/>
  </conditionalFormatting>
  <conditionalFormatting sqref="K95">
    <cfRule type="duplicateValues" dxfId="324" priority="23" stopIfTrue="1"/>
  </conditionalFormatting>
  <conditionalFormatting sqref="K99">
    <cfRule type="duplicateValues" dxfId="323" priority="22" stopIfTrue="1"/>
  </conditionalFormatting>
  <conditionalFormatting sqref="S83">
    <cfRule type="duplicateValues" dxfId="322" priority="21" stopIfTrue="1"/>
  </conditionalFormatting>
  <conditionalFormatting sqref="S91">
    <cfRule type="duplicateValues" dxfId="321" priority="19" stopIfTrue="1"/>
  </conditionalFormatting>
  <conditionalFormatting sqref="S95">
    <cfRule type="duplicateValues" dxfId="320" priority="18" stopIfTrue="1"/>
  </conditionalFormatting>
  <conditionalFormatting sqref="S99">
    <cfRule type="duplicateValues" dxfId="319" priority="17" stopIfTrue="1"/>
  </conditionalFormatting>
  <conditionalFormatting sqref="W49">
    <cfRule type="duplicateValues" dxfId="318" priority="16" stopIfTrue="1"/>
  </conditionalFormatting>
  <conditionalFormatting sqref="W53">
    <cfRule type="duplicateValues" dxfId="317" priority="15" stopIfTrue="1"/>
  </conditionalFormatting>
  <conditionalFormatting sqref="X9:AA9">
    <cfRule type="expression" dxfId="316" priority="57" stopIfTrue="1">
      <formula>AND($C9:Z104,AD9:AD104,"T04")</formula>
    </cfRule>
  </conditionalFormatting>
  <conditionalFormatting sqref="X73:AA73 X69:AA69">
    <cfRule type="expression" dxfId="315" priority="58" stopIfTrue="1">
      <formula>AND($C69:Z148,AD69:AD148,"T04")</formula>
    </cfRule>
  </conditionalFormatting>
  <conditionalFormatting sqref="X81:AA81 X85:AA85 X89:AA89 X97:AA97 X93:AA93 L91:O91 L99:O99 T95:W95">
    <cfRule type="expression" dxfId="314" priority="59" stopIfTrue="1">
      <formula>AND($C81:N148,R81:R148,"T04")</formula>
    </cfRule>
  </conditionalFormatting>
  <conditionalFormatting sqref="U73:W73">
    <cfRule type="expression" dxfId="313" priority="60" stopIfTrue="1">
      <formula>AND($C73:W132,AA73:AA132,"T04")</formula>
    </cfRule>
  </conditionalFormatting>
  <conditionalFormatting sqref="G55">
    <cfRule type="duplicateValues" dxfId="312" priority="14" stopIfTrue="1"/>
  </conditionalFormatting>
  <conditionalFormatting sqref="K51">
    <cfRule type="duplicateValues" dxfId="311" priority="13" stopIfTrue="1"/>
  </conditionalFormatting>
  <conditionalFormatting sqref="S55">
    <cfRule type="duplicateValues" dxfId="310" priority="12" stopIfTrue="1"/>
  </conditionalFormatting>
  <conditionalFormatting sqref="S71">
    <cfRule type="duplicateValues" dxfId="309" priority="10" stopIfTrue="1"/>
  </conditionalFormatting>
  <conditionalFormatting sqref="L95:O95">
    <cfRule type="expression" dxfId="308" priority="8" stopIfTrue="1">
      <formula>AND($C95:N162,R95:R162,"T04")</formula>
    </cfRule>
  </conditionalFormatting>
  <conditionalFormatting sqref="T91:W91">
    <cfRule type="expression" dxfId="307" priority="7" stopIfTrue="1">
      <formula>AND($C91:V158,Z91:Z158,"T04")</formula>
    </cfRule>
  </conditionalFormatting>
  <conditionalFormatting sqref="T99:W99">
    <cfRule type="expression" dxfId="306" priority="6" stopIfTrue="1">
      <formula>AND($C99:V166,Z99:Z166,"T04")</formula>
    </cfRule>
  </conditionalFormatting>
  <conditionalFormatting sqref="K75">
    <cfRule type="duplicateValues" dxfId="305" priority="5" stopIfTrue="1"/>
  </conditionalFormatting>
  <conditionalFormatting sqref="O75">
    <cfRule type="duplicateValues" dxfId="304" priority="4" stopIfTrue="1"/>
  </conditionalFormatting>
  <conditionalFormatting sqref="S75">
    <cfRule type="duplicateValues" dxfId="303" priority="3" stopIfTrue="1"/>
  </conditionalFormatting>
  <conditionalFormatting sqref="S88">
    <cfRule type="duplicateValues" dxfId="302" priority="2" stopIfTrue="1"/>
  </conditionalFormatting>
  <conditionalFormatting sqref="S87">
    <cfRule type="duplicateValues" dxfId="301" priority="1" stopIfTrue="1"/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0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913" customWidth="1"/>
    <col min="3" max="3" width="3.5703125" style="1" customWidth="1"/>
    <col min="4" max="4" width="9.28515625" style="1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81"/>
      <c r="F1" s="81"/>
      <c r="G1" s="81"/>
      <c r="H1" s="1081" t="s">
        <v>579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82"/>
      <c r="Z1" s="82"/>
      <c r="AA1" s="83"/>
      <c r="AF1" s="83" t="s">
        <v>9879</v>
      </c>
    </row>
    <row r="2" spans="1:37" ht="15.75" customHeight="1" x14ac:dyDescent="0.3">
      <c r="A2" s="1084"/>
      <c r="B2" s="1084"/>
      <c r="C2" s="1084"/>
      <c r="D2" s="1084"/>
      <c r="E2" s="84"/>
      <c r="F2" s="85"/>
      <c r="G2" s="86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911"/>
      <c r="C3" s="85"/>
      <c r="D3" s="85"/>
      <c r="E3" s="84"/>
      <c r="F3" s="85"/>
      <c r="G3" s="85"/>
      <c r="H3" s="1082" t="s">
        <v>36</v>
      </c>
      <c r="I3" s="1082"/>
      <c r="J3" s="1082"/>
      <c r="K3" s="1082"/>
      <c r="L3" s="1082"/>
      <c r="M3" s="1082"/>
      <c r="N3" s="1082"/>
      <c r="O3" s="1082"/>
      <c r="P3" s="1082"/>
      <c r="Q3" s="1082"/>
      <c r="R3" s="1082"/>
      <c r="S3" s="1082"/>
      <c r="T3" s="1082"/>
      <c r="U3" s="1082"/>
      <c r="V3" s="1082"/>
      <c r="W3" s="1082"/>
      <c r="X3" s="1082"/>
      <c r="Y3" s="89"/>
      <c r="Z3" s="89"/>
      <c r="AA3" s="89"/>
      <c r="AB3" s="89"/>
      <c r="AC3" s="90"/>
      <c r="AD3" s="90"/>
      <c r="AE3" s="88"/>
      <c r="AF3" s="1">
        <f>COUNT(A5:A85)*4+4</f>
        <v>84</v>
      </c>
    </row>
    <row r="4" spans="1:37" s="2" customFormat="1" ht="15.75" customHeight="1" x14ac:dyDescent="0.3">
      <c r="A4" s="191" t="s">
        <v>17</v>
      </c>
      <c r="B4" s="912" t="s">
        <v>27</v>
      </c>
      <c r="C4" s="192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2" t="s">
        <v>26</v>
      </c>
      <c r="AC4" s="1073"/>
      <c r="AD4" s="1073"/>
      <c r="AE4" s="108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7" ht="15.75" customHeight="1" x14ac:dyDescent="0.3">
      <c r="A5" s="105">
        <v>1</v>
      </c>
      <c r="B5" s="51" t="s">
        <v>7107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10010</v>
      </c>
      <c r="Y5" s="18">
        <v>4</v>
      </c>
      <c r="Z5" s="18"/>
      <c r="AA5" s="114" t="s">
        <v>9</v>
      </c>
      <c r="AB5" s="15" t="s">
        <v>10010</v>
      </c>
      <c r="AC5" s="17">
        <v>4</v>
      </c>
      <c r="AD5" s="18"/>
      <c r="AE5" s="310" t="s">
        <v>9</v>
      </c>
      <c r="AF5" s="307" t="s">
        <v>10010</v>
      </c>
      <c r="AG5" s="304" t="s">
        <v>6151</v>
      </c>
      <c r="AH5" s="304" t="str">
        <f>IFERROR(IF(AG5&lt;&gt;"",": "&amp;VLOOKUP(AG5,mon!$A$1:$C$31632,2,0),""),"")</f>
        <v>: Bảo dưỡng và sửa chữa hệ thống Điều hòa không khí trênô tô</v>
      </c>
      <c r="AI5" s="439"/>
      <c r="AJ5" s="439"/>
      <c r="AK5" s="440"/>
    </row>
    <row r="6" spans="1:37" ht="15.75" customHeight="1" x14ac:dyDescent="0.3">
      <c r="A6" s="107"/>
      <c r="B6" s="52" t="s">
        <v>412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441"/>
      <c r="AJ6" s="441"/>
      <c r="AK6" s="442"/>
    </row>
    <row r="7" spans="1:37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10010</v>
      </c>
      <c r="Y7" s="28">
        <v>4</v>
      </c>
      <c r="Z7" s="28"/>
      <c r="AA7" s="110" t="s">
        <v>9</v>
      </c>
      <c r="AB7" s="25" t="s">
        <v>10010</v>
      </c>
      <c r="AC7" s="27">
        <v>4</v>
      </c>
      <c r="AD7" s="28"/>
      <c r="AE7" s="312" t="s">
        <v>9</v>
      </c>
      <c r="AF7" s="308"/>
      <c r="AG7" s="305"/>
      <c r="AH7" s="305" t="str">
        <f>IFERROR(IF(AG7&lt;&gt;"",": "&amp;VLOOKUP(AG7,mon!$A$1:$C$31632,2,0),""),"")</f>
        <v/>
      </c>
      <c r="AI7" s="443"/>
      <c r="AJ7" s="443"/>
      <c r="AK7" s="444"/>
    </row>
    <row r="8" spans="1:37" ht="15.75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"&amp;VLOOKUP(AG8,mon!$A$1:$C$31632,2,0),""),"")</f>
        <v/>
      </c>
      <c r="AI8" s="445"/>
      <c r="AJ8" s="445"/>
      <c r="AK8" s="446"/>
    </row>
    <row r="9" spans="1:37" ht="15.75" customHeight="1" x14ac:dyDescent="0.3">
      <c r="A9" s="105">
        <v>2</v>
      </c>
      <c r="B9" s="51" t="s">
        <v>8341</v>
      </c>
      <c r="C9" s="104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 t="s">
        <v>7138</v>
      </c>
      <c r="Q9" s="35">
        <v>4</v>
      </c>
      <c r="R9" s="36"/>
      <c r="S9" s="114" t="s">
        <v>53</v>
      </c>
      <c r="T9" s="15" t="s">
        <v>7138</v>
      </c>
      <c r="U9" s="18">
        <v>4</v>
      </c>
      <c r="V9" s="18"/>
      <c r="W9" s="114" t="s">
        <v>53</v>
      </c>
      <c r="X9" s="18"/>
      <c r="Y9" s="18"/>
      <c r="Z9" s="18"/>
      <c r="AA9" s="114"/>
      <c r="AB9" s="15"/>
      <c r="AC9" s="17"/>
      <c r="AD9" s="18"/>
      <c r="AE9" s="310"/>
      <c r="AF9" s="307" t="s">
        <v>5473</v>
      </c>
      <c r="AG9" s="304" t="s">
        <v>7376</v>
      </c>
      <c r="AH9" s="304" t="str">
        <f>IFERROR(IF(AG9&lt;&gt;"",": "&amp;VLOOKUP(AG9,mon!$A$1:$C$31632,2,0),""),"")</f>
        <v>: Tin học</v>
      </c>
      <c r="AI9" s="439"/>
      <c r="AJ9" s="439"/>
      <c r="AK9" s="440"/>
    </row>
    <row r="10" spans="1:37" ht="15.75" customHeight="1" x14ac:dyDescent="0.3">
      <c r="A10" s="107"/>
      <c r="B10" s="52" t="s">
        <v>412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7138</v>
      </c>
      <c r="AG10" s="305" t="s">
        <v>7396</v>
      </c>
      <c r="AH10" s="305" t="str">
        <f>IFERROR(IF(AG10&lt;&gt;"",": "&amp;VLOOKUP(AG10,mon!$A$1:$C$31632,2,0),""),"")</f>
        <v>: Bảo dưỡng và sửa chữa hệ thống truyền lực</v>
      </c>
      <c r="AI10" s="441"/>
      <c r="AJ10" s="441"/>
      <c r="AK10" s="442"/>
    </row>
    <row r="11" spans="1:37" ht="15.75" customHeight="1" x14ac:dyDescent="0.3">
      <c r="A11" s="107"/>
      <c r="B11" s="52"/>
      <c r="C11" s="1046" t="s">
        <v>1</v>
      </c>
      <c r="D11" s="25" t="s">
        <v>5473</v>
      </c>
      <c r="E11" s="26">
        <v>5</v>
      </c>
      <c r="F11" s="26"/>
      <c r="G11" s="111" t="s">
        <v>8316</v>
      </c>
      <c r="H11" s="25"/>
      <c r="I11" s="27"/>
      <c r="J11" s="28"/>
      <c r="K11" s="110"/>
      <c r="L11" s="25" t="s">
        <v>5473</v>
      </c>
      <c r="M11" s="28">
        <v>5</v>
      </c>
      <c r="N11" s="28"/>
      <c r="O11" s="110" t="s">
        <v>8316</v>
      </c>
      <c r="P11" s="25" t="s">
        <v>7138</v>
      </c>
      <c r="Q11" s="27">
        <v>4</v>
      </c>
      <c r="R11" s="28"/>
      <c r="S11" s="110" t="s">
        <v>53</v>
      </c>
      <c r="T11" s="25" t="s">
        <v>7138</v>
      </c>
      <c r="U11" s="28">
        <v>4</v>
      </c>
      <c r="V11" s="28"/>
      <c r="W11" s="110" t="s">
        <v>53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447"/>
      <c r="AJ11" s="448"/>
      <c r="AK11" s="448"/>
    </row>
    <row r="12" spans="1:37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449"/>
      <c r="AJ12" s="450"/>
      <c r="AK12" s="451"/>
    </row>
    <row r="13" spans="1:37" ht="15.75" customHeight="1" x14ac:dyDescent="0.3">
      <c r="A13" s="105">
        <v>3</v>
      </c>
      <c r="B13" s="51" t="s">
        <v>9897</v>
      </c>
      <c r="C13" s="104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6534</v>
      </c>
      <c r="AG13" s="304" t="s">
        <v>8591</v>
      </c>
      <c r="AH13" s="304" t="str">
        <f>IFERROR(IF(AG13&lt;&gt;"",": "&amp;VLOOKUP(AG13,mon!$A$1:$C$31632,2,0),""),"")</f>
        <v>: An toàn lao động</v>
      </c>
      <c r="AI13" s="456"/>
      <c r="AJ13" s="456"/>
      <c r="AK13" s="456"/>
    </row>
    <row r="14" spans="1:37" ht="15.75" customHeight="1" x14ac:dyDescent="0.3">
      <c r="A14" s="107"/>
      <c r="B14" s="52" t="s">
        <v>412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10183</v>
      </c>
      <c r="AG14" s="305" t="s">
        <v>10184</v>
      </c>
      <c r="AH14" s="305" t="str">
        <f>IFERROR(IF(AG14&lt;&gt;"",": "&amp;VLOOKUP(AG14,mon!$A$1:$C$31632,2,0),""),"")</f>
        <v xml:space="preserve">: Cơ ứng dụng </v>
      </c>
      <c r="AI14" s="457"/>
      <c r="AJ14" s="457"/>
      <c r="AK14" s="458"/>
    </row>
    <row r="15" spans="1:37" ht="15.75" customHeight="1" x14ac:dyDescent="0.3">
      <c r="A15" s="107"/>
      <c r="B15" s="52"/>
      <c r="C15" s="1046" t="s">
        <v>1</v>
      </c>
      <c r="D15" s="25" t="s">
        <v>10183</v>
      </c>
      <c r="E15" s="26">
        <v>5</v>
      </c>
      <c r="F15" s="26"/>
      <c r="G15" s="111" t="s">
        <v>9955</v>
      </c>
      <c r="H15" s="25" t="s">
        <v>10183</v>
      </c>
      <c r="I15" s="27">
        <v>5</v>
      </c>
      <c r="J15" s="28"/>
      <c r="K15" s="110" t="s">
        <v>9955</v>
      </c>
      <c r="L15" s="25" t="s">
        <v>10183</v>
      </c>
      <c r="M15" s="28">
        <v>5</v>
      </c>
      <c r="N15" s="28"/>
      <c r="O15" s="110" t="s">
        <v>9955</v>
      </c>
      <c r="P15" s="30" t="s">
        <v>10183</v>
      </c>
      <c r="Q15" s="31">
        <v>5</v>
      </c>
      <c r="R15" s="28"/>
      <c r="S15" s="110" t="s">
        <v>9955</v>
      </c>
      <c r="T15" s="25" t="s">
        <v>6534</v>
      </c>
      <c r="U15" s="28">
        <v>5</v>
      </c>
      <c r="V15" s="28"/>
      <c r="W15" s="110" t="s">
        <v>9955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  <c r="AI15" s="452"/>
      <c r="AJ15" s="452"/>
      <c r="AK15" s="453"/>
    </row>
    <row r="16" spans="1:37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4572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"&amp;VLOOKUP(AG16,mon!$A$1:$C$31632,2,0),""),"")</f>
        <v/>
      </c>
      <c r="AI16" s="452"/>
      <c r="AJ16" s="452"/>
      <c r="AK16" s="453"/>
    </row>
    <row r="17" spans="1:37" ht="15.75" customHeight="1" x14ac:dyDescent="0.3">
      <c r="A17" s="105">
        <v>4</v>
      </c>
      <c r="B17" s="51" t="s">
        <v>8288</v>
      </c>
      <c r="C17" s="1042" t="s">
        <v>0</v>
      </c>
      <c r="D17" s="15" t="s">
        <v>6551</v>
      </c>
      <c r="E17" s="16">
        <v>4</v>
      </c>
      <c r="F17" s="16"/>
      <c r="G17" s="115" t="s">
        <v>4573</v>
      </c>
      <c r="H17" s="15" t="s">
        <v>6551</v>
      </c>
      <c r="I17" s="17">
        <v>4</v>
      </c>
      <c r="J17" s="18"/>
      <c r="K17" s="114" t="s">
        <v>4573</v>
      </c>
      <c r="L17" s="15" t="s">
        <v>6551</v>
      </c>
      <c r="M17" s="18">
        <v>4</v>
      </c>
      <c r="N17" s="18"/>
      <c r="O17" s="114" t="s">
        <v>4573</v>
      </c>
      <c r="P17" s="34" t="s">
        <v>6551</v>
      </c>
      <c r="Q17" s="35">
        <v>4</v>
      </c>
      <c r="R17" s="36"/>
      <c r="S17" s="114" t="s">
        <v>4573</v>
      </c>
      <c r="T17" s="15" t="s">
        <v>6556</v>
      </c>
      <c r="U17" s="18">
        <v>4</v>
      </c>
      <c r="V17" s="18"/>
      <c r="W17" s="114" t="s">
        <v>4573</v>
      </c>
      <c r="X17" s="18" t="s">
        <v>6556</v>
      </c>
      <c r="Y17" s="18">
        <v>4</v>
      </c>
      <c r="Z17" s="18"/>
      <c r="AA17" s="114" t="s">
        <v>4573</v>
      </c>
      <c r="AB17" s="15"/>
      <c r="AC17" s="17"/>
      <c r="AD17" s="18"/>
      <c r="AE17" s="310"/>
      <c r="AF17" s="307" t="s">
        <v>6551</v>
      </c>
      <c r="AG17" s="304" t="s">
        <v>7428</v>
      </c>
      <c r="AH17" s="304" t="str">
        <f>IFERROR(IF(AG17&lt;&gt;"",": "&amp;VLOOKUP(AG17,mon!$A$1:$C$31632,2,0),""),"")</f>
        <v>: Bảo dưỡng và sửa chữa khung-vỏ và chăm sóc làm đẹp xe ô tô</v>
      </c>
      <c r="AI17" s="454"/>
      <c r="AJ17" s="454"/>
      <c r="AK17" s="455"/>
    </row>
    <row r="18" spans="1:37" ht="15.75" customHeight="1" x14ac:dyDescent="0.3">
      <c r="A18" s="107"/>
      <c r="B18" s="52" t="s">
        <v>412</v>
      </c>
      <c r="C18" s="1043"/>
      <c r="D18" s="20"/>
      <c r="E18" s="21"/>
      <c r="F18" s="21"/>
      <c r="G18" s="113"/>
      <c r="H18" s="20"/>
      <c r="I18" s="22"/>
      <c r="J18" s="22"/>
      <c r="K18" s="112"/>
      <c r="L18" s="20" t="s">
        <v>4572</v>
      </c>
      <c r="M18" s="22"/>
      <c r="N18" s="22"/>
      <c r="O18" s="112"/>
      <c r="P18" s="37" t="s">
        <v>4572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6556</v>
      </c>
      <c r="AG18" s="305" t="s">
        <v>7430</v>
      </c>
      <c r="AH18" s="305" t="str">
        <f>IFERROR(IF(AG18&lt;&gt;"",": "&amp;VLOOKUP(AG18,mon!$A$1:$C$31632,2,0),""),"")</f>
        <v>: Bảo dưỡng và sửa chữa hệ thống cung cấpnhiên liệu động cơ xăng</v>
      </c>
      <c r="AI18" s="441"/>
      <c r="AJ18" s="441"/>
      <c r="AK18" s="442"/>
    </row>
    <row r="19" spans="1:37" ht="15.75" customHeight="1" x14ac:dyDescent="0.3">
      <c r="A19" s="107"/>
      <c r="B19" s="52"/>
      <c r="C19" s="104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  <c r="AI19" s="460"/>
      <c r="AJ19" s="460"/>
      <c r="AK19" s="461"/>
    </row>
    <row r="20" spans="1:37" ht="15.75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"&amp;VLOOKUP(AG30,mon!$A$1:$C$31632,2,0),""),"")</f>
        <v xml:space="preserve">: Thực hành Hàn cơ bản </v>
      </c>
      <c r="AI20" s="462"/>
      <c r="AJ20" s="463"/>
      <c r="AK20" s="464"/>
    </row>
    <row r="21" spans="1:37" ht="15.75" customHeight="1" x14ac:dyDescent="0.3">
      <c r="A21" s="105">
        <v>4</v>
      </c>
      <c r="B21" s="51" t="s">
        <v>8292</v>
      </c>
      <c r="C21" s="104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6551</v>
      </c>
      <c r="AG21" s="304" t="s">
        <v>7428</v>
      </c>
      <c r="AH21" s="304" t="str">
        <f>IFERROR(IF(AG31&lt;&gt;"",": "&amp;VLOOKUP(AG31,mon!$A$1:$C$31632,2,0),""),"")</f>
        <v/>
      </c>
      <c r="AI21" s="466"/>
      <c r="AJ21" s="465"/>
      <c r="AK21" s="467"/>
    </row>
    <row r="22" spans="1:37" ht="15.75" customHeight="1" x14ac:dyDescent="0.3">
      <c r="A22" s="107"/>
      <c r="B22" s="52" t="s">
        <v>412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6556</v>
      </c>
      <c r="AG22" s="305" t="s">
        <v>7430</v>
      </c>
      <c r="AH22" s="305" t="str">
        <f>IFERROR(IF(AG32&lt;&gt;"",": "&amp;VLOOKUP(AG32,mon!$A$1:$C$31632,2,0),""),"")</f>
        <v/>
      </c>
      <c r="AI22" s="468"/>
      <c r="AJ22" s="469"/>
      <c r="AK22" s="470"/>
    </row>
    <row r="23" spans="1:37" ht="15.75" customHeight="1" x14ac:dyDescent="0.3">
      <c r="A23" s="107"/>
      <c r="B23" s="52"/>
      <c r="C23" s="1046" t="s">
        <v>1</v>
      </c>
      <c r="D23" s="25" t="s">
        <v>6551</v>
      </c>
      <c r="E23" s="26">
        <v>4</v>
      </c>
      <c r="F23" s="26"/>
      <c r="G23" s="111" t="s">
        <v>4573</v>
      </c>
      <c r="H23" s="25" t="s">
        <v>6551</v>
      </c>
      <c r="I23" s="27">
        <v>4</v>
      </c>
      <c r="J23" s="28"/>
      <c r="K23" s="110" t="s">
        <v>4573</v>
      </c>
      <c r="L23" s="25" t="s">
        <v>6551</v>
      </c>
      <c r="M23" s="28">
        <v>4</v>
      </c>
      <c r="N23" s="28"/>
      <c r="O23" s="110" t="s">
        <v>4573</v>
      </c>
      <c r="P23" s="25" t="s">
        <v>6551</v>
      </c>
      <c r="Q23" s="27">
        <v>4</v>
      </c>
      <c r="R23" s="28"/>
      <c r="S23" s="110" t="s">
        <v>4573</v>
      </c>
      <c r="T23" s="25" t="s">
        <v>6556</v>
      </c>
      <c r="U23" s="28">
        <v>4</v>
      </c>
      <c r="V23" s="28"/>
      <c r="W23" s="110" t="s">
        <v>4573</v>
      </c>
      <c r="X23" s="25" t="s">
        <v>6556</v>
      </c>
      <c r="Y23" s="28">
        <v>4</v>
      </c>
      <c r="Z23" s="28"/>
      <c r="AA23" s="110" t="s">
        <v>4573</v>
      </c>
      <c r="AB23" s="25"/>
      <c r="AC23" s="27"/>
      <c r="AD23" s="28"/>
      <c r="AE23" s="312"/>
      <c r="AF23" s="308"/>
      <c r="AG23" s="305"/>
      <c r="AH23" s="305" t="str">
        <f>IFERROR(IF(AG33&lt;&gt;"",": "&amp;VLOOKUP(AG33,mon!$A$1:$C$31632,2,0),""),"")</f>
        <v>: Tin học</v>
      </c>
      <c r="AI23" s="471"/>
      <c r="AJ23" s="472"/>
      <c r="AK23" s="473"/>
    </row>
    <row r="24" spans="1:37" ht="15.75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 t="s">
        <v>4572</v>
      </c>
      <c r="M24" s="42"/>
      <c r="N24" s="42"/>
      <c r="O24" s="108"/>
      <c r="P24" s="40" t="s">
        <v>4572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"&amp;VLOOKUP(AG34,mon!$A$1:$C$31632,2,0),""),"")</f>
        <v>: Bảo dưỡng và sửa chữa hệ thống Điều hòa không khí trênô tô</v>
      </c>
      <c r="AI24" s="474"/>
      <c r="AJ24" s="475"/>
      <c r="AK24" s="476"/>
    </row>
    <row r="25" spans="1:37" ht="15.75" customHeight="1" x14ac:dyDescent="0.3">
      <c r="A25" s="105">
        <v>4</v>
      </c>
      <c r="B25" s="51" t="s">
        <v>8326</v>
      </c>
      <c r="C25" s="1042" t="s">
        <v>0</v>
      </c>
      <c r="D25" s="15" t="s">
        <v>7006</v>
      </c>
      <c r="E25" s="16">
        <v>4</v>
      </c>
      <c r="F25" s="16"/>
      <c r="G25" s="115" t="s">
        <v>167</v>
      </c>
      <c r="H25" s="15" t="s">
        <v>7006</v>
      </c>
      <c r="I25" s="17">
        <v>4</v>
      </c>
      <c r="J25" s="18"/>
      <c r="K25" s="114" t="s">
        <v>167</v>
      </c>
      <c r="L25" s="18" t="s">
        <v>6557</v>
      </c>
      <c r="M25" s="18">
        <v>4</v>
      </c>
      <c r="N25" s="18"/>
      <c r="O25" s="114" t="s">
        <v>167</v>
      </c>
      <c r="P25" s="15" t="s">
        <v>6557</v>
      </c>
      <c r="Q25" s="17">
        <v>4</v>
      </c>
      <c r="R25" s="18"/>
      <c r="S25" s="114" t="s">
        <v>167</v>
      </c>
      <c r="T25" s="15" t="s">
        <v>6557</v>
      </c>
      <c r="U25" s="18">
        <v>4</v>
      </c>
      <c r="V25" s="18"/>
      <c r="W25" s="114" t="s">
        <v>167</v>
      </c>
      <c r="X25" s="15"/>
      <c r="Y25" s="18"/>
      <c r="Z25" s="18"/>
      <c r="AA25" s="114"/>
      <c r="AB25" s="15"/>
      <c r="AC25" s="17"/>
      <c r="AD25" s="18"/>
      <c r="AE25" s="310"/>
      <c r="AF25" s="307" t="s">
        <v>7006</v>
      </c>
      <c r="AG25" s="304" t="s">
        <v>7419</v>
      </c>
      <c r="AH25" s="304" t="str">
        <f>IFERROR(IF(AG35&lt;&gt;"",": "&amp;VLOOKUP(AG35,mon!$A$1:$C$31632,2,0),""),"")</f>
        <v/>
      </c>
      <c r="AI25" s="454"/>
      <c r="AJ25" s="454"/>
      <c r="AK25" s="455"/>
    </row>
    <row r="26" spans="1:37" ht="15.75" customHeight="1" x14ac:dyDescent="0.3">
      <c r="A26" s="107"/>
      <c r="B26" s="52" t="s">
        <v>412</v>
      </c>
      <c r="C26" s="1043"/>
      <c r="D26" s="20"/>
      <c r="E26" s="21"/>
      <c r="F26" s="21"/>
      <c r="G26" s="113"/>
      <c r="H26" s="20" t="s">
        <v>6541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6557</v>
      </c>
      <c r="AG26" s="305" t="s">
        <v>7420</v>
      </c>
      <c r="AH26" s="305" t="str">
        <f>IFERROR(IF(AG36&lt;&gt;"",": "&amp;VLOOKUP(AG36,mon!$A$1:$C$31632,2,0),""),"")</f>
        <v/>
      </c>
      <c r="AI26" s="441"/>
      <c r="AJ26" s="441"/>
      <c r="AK26" s="442"/>
    </row>
    <row r="27" spans="1:37" ht="15.75" customHeight="1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"&amp;VLOOKUP(AG37,mon!$A$1:$C$31632,2,0),""),"")</f>
        <v>: Tin học</v>
      </c>
      <c r="AI27" s="460"/>
      <c r="AJ27" s="460"/>
      <c r="AK27" s="461"/>
    </row>
    <row r="28" spans="1:37" ht="15.7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"&amp;VLOOKUP(AG38,mon!$A$1:$C$31632,2,0),""),"")</f>
        <v>: Bảo dưỡng và sửa chữa hệ thống Điều hòa không khí trênô tô</v>
      </c>
      <c r="AI28" s="462"/>
      <c r="AJ28" s="463"/>
      <c r="AK28" s="464"/>
    </row>
    <row r="29" spans="1:37" ht="15.75" customHeight="1" x14ac:dyDescent="0.3">
      <c r="A29" s="105">
        <v>6</v>
      </c>
      <c r="B29" s="51" t="s">
        <v>8327</v>
      </c>
      <c r="C29" s="104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7006</v>
      </c>
      <c r="AG29" s="304" t="s">
        <v>7419</v>
      </c>
      <c r="AH29" s="304" t="str">
        <f>IFERROR(IF(AG39&lt;&gt;"",": "&amp;VLOOKUP(AG39,mon!$A$1:$C$31632,2,0),""),"")</f>
        <v/>
      </c>
      <c r="AI29" s="466"/>
      <c r="AJ29" s="465"/>
      <c r="AK29" s="477"/>
    </row>
    <row r="30" spans="1:37" ht="15.75" customHeight="1" x14ac:dyDescent="0.3">
      <c r="A30" s="107"/>
      <c r="B30" s="52" t="s">
        <v>412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6557</v>
      </c>
      <c r="AG30" s="305" t="s">
        <v>7420</v>
      </c>
      <c r="AH30" s="305" t="str">
        <f>IFERROR(IF(AG30&lt;&gt;"",": "&amp;VLOOKUP(AG30,mon!$A$1:$C$31632,2,0),""),"")</f>
        <v xml:space="preserve">: Thực hành Hàn cơ bản </v>
      </c>
      <c r="AI30" s="468"/>
      <c r="AJ30" s="469"/>
      <c r="AK30" s="470"/>
    </row>
    <row r="31" spans="1:37" ht="15.75" customHeight="1" x14ac:dyDescent="0.3">
      <c r="A31" s="107"/>
      <c r="B31" s="52"/>
      <c r="C31" s="1046" t="s">
        <v>1</v>
      </c>
      <c r="D31" s="25" t="s">
        <v>7006</v>
      </c>
      <c r="E31" s="26">
        <v>4</v>
      </c>
      <c r="F31" s="26"/>
      <c r="G31" s="111" t="s">
        <v>167</v>
      </c>
      <c r="H31" s="25" t="s">
        <v>7006</v>
      </c>
      <c r="I31" s="27">
        <v>4</v>
      </c>
      <c r="J31" s="28"/>
      <c r="K31" s="110" t="s">
        <v>167</v>
      </c>
      <c r="L31" s="25" t="s">
        <v>6557</v>
      </c>
      <c r="M31" s="28">
        <v>4</v>
      </c>
      <c r="N31" s="28"/>
      <c r="O31" s="110" t="s">
        <v>167</v>
      </c>
      <c r="P31" s="30" t="s">
        <v>6557</v>
      </c>
      <c r="Q31" s="31">
        <v>4</v>
      </c>
      <c r="R31" s="28"/>
      <c r="S31" s="110" t="s">
        <v>167</v>
      </c>
      <c r="T31" s="25" t="s">
        <v>6557</v>
      </c>
      <c r="U31" s="28">
        <v>4</v>
      </c>
      <c r="V31" s="28"/>
      <c r="W31" s="110" t="s">
        <v>167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"&amp;VLOOKUP(AG31,mon!$A$1:$C$31632,2,0),""),"")</f>
        <v/>
      </c>
      <c r="AI31" s="468"/>
      <c r="AJ31" s="469"/>
      <c r="AK31" s="470"/>
    </row>
    <row r="32" spans="1:37" ht="15.75" customHeight="1" x14ac:dyDescent="0.3">
      <c r="A32" s="107"/>
      <c r="B32" s="52"/>
      <c r="C32" s="1046"/>
      <c r="D32" s="25"/>
      <c r="E32" s="26"/>
      <c r="F32" s="26"/>
      <c r="G32" s="111"/>
      <c r="H32" s="25" t="s">
        <v>6541</v>
      </c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"&amp;VLOOKUP(AG32,mon!$A$1:$C$31632,2,0),""),"")</f>
        <v/>
      </c>
      <c r="AI32" s="468"/>
      <c r="AJ32" s="469"/>
      <c r="AK32" s="470"/>
    </row>
    <row r="33" spans="1:37" ht="15.75" customHeight="1" x14ac:dyDescent="0.3">
      <c r="A33" s="105">
        <v>6</v>
      </c>
      <c r="B33" s="51" t="s">
        <v>8328</v>
      </c>
      <c r="C33" s="1042" t="s">
        <v>0</v>
      </c>
      <c r="D33" s="15" t="s">
        <v>7139</v>
      </c>
      <c r="E33" s="16">
        <v>4</v>
      </c>
      <c r="F33" s="16"/>
      <c r="G33" s="115" t="s">
        <v>9</v>
      </c>
      <c r="H33" s="15" t="s">
        <v>7139</v>
      </c>
      <c r="I33" s="17">
        <v>4</v>
      </c>
      <c r="J33" s="18"/>
      <c r="K33" s="114" t="s">
        <v>9</v>
      </c>
      <c r="L33" s="15" t="s">
        <v>7139</v>
      </c>
      <c r="M33" s="18">
        <v>4</v>
      </c>
      <c r="N33" s="18"/>
      <c r="O33" s="114" t="s">
        <v>9</v>
      </c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5473</v>
      </c>
      <c r="AG33" s="304" t="s">
        <v>7337</v>
      </c>
      <c r="AH33" s="304" t="str">
        <f>IFERROR(IF(AG33&lt;&gt;"",": "&amp;VLOOKUP(AG33,mon!$A$1:$C$31632,2,0),""),"")</f>
        <v>: Tin học</v>
      </c>
      <c r="AI33" s="466"/>
      <c r="AJ33" s="465"/>
      <c r="AK33" s="477"/>
    </row>
    <row r="34" spans="1:37" ht="15.75" customHeight="1" x14ac:dyDescent="0.3">
      <c r="A34" s="107"/>
      <c r="B34" s="52" t="s">
        <v>412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7139</v>
      </c>
      <c r="AG34" s="305" t="s">
        <v>7432</v>
      </c>
      <c r="AH34" s="305" t="str">
        <f>IFERROR(IF(AG34&lt;&gt;"",": "&amp;VLOOKUP(AG34,mon!$A$1:$C$31632,2,0),""),"")</f>
        <v>: Bảo dưỡng và sửa chữa hệ thống Điều hòa không khí trênô tô</v>
      </c>
      <c r="AI34" s="474"/>
      <c r="AJ34" s="475"/>
      <c r="AK34" s="481"/>
    </row>
    <row r="35" spans="1:37" ht="15.75" customHeight="1" x14ac:dyDescent="0.3">
      <c r="A35" s="107"/>
      <c r="B35" s="52"/>
      <c r="C35" s="104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5473</v>
      </c>
      <c r="Y35" s="28">
        <v>5</v>
      </c>
      <c r="Z35" s="28"/>
      <c r="AA35" s="110" t="s">
        <v>8316</v>
      </c>
      <c r="AB35" s="25"/>
      <c r="AC35" s="27"/>
      <c r="AD35" s="28"/>
      <c r="AE35" s="312"/>
      <c r="AF35" s="308"/>
      <c r="AG35" s="305"/>
      <c r="AH35" s="305" t="str">
        <f>IFERROR(IF(AG35&lt;&gt;"",": "&amp;VLOOKUP(AG35,mon!$A$1:$C$31632,2,0),""),"")</f>
        <v/>
      </c>
      <c r="AI35" s="471"/>
      <c r="AJ35" s="472"/>
      <c r="AK35" s="482"/>
    </row>
    <row r="36" spans="1:37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4572</v>
      </c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"&amp;VLOOKUP(AG36,mon!$A$1:$C$31632,2,0),""),"")</f>
        <v/>
      </c>
      <c r="AI36" s="483"/>
      <c r="AJ36" s="484"/>
      <c r="AK36" s="485"/>
    </row>
    <row r="37" spans="1:37" ht="15.75" customHeight="1" x14ac:dyDescent="0.3">
      <c r="A37" s="105">
        <v>7</v>
      </c>
      <c r="B37" s="51" t="s">
        <v>8329</v>
      </c>
      <c r="C37" s="104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5473</v>
      </c>
      <c r="AG37" s="304" t="s">
        <v>7337</v>
      </c>
      <c r="AH37" s="304" t="str">
        <f>IFERROR(IF(AG37&lt;&gt;"",": "&amp;VLOOKUP(AG37,mon!$A$1:$C$31632,2,0),""),"")</f>
        <v>: Tin học</v>
      </c>
      <c r="AI37" s="438"/>
      <c r="AJ37" s="465"/>
      <c r="AK37" s="477"/>
    </row>
    <row r="38" spans="1:37" ht="15.75" customHeight="1" x14ac:dyDescent="0.3">
      <c r="A38" s="107"/>
      <c r="B38" s="52" t="s">
        <v>412</v>
      </c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7139</v>
      </c>
      <c r="AG38" s="305" t="s">
        <v>7432</v>
      </c>
      <c r="AH38" s="305" t="str">
        <f>IFERROR(IF(AG38&lt;&gt;"",": "&amp;VLOOKUP(AG38,mon!$A$1:$C$31632,2,0),""),"")</f>
        <v>: Bảo dưỡng và sửa chữa hệ thống Điều hòa không khí trênô tô</v>
      </c>
      <c r="AI38" s="468"/>
      <c r="AJ38" s="469"/>
      <c r="AK38" s="486"/>
    </row>
    <row r="39" spans="1:37" ht="15.75" customHeight="1" x14ac:dyDescent="0.3">
      <c r="A39" s="107"/>
      <c r="B39" s="52"/>
      <c r="C39" s="1046" t="s">
        <v>1</v>
      </c>
      <c r="D39" s="25" t="s">
        <v>7139</v>
      </c>
      <c r="E39" s="26">
        <v>4</v>
      </c>
      <c r="F39" s="26"/>
      <c r="G39" s="111" t="s">
        <v>9</v>
      </c>
      <c r="H39" s="25" t="s">
        <v>7139</v>
      </c>
      <c r="I39" s="27">
        <v>4</v>
      </c>
      <c r="J39" s="28"/>
      <c r="K39" s="110" t="s">
        <v>9</v>
      </c>
      <c r="L39" s="25" t="s">
        <v>7139</v>
      </c>
      <c r="M39" s="28">
        <v>4</v>
      </c>
      <c r="N39" s="28"/>
      <c r="O39" s="110" t="s">
        <v>9</v>
      </c>
      <c r="P39" s="25"/>
      <c r="Q39" s="28"/>
      <c r="R39" s="28"/>
      <c r="S39" s="110"/>
      <c r="T39" s="25"/>
      <c r="U39" s="28"/>
      <c r="V39" s="28"/>
      <c r="W39" s="110"/>
      <c r="X39" s="25" t="s">
        <v>5473</v>
      </c>
      <c r="Y39" s="28">
        <v>5</v>
      </c>
      <c r="Z39" s="28"/>
      <c r="AA39" s="110" t="s">
        <v>8316</v>
      </c>
      <c r="AB39" s="25"/>
      <c r="AC39" s="27"/>
      <c r="AD39" s="28"/>
      <c r="AE39" s="312"/>
      <c r="AF39" s="308"/>
      <c r="AG39" s="305"/>
      <c r="AH39" s="305" t="str">
        <f>IFERROR(IF(AG39&lt;&gt;"",": "&amp;VLOOKUP(AG39,mon!$A$1:$C$31632,2,0),""),"")</f>
        <v/>
      </c>
      <c r="AI39" s="471"/>
      <c r="AJ39" s="472"/>
      <c r="AK39" s="473"/>
    </row>
    <row r="40" spans="1:37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4572</v>
      </c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"&amp;VLOOKUP(AG40,mon!$A$1:$C$31632,2,0),""),"")</f>
        <v/>
      </c>
      <c r="AI40" s="462"/>
      <c r="AJ40" s="463"/>
      <c r="AK40" s="463"/>
    </row>
    <row r="41" spans="1:37" ht="15.75" customHeight="1" x14ac:dyDescent="0.3">
      <c r="A41" s="105">
        <v>8</v>
      </c>
      <c r="B41" s="51" t="s">
        <v>10098</v>
      </c>
      <c r="C41" s="1042" t="s">
        <v>0</v>
      </c>
      <c r="D41" s="15" t="s">
        <v>7111</v>
      </c>
      <c r="E41" s="16"/>
      <c r="F41" s="16"/>
      <c r="G41" s="115"/>
      <c r="H41" s="15" t="s">
        <v>7111</v>
      </c>
      <c r="I41" s="17"/>
      <c r="J41" s="18"/>
      <c r="K41" s="114"/>
      <c r="L41" s="15" t="s">
        <v>7111</v>
      </c>
      <c r="M41" s="18"/>
      <c r="N41" s="18"/>
      <c r="O41" s="114"/>
      <c r="P41" s="15" t="s">
        <v>7111</v>
      </c>
      <c r="Q41" s="18"/>
      <c r="R41" s="18"/>
      <c r="S41" s="114"/>
      <c r="T41" s="18" t="s">
        <v>7111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7111</v>
      </c>
      <c r="AG41" s="304" t="s">
        <v>10117</v>
      </c>
      <c r="AH41" s="304" t="str">
        <f>IFERROR(IF(AG41&lt;&gt;"",": "&amp;VLOOKUP(AG41,mon!$A$1:$C$31632,2,0),""),"")</f>
        <v/>
      </c>
      <c r="AI41" s="447"/>
      <c r="AJ41" s="448"/>
      <c r="AK41" s="448"/>
    </row>
    <row r="42" spans="1:37" ht="15.75" customHeight="1" x14ac:dyDescent="0.3">
      <c r="A42" s="107"/>
      <c r="B42" s="52" t="s">
        <v>412</v>
      </c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"&amp;VLOOKUP(AG42,mon!$A$1:$C$31632,2,0),""),"")</f>
        <v/>
      </c>
      <c r="AI42" s="480"/>
      <c r="AJ42" s="480"/>
      <c r="AK42" s="480"/>
    </row>
    <row r="43" spans="1:37" ht="15.75" customHeight="1" x14ac:dyDescent="0.3">
      <c r="A43" s="107"/>
      <c r="B43" s="52"/>
      <c r="C43" s="104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"&amp;VLOOKUP(AG43,mon!$A$1:$C$31632,2,0),""),"")</f>
        <v/>
      </c>
      <c r="AI43" s="487"/>
      <c r="AJ43" s="487"/>
      <c r="AK43" s="488"/>
    </row>
    <row r="44" spans="1:37" ht="15.75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"&amp;VLOOKUP(AG44,mon!$A$1:$C$31632,2,0),""),"")</f>
        <v/>
      </c>
      <c r="AI44" s="489"/>
      <c r="AJ44" s="489"/>
      <c r="AK44" s="490"/>
    </row>
    <row r="45" spans="1:37" ht="15.75" customHeight="1" x14ac:dyDescent="0.3">
      <c r="A45" s="105">
        <v>10</v>
      </c>
      <c r="B45" s="51" t="s">
        <v>9919</v>
      </c>
      <c r="C45" s="1042" t="s">
        <v>0</v>
      </c>
      <c r="D45" s="15" t="s">
        <v>6551</v>
      </c>
      <c r="E45" s="16">
        <v>4</v>
      </c>
      <c r="F45" s="16"/>
      <c r="G45" s="115" t="s">
        <v>9929</v>
      </c>
      <c r="H45" s="15" t="s">
        <v>6551</v>
      </c>
      <c r="I45" s="17">
        <v>4</v>
      </c>
      <c r="J45" s="18"/>
      <c r="K45" s="114" t="s">
        <v>9929</v>
      </c>
      <c r="L45" s="15" t="s">
        <v>6551</v>
      </c>
      <c r="M45" s="18">
        <v>4</v>
      </c>
      <c r="N45" s="18"/>
      <c r="O45" s="114" t="s">
        <v>9929</v>
      </c>
      <c r="P45" s="34" t="s">
        <v>6551</v>
      </c>
      <c r="Q45" s="35">
        <v>4</v>
      </c>
      <c r="R45" s="36"/>
      <c r="S45" s="114" t="s">
        <v>9929</v>
      </c>
      <c r="T45" s="15" t="s">
        <v>6551</v>
      </c>
      <c r="U45" s="18">
        <v>4</v>
      </c>
      <c r="V45" s="18"/>
      <c r="W45" s="114" t="s">
        <v>9929</v>
      </c>
      <c r="X45" s="18"/>
      <c r="Y45" s="18"/>
      <c r="Z45" s="18"/>
      <c r="AA45" s="114"/>
      <c r="AB45" s="15"/>
      <c r="AC45" s="17"/>
      <c r="AD45" s="18"/>
      <c r="AE45" s="310"/>
      <c r="AF45" s="307" t="s">
        <v>6551</v>
      </c>
      <c r="AG45" s="304" t="s">
        <v>8635</v>
      </c>
      <c r="AH45" s="304" t="str">
        <f>IFERROR(IF(AG45&lt;&gt;"",": "&amp;VLOOKUP(AG45,mon!$A$1:$C$31632,2,0),""),"")</f>
        <v>: Bảo dưỡng và sửa chữa khung-vỏ và chăm sóc làm đẹp xe ô tô</v>
      </c>
      <c r="AI45" s="478"/>
      <c r="AJ45" s="479"/>
      <c r="AK45" s="479"/>
    </row>
    <row r="46" spans="1:37" ht="15.75" customHeight="1" x14ac:dyDescent="0.3">
      <c r="A46" s="107"/>
      <c r="B46" s="52" t="s">
        <v>412</v>
      </c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"&amp;VLOOKUP(AG46,mon!$A$1:$C$31632,2,0),""),"")</f>
        <v/>
      </c>
      <c r="AI46" s="480"/>
      <c r="AJ46" s="480"/>
      <c r="AK46" s="480"/>
    </row>
    <row r="47" spans="1:37" ht="15.75" customHeight="1" x14ac:dyDescent="0.3">
      <c r="A47" s="107"/>
      <c r="B47" s="52"/>
      <c r="C47" s="1046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"&amp;VLOOKUP(AG47,mon!$A$1:$C$31632,2,0),""),"")</f>
        <v/>
      </c>
      <c r="AI47" s="447"/>
      <c r="AJ47" s="448"/>
      <c r="AK47" s="448"/>
    </row>
    <row r="48" spans="1:37" ht="15.75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"&amp;VLOOKUP(AG48,mon!$A$1:$C$31632,2,0),""),"")</f>
        <v/>
      </c>
      <c r="AI48" s="463"/>
      <c r="AJ48" s="463"/>
      <c r="AK48" s="463"/>
    </row>
    <row r="49" spans="1:37" ht="15.75" customHeight="1" x14ac:dyDescent="0.3">
      <c r="A49" s="105">
        <v>11</v>
      </c>
      <c r="B49" s="51" t="s">
        <v>9920</v>
      </c>
      <c r="C49" s="1042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6551</v>
      </c>
      <c r="AG49" s="304" t="s">
        <v>8635</v>
      </c>
      <c r="AH49" s="304" t="str">
        <f>IFERROR(IF(AG49&lt;&gt;"",": "&amp;VLOOKUP(AG49,mon!$A$1:$C$31632,2,0),""),"")</f>
        <v>: Bảo dưỡng và sửa chữa khung-vỏ và chăm sóc làm đẹp xe ô tô</v>
      </c>
      <c r="AI49" s="480"/>
      <c r="AJ49" s="480"/>
      <c r="AK49" s="480"/>
    </row>
    <row r="50" spans="1:37" ht="15.75" customHeight="1" x14ac:dyDescent="0.3">
      <c r="A50" s="107"/>
      <c r="B50" s="52" t="s">
        <v>412</v>
      </c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"&amp;VLOOKUP(AG50,mon!$A$1:$C$31632,2,0),""),"")</f>
        <v/>
      </c>
      <c r="AI50" s="480"/>
      <c r="AJ50" s="480"/>
      <c r="AK50" s="480"/>
    </row>
    <row r="51" spans="1:37" ht="15.75" customHeight="1" x14ac:dyDescent="0.3">
      <c r="A51" s="107"/>
      <c r="B51" s="52"/>
      <c r="C51" s="1046" t="s">
        <v>1</v>
      </c>
      <c r="D51" s="25" t="s">
        <v>6551</v>
      </c>
      <c r="E51" s="26">
        <v>4</v>
      </c>
      <c r="F51" s="26"/>
      <c r="G51" s="111" t="s">
        <v>9929</v>
      </c>
      <c r="H51" s="25" t="s">
        <v>6551</v>
      </c>
      <c r="I51" s="27">
        <v>4</v>
      </c>
      <c r="J51" s="28"/>
      <c r="K51" s="110" t="s">
        <v>9929</v>
      </c>
      <c r="L51" s="25" t="s">
        <v>6551</v>
      </c>
      <c r="M51" s="28">
        <v>4</v>
      </c>
      <c r="N51" s="28"/>
      <c r="O51" s="110" t="s">
        <v>9929</v>
      </c>
      <c r="P51" s="25" t="s">
        <v>6551</v>
      </c>
      <c r="Q51" s="27">
        <v>4</v>
      </c>
      <c r="R51" s="28"/>
      <c r="S51" s="110" t="s">
        <v>9929</v>
      </c>
      <c r="T51" s="25" t="s">
        <v>6551</v>
      </c>
      <c r="U51" s="28">
        <v>4</v>
      </c>
      <c r="V51" s="28"/>
      <c r="W51" s="110" t="s">
        <v>9929</v>
      </c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"&amp;VLOOKUP(AG51,mon!$A$1:$C$31632,2,0),""),"")</f>
        <v/>
      </c>
      <c r="AI51" s="448"/>
      <c r="AJ51" s="448"/>
      <c r="AK51" s="491"/>
    </row>
    <row r="52" spans="1:37" ht="15.75" customHeight="1" x14ac:dyDescent="0.3">
      <c r="A52" s="107"/>
      <c r="B52" s="52"/>
      <c r="C52" s="104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"&amp;VLOOKUP(AG52,mon!$A$1:$C$31632,2,0),""),"")</f>
        <v/>
      </c>
      <c r="AI52" s="463"/>
      <c r="AJ52" s="463"/>
      <c r="AK52" s="492"/>
    </row>
    <row r="53" spans="1:37" ht="15.75" customHeight="1" x14ac:dyDescent="0.3">
      <c r="A53" s="105">
        <v>12</v>
      </c>
      <c r="B53" s="51" t="s">
        <v>9921</v>
      </c>
      <c r="C53" s="1042" t="s">
        <v>0</v>
      </c>
      <c r="D53" s="15" t="s">
        <v>6548</v>
      </c>
      <c r="E53" s="16">
        <v>4</v>
      </c>
      <c r="F53" s="16"/>
      <c r="G53" s="115" t="s">
        <v>19</v>
      </c>
      <c r="H53" s="15" t="s">
        <v>6548</v>
      </c>
      <c r="I53" s="17">
        <v>4</v>
      </c>
      <c r="J53" s="18"/>
      <c r="K53" s="114" t="s">
        <v>19</v>
      </c>
      <c r="L53" s="18" t="s">
        <v>6548</v>
      </c>
      <c r="M53" s="18">
        <v>4</v>
      </c>
      <c r="N53" s="18"/>
      <c r="O53" s="114" t="s">
        <v>19</v>
      </c>
      <c r="P53" s="15" t="s">
        <v>6548</v>
      </c>
      <c r="Q53" s="17">
        <v>4</v>
      </c>
      <c r="R53" s="18"/>
      <c r="S53" s="114" t="s">
        <v>19</v>
      </c>
      <c r="T53" s="15" t="s">
        <v>6548</v>
      </c>
      <c r="U53" s="18">
        <v>4</v>
      </c>
      <c r="V53" s="18"/>
      <c r="W53" s="114" t="s">
        <v>19</v>
      </c>
      <c r="X53" s="15" t="s">
        <v>6548</v>
      </c>
      <c r="Y53" s="18">
        <v>4</v>
      </c>
      <c r="Z53" s="18"/>
      <c r="AA53" s="114" t="s">
        <v>19</v>
      </c>
      <c r="AB53" s="15"/>
      <c r="AC53" s="17"/>
      <c r="AD53" s="18"/>
      <c r="AE53" s="310"/>
      <c r="AF53" s="307" t="s">
        <v>6548</v>
      </c>
      <c r="AG53" s="304" t="s">
        <v>8631</v>
      </c>
      <c r="AH53" s="304" t="str">
        <f>IFERROR(IF(AG53&lt;&gt;"",": "&amp;VLOOKUP(AG53,mon!$A$1:$C$31632,2,0),""),"")</f>
        <v>: Bảo dưỡng và sửa chữa động cơ đốt trong</v>
      </c>
      <c r="AI53" s="439"/>
      <c r="AJ53" s="439"/>
      <c r="AK53" s="440"/>
    </row>
    <row r="54" spans="1:37" ht="15.75" customHeight="1" x14ac:dyDescent="0.3">
      <c r="A54" s="107"/>
      <c r="B54" s="52" t="s">
        <v>412</v>
      </c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"&amp;VLOOKUP(AG54,mon!$A$1:$C$31632,2,0),""),"")</f>
        <v/>
      </c>
      <c r="AI54" s="441"/>
      <c r="AJ54" s="441"/>
      <c r="AK54" s="442"/>
    </row>
    <row r="55" spans="1:37" ht="15.75" customHeight="1" x14ac:dyDescent="0.3">
      <c r="A55" s="107"/>
      <c r="B55" s="52"/>
      <c r="C55" s="1046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"&amp;VLOOKUP(AG55,mon!$A$1:$C$31632,2,0),""),"")</f>
        <v/>
      </c>
      <c r="AI55" s="471"/>
      <c r="AJ55" s="472"/>
      <c r="AK55" s="482"/>
    </row>
    <row r="56" spans="1:37" ht="15.75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"&amp;VLOOKUP(AG56,mon!$A$1:$C$31632,2,0),""),"")</f>
        <v/>
      </c>
      <c r="AI56" s="483"/>
      <c r="AJ56" s="484"/>
      <c r="AK56" s="485"/>
    </row>
    <row r="57" spans="1:37" ht="15.75" customHeight="1" x14ac:dyDescent="0.3">
      <c r="A57" s="105">
        <v>13</v>
      </c>
      <c r="B57" s="51" t="s">
        <v>9922</v>
      </c>
      <c r="C57" s="1042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6548</v>
      </c>
      <c r="AG57" s="304" t="s">
        <v>8631</v>
      </c>
      <c r="AH57" s="304" t="str">
        <f>IFERROR(IF(AG57&lt;&gt;"",": "&amp;VLOOKUP(AG57,mon!$A$1:$C$31632,2,0),""),"")</f>
        <v>: Bảo dưỡng và sửa chữa động cơ đốt trong</v>
      </c>
      <c r="AI57" s="439"/>
      <c r="AJ57" s="439"/>
      <c r="AK57" s="440"/>
    </row>
    <row r="58" spans="1:37" ht="15.75" customHeight="1" x14ac:dyDescent="0.3">
      <c r="A58" s="107"/>
      <c r="B58" s="52" t="s">
        <v>412</v>
      </c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"&amp;VLOOKUP(AG58,mon!$A$1:$C$31632,2,0),""),"")</f>
        <v/>
      </c>
      <c r="AI58" s="441"/>
      <c r="AJ58" s="441"/>
      <c r="AK58" s="442"/>
    </row>
    <row r="59" spans="1:37" ht="15.75" customHeight="1" x14ac:dyDescent="0.3">
      <c r="A59" s="107"/>
      <c r="B59" s="52"/>
      <c r="C59" s="1046" t="s">
        <v>1</v>
      </c>
      <c r="D59" s="25" t="s">
        <v>6548</v>
      </c>
      <c r="E59" s="26">
        <v>4</v>
      </c>
      <c r="F59" s="26"/>
      <c r="G59" s="111" t="s">
        <v>19</v>
      </c>
      <c r="H59" s="25" t="s">
        <v>6548</v>
      </c>
      <c r="I59" s="27">
        <v>4</v>
      </c>
      <c r="J59" s="28"/>
      <c r="K59" s="110" t="s">
        <v>19</v>
      </c>
      <c r="L59" s="25" t="s">
        <v>6548</v>
      </c>
      <c r="M59" s="28">
        <v>4</v>
      </c>
      <c r="N59" s="28"/>
      <c r="O59" s="110" t="s">
        <v>19</v>
      </c>
      <c r="P59" s="25" t="s">
        <v>6548</v>
      </c>
      <c r="Q59" s="27">
        <v>4</v>
      </c>
      <c r="R59" s="28"/>
      <c r="S59" s="110" t="s">
        <v>19</v>
      </c>
      <c r="T59" s="25" t="s">
        <v>6548</v>
      </c>
      <c r="U59" s="28">
        <v>4</v>
      </c>
      <c r="V59" s="28"/>
      <c r="W59" s="110" t="s">
        <v>19</v>
      </c>
      <c r="X59" s="25" t="s">
        <v>6548</v>
      </c>
      <c r="Y59" s="28">
        <v>4</v>
      </c>
      <c r="Z59" s="28"/>
      <c r="AA59" s="110" t="s">
        <v>19</v>
      </c>
      <c r="AB59" s="25"/>
      <c r="AC59" s="27"/>
      <c r="AD59" s="28"/>
      <c r="AE59" s="312"/>
      <c r="AF59" s="308"/>
      <c r="AG59" s="305"/>
      <c r="AH59" s="305" t="str">
        <f>IFERROR(IF(AG59&lt;&gt;"",": "&amp;VLOOKUP(AG59,mon!$A$1:$C$31632,2,0),""),"")</f>
        <v/>
      </c>
      <c r="AI59" s="452"/>
      <c r="AJ59" s="452"/>
      <c r="AK59" s="453"/>
    </row>
    <row r="60" spans="1:37" ht="15.75" customHeight="1" x14ac:dyDescent="0.3">
      <c r="A60" s="107"/>
      <c r="B60" s="52"/>
      <c r="C60" s="104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"&amp;VLOOKUP(AG60,mon!$A$1:$C$31632,2,0),""),"")</f>
        <v/>
      </c>
      <c r="AI60" s="450"/>
      <c r="AJ60" s="450"/>
      <c r="AK60" s="459"/>
    </row>
    <row r="61" spans="1:37" ht="15.75" customHeight="1" x14ac:dyDescent="0.3">
      <c r="A61" s="105">
        <v>14</v>
      </c>
      <c r="B61" s="51" t="s">
        <v>9992</v>
      </c>
      <c r="C61" s="1042" t="s">
        <v>0</v>
      </c>
      <c r="D61" s="15" t="s">
        <v>6578</v>
      </c>
      <c r="E61" s="16">
        <v>4</v>
      </c>
      <c r="F61" s="16"/>
      <c r="G61" s="115" t="s">
        <v>53</v>
      </c>
      <c r="H61" s="15" t="s">
        <v>6578</v>
      </c>
      <c r="I61" s="17">
        <v>4</v>
      </c>
      <c r="J61" s="18"/>
      <c r="K61" s="114" t="s">
        <v>53</v>
      </c>
      <c r="L61" s="15" t="s">
        <v>6578</v>
      </c>
      <c r="M61" s="18">
        <v>4</v>
      </c>
      <c r="N61" s="18"/>
      <c r="O61" s="114" t="s">
        <v>53</v>
      </c>
      <c r="P61" s="34" t="s">
        <v>7139</v>
      </c>
      <c r="Q61" s="35">
        <v>4</v>
      </c>
      <c r="R61" s="36"/>
      <c r="S61" s="114" t="s">
        <v>9</v>
      </c>
      <c r="T61" s="15" t="s">
        <v>7139</v>
      </c>
      <c r="U61" s="18">
        <v>4</v>
      </c>
      <c r="V61" s="18"/>
      <c r="W61" s="114" t="s">
        <v>9</v>
      </c>
      <c r="X61" s="18"/>
      <c r="Y61" s="18"/>
      <c r="Z61" s="18"/>
      <c r="AA61" s="114"/>
      <c r="AB61" s="15"/>
      <c r="AC61" s="17"/>
      <c r="AD61" s="18"/>
      <c r="AE61" s="310"/>
      <c r="AF61" s="307" t="s">
        <v>6578</v>
      </c>
      <c r="AG61" s="304" t="s">
        <v>8632</v>
      </c>
      <c r="AH61" s="304" t="str">
        <f>IFERROR(IF(AG61&lt;&gt;"",": "&amp;VLOOKUP(AG61,mon!$A$1:$C$31632,2,0),""),"")</f>
        <v>: Bảo dưỡng và sửa chữa hệ thống truyền lực.</v>
      </c>
    </row>
    <row r="62" spans="1:37" ht="15.75" customHeight="1" x14ac:dyDescent="0.3">
      <c r="A62" s="107"/>
      <c r="B62" s="52" t="s">
        <v>412</v>
      </c>
      <c r="C62" s="104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7139</v>
      </c>
      <c r="AG62" s="305" t="s">
        <v>8639</v>
      </c>
      <c r="AH62" s="305" t="str">
        <f>IFERROR(IF(AG62&lt;&gt;"",": "&amp;VLOOKUP(AG62,mon!$A$1:$C$31632,2,0),""),"")</f>
        <v>: Bảo dưỡng và sửa chữa hệ thống Điều hòa không khí trênô tô</v>
      </c>
    </row>
    <row r="63" spans="1:37" ht="15.75" customHeight="1" x14ac:dyDescent="0.3">
      <c r="A63" s="107"/>
      <c r="B63" s="52"/>
      <c r="C63" s="104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"&amp;VLOOKUP(AG63,mon!$A$1:$C$31632,2,0),""),"")</f>
        <v/>
      </c>
    </row>
    <row r="64" spans="1:37" ht="15.75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"&amp;VLOOKUP(AG64,mon!$A$1:$C$31632,2,0),""),"")</f>
        <v/>
      </c>
    </row>
    <row r="65" spans="1:34" ht="15.75" customHeight="1" x14ac:dyDescent="0.3">
      <c r="A65" s="105">
        <v>14</v>
      </c>
      <c r="B65" s="51" t="s">
        <v>9993</v>
      </c>
      <c r="C65" s="104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6578</v>
      </c>
      <c r="AG65" s="304" t="s">
        <v>8632</v>
      </c>
      <c r="AH65" s="304" t="str">
        <f>IFERROR(IF(AG65&lt;&gt;"",": "&amp;VLOOKUP(AG65,mon!$A$1:$C$31632,2,0),""),"")</f>
        <v>: Bảo dưỡng và sửa chữa hệ thống truyền lực.</v>
      </c>
    </row>
    <row r="66" spans="1:34" ht="15.75" customHeight="1" x14ac:dyDescent="0.3">
      <c r="A66" s="107"/>
      <c r="B66" s="52" t="s">
        <v>412</v>
      </c>
      <c r="C66" s="104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7139</v>
      </c>
      <c r="AG66" s="305" t="s">
        <v>8639</v>
      </c>
      <c r="AH66" s="305" t="str">
        <f>IFERROR(IF(AG66&lt;&gt;"",": "&amp;VLOOKUP(AG66,mon!$A$1:$C$31632,2,0),""),"")</f>
        <v>: Bảo dưỡng và sửa chữa hệ thống Điều hòa không khí trênô tô</v>
      </c>
    </row>
    <row r="67" spans="1:34" ht="15.75" customHeight="1" x14ac:dyDescent="0.3">
      <c r="A67" s="107"/>
      <c r="B67" s="52"/>
      <c r="C67" s="1046" t="s">
        <v>1</v>
      </c>
      <c r="D67" s="25" t="s">
        <v>6578</v>
      </c>
      <c r="E67" s="26">
        <v>4</v>
      </c>
      <c r="F67" s="26"/>
      <c r="G67" s="111" t="s">
        <v>53</v>
      </c>
      <c r="H67" s="25" t="s">
        <v>6578</v>
      </c>
      <c r="I67" s="27">
        <v>4</v>
      </c>
      <c r="J67" s="28"/>
      <c r="K67" s="110" t="s">
        <v>53</v>
      </c>
      <c r="L67" s="25" t="s">
        <v>6578</v>
      </c>
      <c r="M67" s="28">
        <v>4</v>
      </c>
      <c r="N67" s="28"/>
      <c r="O67" s="110" t="s">
        <v>53</v>
      </c>
      <c r="P67" s="30" t="s">
        <v>7139</v>
      </c>
      <c r="Q67" s="31">
        <v>4</v>
      </c>
      <c r="R67" s="28"/>
      <c r="S67" s="110" t="s">
        <v>9</v>
      </c>
      <c r="T67" s="25" t="s">
        <v>7139</v>
      </c>
      <c r="U67" s="28">
        <v>4</v>
      </c>
      <c r="V67" s="28"/>
      <c r="W67" s="110" t="s">
        <v>9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"&amp;VLOOKUP(AG67,mon!$A$1:$C$31632,2,0),""),"")</f>
        <v/>
      </c>
    </row>
    <row r="68" spans="1:34" ht="15.75" customHeight="1" x14ac:dyDescent="0.3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"&amp;VLOOKUP(AG68,mon!$A$1:$C$31632,2,0),""),"")</f>
        <v/>
      </c>
    </row>
    <row r="69" spans="1:34" ht="15.75" customHeight="1" x14ac:dyDescent="0.3">
      <c r="A69" s="105">
        <v>15</v>
      </c>
      <c r="B69" s="51" t="s">
        <v>9994</v>
      </c>
      <c r="C69" s="1042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6555</v>
      </c>
      <c r="AG69" s="304" t="s">
        <v>8636</v>
      </c>
      <c r="AH69" s="304" t="str">
        <f>IFERROR(IF(AG69&lt;&gt;"",": "&amp;VLOOKUP(AG69,mon!$A$1:$C$31632,2,0),""),"")</f>
        <v>: Bảo dưỡng và sửa chữa trang bị điện ô tô</v>
      </c>
    </row>
    <row r="70" spans="1:34" ht="15.75" customHeight="1" x14ac:dyDescent="0.3">
      <c r="A70" s="107"/>
      <c r="B70" s="52" t="s">
        <v>412</v>
      </c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"&amp;VLOOKUP(AG70,mon!$A$1:$C$31632,2,0),""),"")</f>
        <v/>
      </c>
    </row>
    <row r="71" spans="1:34" ht="15.75" customHeight="1" x14ac:dyDescent="0.3">
      <c r="A71" s="107"/>
      <c r="B71" s="52"/>
      <c r="C71" s="1046" t="s">
        <v>1</v>
      </c>
      <c r="D71" s="25" t="s">
        <v>6555</v>
      </c>
      <c r="E71" s="26">
        <v>4</v>
      </c>
      <c r="F71" s="26"/>
      <c r="G71" s="111" t="s">
        <v>4</v>
      </c>
      <c r="H71" s="25" t="s">
        <v>6555</v>
      </c>
      <c r="I71" s="27">
        <v>4</v>
      </c>
      <c r="J71" s="28"/>
      <c r="K71" s="110" t="s">
        <v>4</v>
      </c>
      <c r="L71" s="25" t="s">
        <v>6555</v>
      </c>
      <c r="M71" s="28">
        <v>4</v>
      </c>
      <c r="N71" s="28"/>
      <c r="O71" s="110" t="s">
        <v>4</v>
      </c>
      <c r="P71" s="30" t="s">
        <v>6555</v>
      </c>
      <c r="Q71" s="31">
        <v>4</v>
      </c>
      <c r="R71" s="28"/>
      <c r="S71" s="110" t="s">
        <v>4</v>
      </c>
      <c r="T71" s="25" t="s">
        <v>6555</v>
      </c>
      <c r="U71" s="28">
        <v>4</v>
      </c>
      <c r="V71" s="28"/>
      <c r="W71" s="110" t="s">
        <v>4</v>
      </c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"&amp;VLOOKUP(AG71,mon!$A$1:$C$31632,2,0),""),"")</f>
        <v/>
      </c>
    </row>
    <row r="72" spans="1:34" ht="15.75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"&amp;VLOOKUP(AG72,mon!$A$1:$C$31632,2,0),""),"")</f>
        <v/>
      </c>
    </row>
    <row r="73" spans="1:34" ht="15.75" customHeight="1" x14ac:dyDescent="0.3">
      <c r="A73" s="105">
        <v>15</v>
      </c>
      <c r="B73" s="51" t="s">
        <v>9995</v>
      </c>
      <c r="C73" s="1042" t="s">
        <v>0</v>
      </c>
      <c r="D73" s="15" t="s">
        <v>6555</v>
      </c>
      <c r="E73" s="16">
        <v>4</v>
      </c>
      <c r="F73" s="16"/>
      <c r="G73" s="115" t="s">
        <v>4</v>
      </c>
      <c r="H73" s="15" t="s">
        <v>6555</v>
      </c>
      <c r="I73" s="17">
        <v>4</v>
      </c>
      <c r="J73" s="18"/>
      <c r="K73" s="114" t="s">
        <v>4</v>
      </c>
      <c r="L73" s="15" t="s">
        <v>6555</v>
      </c>
      <c r="M73" s="18">
        <v>4</v>
      </c>
      <c r="N73" s="18"/>
      <c r="O73" s="114" t="s">
        <v>4</v>
      </c>
      <c r="P73" s="34" t="s">
        <v>6555</v>
      </c>
      <c r="Q73" s="35">
        <v>4</v>
      </c>
      <c r="R73" s="36"/>
      <c r="S73" s="114" t="s">
        <v>4</v>
      </c>
      <c r="T73" s="15" t="s">
        <v>6555</v>
      </c>
      <c r="U73" s="18">
        <v>4</v>
      </c>
      <c r="V73" s="18"/>
      <c r="W73" s="114" t="s">
        <v>4</v>
      </c>
      <c r="X73" s="18"/>
      <c r="Y73" s="18"/>
      <c r="Z73" s="18"/>
      <c r="AA73" s="114"/>
      <c r="AB73" s="15"/>
      <c r="AC73" s="17"/>
      <c r="AD73" s="18"/>
      <c r="AE73" s="310"/>
      <c r="AF73" s="307" t="s">
        <v>6555</v>
      </c>
      <c r="AG73" s="304" t="s">
        <v>8636</v>
      </c>
      <c r="AH73" s="304" t="str">
        <f>IFERROR(IF(AG73&lt;&gt;"",": "&amp;VLOOKUP(AG73,mon!$A$1:$C$31632,2,0),""),"")</f>
        <v>: Bảo dưỡng và sửa chữa trang bị điện ô tô</v>
      </c>
    </row>
    <row r="74" spans="1:34" ht="15.75" customHeight="1" x14ac:dyDescent="0.3">
      <c r="A74" s="107"/>
      <c r="B74" s="52" t="s">
        <v>412</v>
      </c>
      <c r="C74" s="104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"&amp;VLOOKUP(AG74,mon!$A$1:$C$31632,2,0),""),"")</f>
        <v/>
      </c>
    </row>
    <row r="75" spans="1:34" ht="15.75" customHeight="1" x14ac:dyDescent="0.3">
      <c r="A75" s="107"/>
      <c r="B75" s="52"/>
      <c r="C75" s="104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"&amp;VLOOKUP(AG75,mon!$A$1:$C$31632,2,0),""),"")</f>
        <v/>
      </c>
    </row>
    <row r="76" spans="1:34" ht="15.75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"&amp;VLOOKUP(AG76,mon!$A$1:$C$31632,2,0),""),"")</f>
        <v/>
      </c>
    </row>
    <row r="77" spans="1:34" ht="15.75" customHeight="1" x14ac:dyDescent="0.3">
      <c r="A77" s="105">
        <v>16</v>
      </c>
      <c r="B77" s="51" t="s">
        <v>10014</v>
      </c>
      <c r="C77" s="1042" t="s">
        <v>0</v>
      </c>
      <c r="D77" s="15" t="s">
        <v>6530</v>
      </c>
      <c r="E77" s="16">
        <v>5</v>
      </c>
      <c r="F77" s="16"/>
      <c r="G77" s="115" t="s">
        <v>9955</v>
      </c>
      <c r="H77" s="15" t="s">
        <v>6530</v>
      </c>
      <c r="I77" s="17">
        <v>5</v>
      </c>
      <c r="J77" s="18"/>
      <c r="K77" s="114" t="s">
        <v>9955</v>
      </c>
      <c r="L77" s="15" t="s">
        <v>6530</v>
      </c>
      <c r="M77" s="18">
        <v>5</v>
      </c>
      <c r="N77" s="18"/>
      <c r="O77" s="114" t="s">
        <v>9955</v>
      </c>
      <c r="P77" s="34" t="s">
        <v>6530</v>
      </c>
      <c r="Q77" s="35">
        <v>5</v>
      </c>
      <c r="R77" s="36"/>
      <c r="S77" s="114" t="s">
        <v>9955</v>
      </c>
      <c r="T77" s="15" t="s">
        <v>6531</v>
      </c>
      <c r="U77" s="18">
        <v>5</v>
      </c>
      <c r="V77" s="18"/>
      <c r="W77" s="114" t="s">
        <v>9955</v>
      </c>
      <c r="X77" s="18"/>
      <c r="Y77" s="18"/>
      <c r="Z77" s="18"/>
      <c r="AA77" s="114"/>
      <c r="AB77" s="15"/>
      <c r="AC77" s="17"/>
      <c r="AD77" s="18"/>
      <c r="AE77" s="310"/>
      <c r="AF77" s="307" t="s">
        <v>6530</v>
      </c>
      <c r="AG77" s="304" t="s">
        <v>8622</v>
      </c>
      <c r="AH77" s="304" t="str">
        <f>IFERROR(IF(AG77&lt;&gt;"",": "&amp;VLOOKUP(AG77,mon!$A$1:$C$31632,2,0),""),"")</f>
        <v>: Cơ ứng dụng</v>
      </c>
    </row>
    <row r="78" spans="1:34" ht="15.75" customHeight="1" x14ac:dyDescent="0.3">
      <c r="A78" s="107"/>
      <c r="B78" s="52" t="s">
        <v>412</v>
      </c>
      <c r="C78" s="104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 t="s">
        <v>4572</v>
      </c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6531</v>
      </c>
      <c r="AG78" s="305" t="s">
        <v>8625</v>
      </c>
      <c r="AH78" s="305" t="str">
        <f>IFERROR(IF(AG78&lt;&gt;"",": "&amp;VLOOKUP(AG78,mon!$A$1:$C$31632,2,0),""),"")</f>
        <v>: An toàn lao động</v>
      </c>
    </row>
    <row r="79" spans="1:34" ht="15.75" customHeight="1" x14ac:dyDescent="0.3">
      <c r="A79" s="107"/>
      <c r="B79" s="52"/>
      <c r="C79" s="104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"&amp;VLOOKUP(AG79,mon!$A$1:$C$31632,2,0),""),"")</f>
        <v/>
      </c>
    </row>
    <row r="80" spans="1:34" ht="15.75" customHeight="1" x14ac:dyDescent="0.3">
      <c r="A80" s="107"/>
      <c r="B80" s="52"/>
      <c r="C80" s="104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"&amp;VLOOKUP(AG80,mon!$A$1:$C$31632,2,0),""),"")</f>
        <v/>
      </c>
    </row>
    <row r="81" spans="1:34" ht="15.75" customHeight="1" x14ac:dyDescent="0.3">
      <c r="A81" s="105">
        <v>18</v>
      </c>
      <c r="B81" s="51" t="s">
        <v>9986</v>
      </c>
      <c r="C81" s="1042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6557</v>
      </c>
      <c r="Y81" s="18">
        <v>4</v>
      </c>
      <c r="Z81" s="18"/>
      <c r="AA81" s="114" t="s">
        <v>4</v>
      </c>
      <c r="AB81" s="15" t="s">
        <v>6557</v>
      </c>
      <c r="AC81" s="17">
        <v>4</v>
      </c>
      <c r="AD81" s="18"/>
      <c r="AE81" s="310" t="s">
        <v>4</v>
      </c>
      <c r="AF81" s="307" t="s">
        <v>6557</v>
      </c>
      <c r="AG81" s="304" t="s">
        <v>8450</v>
      </c>
      <c r="AH81" s="304" t="str">
        <f>IFERROR(IF(AG81&lt;&gt;"",": "&amp;VLOOKUP(AG81,mon!$A$1:$C$31632,2,0),""),"")</f>
        <v>: Bảo dưỡng và sửa chữa hệ thống lái điều khiển điện tử EPS</v>
      </c>
    </row>
    <row r="82" spans="1:34" ht="15.75" customHeight="1" x14ac:dyDescent="0.3">
      <c r="A82" s="107"/>
      <c r="B82" s="52" t="s">
        <v>412</v>
      </c>
      <c r="C82" s="104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"&amp;VLOOKUP(AG82,mon!$A$1:$C$31632,2,0),""),"")</f>
        <v/>
      </c>
    </row>
    <row r="83" spans="1:34" ht="15.75" customHeight="1" x14ac:dyDescent="0.3">
      <c r="A83" s="107"/>
      <c r="B83" s="52"/>
      <c r="C83" s="1046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6557</v>
      </c>
      <c r="Y83" s="28">
        <v>4</v>
      </c>
      <c r="Z83" s="28"/>
      <c r="AA83" s="110" t="s">
        <v>4</v>
      </c>
      <c r="AB83" s="25" t="s">
        <v>6557</v>
      </c>
      <c r="AC83" s="27">
        <v>4</v>
      </c>
      <c r="AD83" s="28"/>
      <c r="AE83" s="312" t="s">
        <v>4</v>
      </c>
      <c r="AF83" s="308"/>
      <c r="AG83" s="305"/>
      <c r="AH83" s="305" t="str">
        <f>IFERROR(IF(AG83&lt;&gt;"",": "&amp;VLOOKUP(AG83,mon!$A$1:$C$31632,2,0),""),"")</f>
        <v/>
      </c>
    </row>
    <row r="84" spans="1:34" ht="15.75" customHeight="1" x14ac:dyDescent="0.3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"&amp;VLOOKUP(AG84,mon!$A$1:$C$31632,2,0),""),"")</f>
        <v/>
      </c>
    </row>
    <row r="85" spans="1:34" ht="15.75" customHeight="1" x14ac:dyDescent="0.3">
      <c r="A85" s="542"/>
      <c r="B85" s="910"/>
      <c r="C85" s="542"/>
      <c r="D85" s="542" t="s">
        <v>167</v>
      </c>
      <c r="E85" s="542" t="s">
        <v>5583</v>
      </c>
      <c r="F85" s="542"/>
      <c r="G85" s="542"/>
      <c r="H85" s="542" t="s">
        <v>9929</v>
      </c>
      <c r="I85" s="542" t="s">
        <v>9928</v>
      </c>
      <c r="J85" s="542"/>
      <c r="K85" s="542"/>
      <c r="L85" s="542" t="s">
        <v>9955</v>
      </c>
      <c r="M85" s="542" t="s">
        <v>9956</v>
      </c>
      <c r="N85" s="542"/>
      <c r="O85" s="542"/>
      <c r="P85" s="542" t="s">
        <v>9</v>
      </c>
      <c r="Q85" s="542" t="s">
        <v>5546</v>
      </c>
      <c r="R85" s="542"/>
      <c r="S85" s="542"/>
      <c r="T85" s="542" t="s">
        <v>4</v>
      </c>
      <c r="U85" s="542" t="s">
        <v>562</v>
      </c>
      <c r="V85" s="542"/>
      <c r="W85" s="542"/>
      <c r="X85" s="542" t="s">
        <v>53</v>
      </c>
      <c r="Y85" s="542" t="s">
        <v>5557</v>
      </c>
      <c r="Z85" s="542"/>
      <c r="AA85" s="542"/>
      <c r="AB85" s="542"/>
      <c r="AC85" s="542"/>
      <c r="AD85" s="542"/>
      <c r="AE85" s="542"/>
    </row>
    <row r="86" spans="1:34" ht="15.75" customHeight="1" x14ac:dyDescent="0.3">
      <c r="A86" s="542"/>
      <c r="B86" s="910"/>
      <c r="C86" s="542"/>
      <c r="D86" s="542" t="s">
        <v>19</v>
      </c>
      <c r="E86" s="542" t="s">
        <v>5548</v>
      </c>
      <c r="F86" s="542"/>
      <c r="G86" s="542"/>
      <c r="H86" s="542" t="s">
        <v>4573</v>
      </c>
      <c r="I86" s="542" t="s">
        <v>4574</v>
      </c>
      <c r="J86" s="542"/>
      <c r="K86" s="542"/>
      <c r="L86" s="542" t="s">
        <v>8316</v>
      </c>
      <c r="M86" s="542" t="s">
        <v>8319</v>
      </c>
      <c r="N86" s="542"/>
      <c r="O86" s="542"/>
      <c r="P86" s="542" t="s">
        <v>8316</v>
      </c>
      <c r="Q86" s="542" t="s">
        <v>8319</v>
      </c>
      <c r="R86" s="542"/>
      <c r="S86" s="542"/>
      <c r="T86" s="542" t="s">
        <v>5491</v>
      </c>
      <c r="U86" s="542" t="s">
        <v>5492</v>
      </c>
      <c r="V86" s="542"/>
      <c r="W86" s="542"/>
      <c r="X86" s="542" t="s">
        <v>5475</v>
      </c>
      <c r="Y86" s="542" t="s">
        <v>5496</v>
      </c>
      <c r="Z86" s="542"/>
      <c r="AA86" s="542"/>
      <c r="AB86" s="542"/>
      <c r="AC86" s="542"/>
      <c r="AD86" s="542"/>
      <c r="AE86" s="542"/>
    </row>
    <row r="87" spans="1:34" ht="15.75" customHeight="1" x14ac:dyDescent="0.3">
      <c r="A87" s="542"/>
      <c r="B87" s="910"/>
      <c r="C87" s="542"/>
      <c r="D87" s="542" t="s">
        <v>5498</v>
      </c>
      <c r="E87" s="542" t="s">
        <v>5499</v>
      </c>
      <c r="F87" s="542"/>
      <c r="G87" s="542"/>
      <c r="H87" s="542" t="s">
        <v>604</v>
      </c>
      <c r="I87" s="542" t="s">
        <v>208</v>
      </c>
      <c r="J87" s="542"/>
      <c r="K87" s="542"/>
      <c r="L87" s="542"/>
      <c r="M87" s="542"/>
      <c r="N87" s="542"/>
      <c r="O87" s="542"/>
      <c r="P87" s="542"/>
      <c r="Q87" s="542"/>
      <c r="R87" s="542"/>
      <c r="S87" s="542"/>
      <c r="T87" s="542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2"/>
    </row>
    <row r="88" spans="1:34" ht="15.75" customHeight="1" x14ac:dyDescent="0.3">
      <c r="A88" s="542"/>
      <c r="B88" s="910"/>
      <c r="C88" s="542"/>
      <c r="D88" s="542"/>
      <c r="E88" s="542"/>
      <c r="F88" s="542"/>
      <c r="G88" s="542"/>
      <c r="H88" s="542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2"/>
      <c r="T88" s="542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2"/>
    </row>
    <row r="89" spans="1:34" ht="15.75" customHeight="1" x14ac:dyDescent="0.3">
      <c r="A89" s="542"/>
      <c r="B89" s="910"/>
      <c r="C89" s="542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2"/>
    </row>
    <row r="267" spans="3:28" ht="15.75" customHeight="1" x14ac:dyDescent="0.3">
      <c r="C267" s="1" t="s">
        <v>6</v>
      </c>
      <c r="D267" s="1" t="s">
        <v>70</v>
      </c>
      <c r="G267" s="1" t="s">
        <v>10</v>
      </c>
      <c r="H267" s="1" t="s">
        <v>82</v>
      </c>
      <c r="K267" s="1" t="s">
        <v>3</v>
      </c>
      <c r="L267" s="1" t="s">
        <v>79</v>
      </c>
      <c r="O267" s="1" t="s">
        <v>53</v>
      </c>
      <c r="P267" s="1" t="s">
        <v>143</v>
      </c>
      <c r="S267" s="1" t="s">
        <v>8</v>
      </c>
      <c r="T267" s="1" t="s">
        <v>80</v>
      </c>
      <c r="W267" s="1" t="s">
        <v>19</v>
      </c>
      <c r="X267" s="1" t="s">
        <v>60</v>
      </c>
      <c r="AA267" s="1" t="s">
        <v>829</v>
      </c>
      <c r="AB267" s="1" t="s">
        <v>832</v>
      </c>
    </row>
  </sheetData>
  <mergeCells count="52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81:C82"/>
    <mergeCell ref="C83:C84"/>
    <mergeCell ref="C69:C70"/>
    <mergeCell ref="C71:C72"/>
    <mergeCell ref="C73:C74"/>
    <mergeCell ref="C75:C76"/>
    <mergeCell ref="C79:C8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FF00"/>
  </sheetPr>
  <dimension ref="A1:AK460"/>
  <sheetViews>
    <sheetView view="pageBreakPreview" zoomScale="115" zoomScaleNormal="100" zoomScaleSheetLayoutView="115" workbookViewId="0">
      <selection activeCell="A5" sqref="A5:AH76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317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2851562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301" customWidth="1"/>
    <col min="33" max="33" width="10.140625" style="302" hidden="1" customWidth="1"/>
    <col min="34" max="34" width="11.85546875" style="303" customWidth="1"/>
    <col min="35" max="36" width="4.7109375" style="266" customWidth="1"/>
    <col min="37" max="37" width="4.7109375" style="264" customWidth="1"/>
    <col min="38" max="16384" width="9.140625" style="1"/>
  </cols>
  <sheetData>
    <row r="1" spans="1:37" ht="20.25" customHeight="1" x14ac:dyDescent="0.3">
      <c r="A1" s="1084" t="s">
        <v>7164</v>
      </c>
      <c r="B1" s="1084"/>
      <c r="C1" s="1084"/>
      <c r="D1" s="1084"/>
      <c r="E1" s="126"/>
      <c r="F1" s="126"/>
      <c r="G1" s="126"/>
      <c r="H1" s="1081" t="s">
        <v>577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82"/>
      <c r="Z1" s="82"/>
      <c r="AF1" s="83" t="s">
        <v>9879</v>
      </c>
    </row>
    <row r="2" spans="1:37" ht="14.25" customHeight="1" x14ac:dyDescent="0.3">
      <c r="A2" s="1084"/>
      <c r="B2" s="1084"/>
      <c r="C2" s="1084"/>
      <c r="D2" s="1084"/>
      <c r="E2" s="386"/>
      <c r="F2" s="127"/>
      <c r="G2" s="387"/>
      <c r="H2" s="1052" t="str">
        <f>'DL1'!H2:X2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62"/>
      <c r="E3" s="386"/>
      <c r="F3" s="127"/>
      <c r="G3" s="127"/>
      <c r="H3" s="1082" t="s">
        <v>8279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89"/>
      <c r="Z3" s="89"/>
      <c r="AA3" s="89"/>
      <c r="AB3" s="89"/>
      <c r="AC3" s="90"/>
      <c r="AD3" s="90"/>
      <c r="AE3" s="88"/>
      <c r="AF3" s="1">
        <f>COUNT(A5:A76)*4+4</f>
        <v>76</v>
      </c>
    </row>
    <row r="4" spans="1:37" s="2" customFormat="1" ht="15.75" customHeight="1" x14ac:dyDescent="0.3">
      <c r="A4" s="879" t="s">
        <v>17</v>
      </c>
      <c r="B4" s="880" t="s">
        <v>27</v>
      </c>
      <c r="C4" s="881"/>
      <c r="D4" s="1087" t="s">
        <v>20</v>
      </c>
      <c r="E4" s="1088"/>
      <c r="F4" s="1088"/>
      <c r="G4" s="1089"/>
      <c r="H4" s="1087" t="s">
        <v>21</v>
      </c>
      <c r="I4" s="1088"/>
      <c r="J4" s="1088"/>
      <c r="K4" s="1089"/>
      <c r="L4" s="1087" t="s">
        <v>22</v>
      </c>
      <c r="M4" s="1088"/>
      <c r="N4" s="1088"/>
      <c r="O4" s="1089"/>
      <c r="P4" s="1087" t="s">
        <v>23</v>
      </c>
      <c r="Q4" s="1088"/>
      <c r="R4" s="1088"/>
      <c r="S4" s="1089"/>
      <c r="T4" s="1087" t="s">
        <v>24</v>
      </c>
      <c r="U4" s="1088"/>
      <c r="V4" s="1088"/>
      <c r="W4" s="1089"/>
      <c r="X4" s="1087" t="s">
        <v>25</v>
      </c>
      <c r="Y4" s="1088"/>
      <c r="Z4" s="1088"/>
      <c r="AA4" s="1089"/>
      <c r="AB4" s="1090" t="s">
        <v>26</v>
      </c>
      <c r="AC4" s="1091"/>
      <c r="AD4" s="1091"/>
      <c r="AE4" s="1092"/>
      <c r="AF4" s="1070" t="s">
        <v>4553</v>
      </c>
      <c r="AG4" s="1070"/>
      <c r="AH4" s="1071"/>
      <c r="AI4" s="266" t="s">
        <v>852</v>
      </c>
      <c r="AJ4" s="266" t="s">
        <v>853</v>
      </c>
      <c r="AK4" s="265"/>
    </row>
    <row r="5" spans="1:37" ht="15.75" customHeight="1" x14ac:dyDescent="0.3">
      <c r="A5" s="105">
        <v>1</v>
      </c>
      <c r="B5" s="51" t="s">
        <v>7227</v>
      </c>
      <c r="C5" s="1042" t="s">
        <v>0</v>
      </c>
      <c r="D5" s="15" t="s">
        <v>10169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7" ht="15.75" customHeight="1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7" ht="15.75" customHeight="1" x14ac:dyDescent="0.3">
      <c r="A7" s="107"/>
      <c r="B7" s="52"/>
      <c r="C7" s="1046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7" ht="15.75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7" ht="15.75" customHeight="1" x14ac:dyDescent="0.3">
      <c r="A9" s="105">
        <v>2</v>
      </c>
      <c r="B9" s="51" t="s">
        <v>7228</v>
      </c>
      <c r="C9" s="1042"/>
      <c r="D9" s="15" t="s">
        <v>10169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 t="str">
        <f>IFERROR(IF(AG9&lt;&gt;"",": "&amp;VLOOKUP(AG9,mon!$A$1:$C$36132,2,0),""),"")</f>
        <v/>
      </c>
    </row>
    <row r="10" spans="1:37" ht="15.75" customHeight="1" x14ac:dyDescent="0.3">
      <c r="A10" s="107"/>
      <c r="B10" s="52"/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7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7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7" ht="15.75" customHeight="1" x14ac:dyDescent="0.3">
      <c r="A13" s="105">
        <v>3</v>
      </c>
      <c r="B13" s="51" t="s">
        <v>6595</v>
      </c>
      <c r="C13" s="1042" t="s">
        <v>0</v>
      </c>
      <c r="D13" s="15" t="s">
        <v>7111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7111</v>
      </c>
      <c r="AG13" s="304" t="s">
        <v>10102</v>
      </c>
      <c r="AH13" s="304"/>
    </row>
    <row r="14" spans="1:37" ht="15.75" customHeight="1" x14ac:dyDescent="0.3">
      <c r="A14" s="107"/>
      <c r="B14" s="52"/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7" ht="15.75" customHeight="1" x14ac:dyDescent="0.3">
      <c r="A15" s="107"/>
      <c r="B15" s="52"/>
      <c r="C15" s="104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7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5.75" customHeight="1" x14ac:dyDescent="0.3">
      <c r="A17" s="105">
        <v>4</v>
      </c>
      <c r="B17" s="51" t="s">
        <v>7331</v>
      </c>
      <c r="C17" s="1042" t="s">
        <v>0</v>
      </c>
      <c r="D17" s="15"/>
      <c r="E17" s="16"/>
      <c r="F17" s="16"/>
      <c r="G17" s="115"/>
      <c r="H17" s="15" t="s">
        <v>6551</v>
      </c>
      <c r="I17" s="17">
        <v>4</v>
      </c>
      <c r="J17" s="18" t="s">
        <v>521</v>
      </c>
      <c r="K17" s="114" t="s">
        <v>822</v>
      </c>
      <c r="L17" s="15"/>
      <c r="M17" s="18"/>
      <c r="N17" s="18"/>
      <c r="O17" s="114"/>
      <c r="P17" s="34"/>
      <c r="Q17" s="35"/>
      <c r="R17" s="36"/>
      <c r="S17" s="114"/>
      <c r="T17" s="15" t="s">
        <v>6551</v>
      </c>
      <c r="U17" s="18">
        <v>4</v>
      </c>
      <c r="V17" s="18" t="s">
        <v>521</v>
      </c>
      <c r="W17" s="114" t="s">
        <v>822</v>
      </c>
      <c r="X17" s="18"/>
      <c r="Y17" s="18"/>
      <c r="Z17" s="18"/>
      <c r="AA17" s="114"/>
      <c r="AB17" s="15"/>
      <c r="AC17" s="17"/>
      <c r="AD17" s="18"/>
      <c r="AE17" s="310"/>
      <c r="AF17" s="307" t="s">
        <v>6551</v>
      </c>
      <c r="AG17" s="304" t="s">
        <v>7484</v>
      </c>
      <c r="AH17" s="304" t="str">
        <f>IFERROR(IF(AG17&lt;&gt;"",": "&amp;VLOOKUP(AG17,mon!$A$1:$C$36132,2,0),""),"")</f>
        <v>: Hệ thống điều hoà không khí trung tâm</v>
      </c>
    </row>
    <row r="18" spans="1:34" ht="15.75" customHeight="1" x14ac:dyDescent="0.3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5.75" customHeight="1" x14ac:dyDescent="0.3">
      <c r="A19" s="107"/>
      <c r="B19" s="52"/>
      <c r="C19" s="1046" t="s">
        <v>1</v>
      </c>
      <c r="D19" s="25" t="s">
        <v>6551</v>
      </c>
      <c r="E19" s="26">
        <v>4</v>
      </c>
      <c r="F19" s="26" t="s">
        <v>521</v>
      </c>
      <c r="G19" s="111" t="s">
        <v>822</v>
      </c>
      <c r="H19" s="25" t="s">
        <v>6551</v>
      </c>
      <c r="I19" s="27">
        <v>4</v>
      </c>
      <c r="J19" s="28" t="s">
        <v>521</v>
      </c>
      <c r="K19" s="110" t="s">
        <v>822</v>
      </c>
      <c r="L19" s="25"/>
      <c r="M19" s="28"/>
      <c r="N19" s="28"/>
      <c r="O19" s="110"/>
      <c r="P19" s="25" t="s">
        <v>6551</v>
      </c>
      <c r="Q19" s="27">
        <v>4</v>
      </c>
      <c r="R19" s="28" t="s">
        <v>521</v>
      </c>
      <c r="S19" s="110" t="s">
        <v>822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8282</v>
      </c>
      <c r="C21" s="1042" t="s">
        <v>0</v>
      </c>
      <c r="D21" s="15" t="s">
        <v>10140</v>
      </c>
      <c r="E21" s="16"/>
      <c r="F21" s="16"/>
      <c r="G21" s="115"/>
      <c r="H21" s="15" t="s">
        <v>10140</v>
      </c>
      <c r="I21" s="17"/>
      <c r="J21" s="18"/>
      <c r="K21" s="114"/>
      <c r="L21" s="15" t="s">
        <v>10140</v>
      </c>
      <c r="M21" s="18"/>
      <c r="N21" s="18"/>
      <c r="O21" s="114"/>
      <c r="P21" s="34" t="s">
        <v>10140</v>
      </c>
      <c r="Q21" s="35"/>
      <c r="R21" s="36"/>
      <c r="S21" s="114"/>
      <c r="T21" s="15" t="s">
        <v>10140</v>
      </c>
      <c r="U21" s="18"/>
      <c r="V21" s="18"/>
      <c r="W21" s="114"/>
      <c r="X21" s="18" t="s">
        <v>6552</v>
      </c>
      <c r="Y21" s="18">
        <v>4</v>
      </c>
      <c r="Z21" s="18" t="s">
        <v>8358</v>
      </c>
      <c r="AA21" s="114" t="s">
        <v>806</v>
      </c>
      <c r="AB21" s="15"/>
      <c r="AC21" s="17"/>
      <c r="AD21" s="18"/>
      <c r="AE21" s="310"/>
      <c r="AF21" s="307" t="s">
        <v>6549</v>
      </c>
      <c r="AG21" s="304" t="s">
        <v>7482</v>
      </c>
      <c r="AH21" s="304" t="str">
        <f>IFERROR(IF(AG21&lt;&gt;"",": "&amp;VLOOKUP(AG21,mon!$A$1:$C$36132,2,0),""),"")</f>
        <v>: Hệ thống điều hoà không khí cục bộ</v>
      </c>
    </row>
    <row r="22" spans="1:34" ht="15.75" customHeight="1" x14ac:dyDescent="0.3">
      <c r="A22" s="107"/>
      <c r="B22" s="52"/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6552</v>
      </c>
      <c r="AG22" s="305" t="s">
        <v>7483</v>
      </c>
      <c r="AH22" s="305"/>
    </row>
    <row r="23" spans="1:34" ht="15.75" customHeight="1" x14ac:dyDescent="0.3">
      <c r="A23" s="107"/>
      <c r="B23" s="52"/>
      <c r="C23" s="1046" t="s">
        <v>1</v>
      </c>
      <c r="D23" s="25" t="s">
        <v>10140</v>
      </c>
      <c r="E23" s="26"/>
      <c r="F23" s="26"/>
      <c r="G23" s="111"/>
      <c r="H23" s="25" t="s">
        <v>6549</v>
      </c>
      <c r="I23" s="27">
        <v>4</v>
      </c>
      <c r="J23" s="28" t="s">
        <v>8358</v>
      </c>
      <c r="K23" s="110" t="s">
        <v>806</v>
      </c>
      <c r="L23" s="25" t="s">
        <v>6552</v>
      </c>
      <c r="M23" s="28">
        <v>4</v>
      </c>
      <c r="N23" s="28" t="s">
        <v>8358</v>
      </c>
      <c r="O23" s="110" t="s">
        <v>806</v>
      </c>
      <c r="P23" s="25" t="s">
        <v>6552</v>
      </c>
      <c r="Q23" s="27">
        <v>4</v>
      </c>
      <c r="R23" s="28" t="s">
        <v>8358</v>
      </c>
      <c r="S23" s="110" t="s">
        <v>806</v>
      </c>
      <c r="T23" s="25" t="s">
        <v>6552</v>
      </c>
      <c r="U23" s="28">
        <v>4</v>
      </c>
      <c r="V23" s="28" t="s">
        <v>8358</v>
      </c>
      <c r="W23" s="110" t="s">
        <v>806</v>
      </c>
      <c r="X23" s="25" t="s">
        <v>6552</v>
      </c>
      <c r="Y23" s="28">
        <v>4</v>
      </c>
      <c r="Z23" s="28" t="s">
        <v>8358</v>
      </c>
      <c r="AA23" s="110" t="s">
        <v>806</v>
      </c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3">
      <c r="A24" s="107"/>
      <c r="B24" s="52"/>
      <c r="C24" s="1046"/>
      <c r="D24" s="40"/>
      <c r="E24" s="41"/>
      <c r="F24" s="42"/>
      <c r="G24" s="108"/>
      <c r="H24" s="40" t="s">
        <v>4572</v>
      </c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3">
      <c r="A25" s="105">
        <v>6</v>
      </c>
      <c r="B25" s="51" t="s">
        <v>8410</v>
      </c>
      <c r="C25" s="1042" t="s">
        <v>0</v>
      </c>
      <c r="D25" s="15" t="s">
        <v>10140</v>
      </c>
      <c r="E25" s="16"/>
      <c r="F25" s="16"/>
      <c r="G25" s="115"/>
      <c r="H25" s="15" t="s">
        <v>10140</v>
      </c>
      <c r="I25" s="17"/>
      <c r="J25" s="18"/>
      <c r="K25" s="114"/>
      <c r="L25" s="18" t="s">
        <v>10140</v>
      </c>
      <c r="M25" s="18"/>
      <c r="N25" s="18"/>
      <c r="O25" s="114"/>
      <c r="P25" s="15" t="s">
        <v>10140</v>
      </c>
      <c r="Q25" s="17"/>
      <c r="R25" s="18"/>
      <c r="S25" s="114"/>
      <c r="T25" s="15" t="s">
        <v>10140</v>
      </c>
      <c r="U25" s="18"/>
      <c r="V25" s="18"/>
      <c r="W25" s="114"/>
      <c r="X25" s="15" t="s">
        <v>6552</v>
      </c>
      <c r="Y25" s="18">
        <v>4</v>
      </c>
      <c r="Z25" s="18" t="s">
        <v>7291</v>
      </c>
      <c r="AA25" s="114" t="s">
        <v>811</v>
      </c>
      <c r="AB25" s="15"/>
      <c r="AC25" s="17"/>
      <c r="AD25" s="18"/>
      <c r="AE25" s="310"/>
      <c r="AF25" s="307" t="s">
        <v>6559</v>
      </c>
      <c r="AG25" s="304" t="s">
        <v>7477</v>
      </c>
      <c r="AH25" s="304" t="str">
        <f>IFERROR(IF(AG25&lt;&gt;"",": "&amp;VLOOKUP(AG25,mon!$A$1:$C$36132,2,0),""),"")</f>
        <v>: Trang bị điện</v>
      </c>
    </row>
    <row r="26" spans="1:34" ht="15.75" customHeight="1" x14ac:dyDescent="0.3">
      <c r="A26" s="107"/>
      <c r="B26" s="52"/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6552</v>
      </c>
      <c r="AG26" s="305" t="s">
        <v>7483</v>
      </c>
      <c r="AH26" s="305" t="str">
        <f>IFERROR(IF(AG26&lt;&gt;"",": "&amp;VLOOKUP(AG26,mon!$A$1:$C$36132,2,0),""),"")</f>
        <v>: Hệ thống máy lạnh công nghiệp</v>
      </c>
    </row>
    <row r="27" spans="1:34" ht="15.75" customHeight="1" x14ac:dyDescent="0.3">
      <c r="A27" s="107"/>
      <c r="B27" s="52"/>
      <c r="C27" s="1046" t="s">
        <v>1</v>
      </c>
      <c r="D27" s="25" t="s">
        <v>10140</v>
      </c>
      <c r="E27" s="26"/>
      <c r="F27" s="26"/>
      <c r="G27" s="111"/>
      <c r="H27" s="25" t="s">
        <v>6559</v>
      </c>
      <c r="I27" s="27">
        <v>4</v>
      </c>
      <c r="J27" s="28" t="s">
        <v>506</v>
      </c>
      <c r="K27" s="110" t="s">
        <v>820</v>
      </c>
      <c r="L27" s="25" t="s">
        <v>6559</v>
      </c>
      <c r="M27" s="28">
        <v>4</v>
      </c>
      <c r="N27" s="28" t="s">
        <v>506</v>
      </c>
      <c r="O27" s="110" t="s">
        <v>820</v>
      </c>
      <c r="P27" s="30" t="s">
        <v>6559</v>
      </c>
      <c r="Q27" s="31">
        <v>4</v>
      </c>
      <c r="R27" s="28" t="s">
        <v>506</v>
      </c>
      <c r="S27" s="110" t="s">
        <v>820</v>
      </c>
      <c r="T27" s="25" t="s">
        <v>6559</v>
      </c>
      <c r="U27" s="28">
        <v>4</v>
      </c>
      <c r="V27" s="28" t="s">
        <v>506</v>
      </c>
      <c r="W27" s="110" t="s">
        <v>820</v>
      </c>
      <c r="X27" s="25" t="s">
        <v>6552</v>
      </c>
      <c r="Y27" s="28">
        <v>4</v>
      </c>
      <c r="Z27" s="28" t="s">
        <v>7291</v>
      </c>
      <c r="AA27" s="110" t="s">
        <v>811</v>
      </c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3">
      <c r="A29" s="105">
        <v>7</v>
      </c>
      <c r="B29" s="51" t="s">
        <v>8458</v>
      </c>
      <c r="C29" s="1042" t="s">
        <v>0</v>
      </c>
      <c r="D29" s="15" t="s">
        <v>10140</v>
      </c>
      <c r="E29" s="16"/>
      <c r="F29" s="16"/>
      <c r="G29" s="115"/>
      <c r="H29" s="15" t="s">
        <v>10140</v>
      </c>
      <c r="I29" s="17"/>
      <c r="J29" s="18"/>
      <c r="K29" s="114"/>
      <c r="L29" s="18" t="s">
        <v>10140</v>
      </c>
      <c r="M29" s="18"/>
      <c r="N29" s="18"/>
      <c r="O29" s="114"/>
      <c r="P29" s="15" t="s">
        <v>10140</v>
      </c>
      <c r="Q29" s="17"/>
      <c r="R29" s="18"/>
      <c r="S29" s="114"/>
      <c r="T29" s="15" t="s">
        <v>10140</v>
      </c>
      <c r="U29" s="17"/>
      <c r="V29" s="18"/>
      <c r="W29" s="114"/>
      <c r="X29" s="15" t="s">
        <v>6549</v>
      </c>
      <c r="Y29" s="18">
        <v>4</v>
      </c>
      <c r="Z29" s="18" t="s">
        <v>504</v>
      </c>
      <c r="AA29" s="114" t="s">
        <v>802</v>
      </c>
      <c r="AB29" s="15"/>
      <c r="AC29" s="17"/>
      <c r="AD29" s="18"/>
      <c r="AE29" s="310"/>
      <c r="AF29" s="307" t="s">
        <v>6549</v>
      </c>
      <c r="AG29" s="304" t="s">
        <v>7541</v>
      </c>
      <c r="AH29" s="304" t="str">
        <f>IFERROR(IF(AG29&lt;&gt;"",": "&amp;VLOOKUP(AG29,mon!$A$1:$C$36132,2,0),""),"")</f>
        <v>: Kỹ thuật lắp đặt điện</v>
      </c>
    </row>
    <row r="30" spans="1:34" ht="15.75" customHeight="1" x14ac:dyDescent="0.3">
      <c r="A30" s="107"/>
      <c r="B30" s="52"/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6555</v>
      </c>
      <c r="AG30" s="305" t="s">
        <v>7544</v>
      </c>
      <c r="AH30" s="305" t="str">
        <f>IFERROR(IF(AG30&lt;&gt;"",": "&amp;VLOOKUP(AG30,mon!$A$1:$C$36132,2,0),""),"")</f>
        <v>: Kỹ thuật cảm biến</v>
      </c>
    </row>
    <row r="31" spans="1:34" ht="15.75" customHeight="1" x14ac:dyDescent="0.3">
      <c r="A31" s="107"/>
      <c r="B31" s="52"/>
      <c r="C31" s="1046" t="s">
        <v>1</v>
      </c>
      <c r="D31" s="25" t="s">
        <v>10140</v>
      </c>
      <c r="E31" s="26"/>
      <c r="F31" s="26"/>
      <c r="G31" s="111"/>
      <c r="H31" s="25" t="s">
        <v>6555</v>
      </c>
      <c r="I31" s="27">
        <v>4</v>
      </c>
      <c r="J31" s="28" t="s">
        <v>417</v>
      </c>
      <c r="K31" s="110" t="s">
        <v>824</v>
      </c>
      <c r="L31" s="25" t="s">
        <v>6555</v>
      </c>
      <c r="M31" s="28">
        <v>4</v>
      </c>
      <c r="N31" s="28" t="s">
        <v>417</v>
      </c>
      <c r="O31" s="110" t="s">
        <v>824</v>
      </c>
      <c r="P31" s="30" t="s">
        <v>6549</v>
      </c>
      <c r="Q31" s="31">
        <v>4</v>
      </c>
      <c r="R31" s="28" t="s">
        <v>504</v>
      </c>
      <c r="S31" s="110" t="s">
        <v>802</v>
      </c>
      <c r="T31" s="25" t="s">
        <v>6549</v>
      </c>
      <c r="U31" s="28">
        <v>4</v>
      </c>
      <c r="V31" s="28" t="s">
        <v>504</v>
      </c>
      <c r="W31" s="110" t="s">
        <v>802</v>
      </c>
      <c r="X31" s="25" t="s">
        <v>6549</v>
      </c>
      <c r="Y31" s="28">
        <v>4</v>
      </c>
      <c r="Z31" s="28" t="s">
        <v>504</v>
      </c>
      <c r="AA31" s="110" t="s">
        <v>802</v>
      </c>
      <c r="AB31" s="25"/>
      <c r="AC31" s="27"/>
      <c r="AD31" s="28"/>
      <c r="AE31" s="312"/>
      <c r="AF31" s="308"/>
      <c r="AG31" s="305"/>
      <c r="AH31" s="305"/>
    </row>
    <row r="32" spans="1:34" ht="15.75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 t="s">
        <v>4572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3">
      <c r="A33" s="105">
        <v>8</v>
      </c>
      <c r="B33" s="51" t="s">
        <v>8459</v>
      </c>
      <c r="C33" s="1042" t="s">
        <v>0</v>
      </c>
      <c r="D33" s="15" t="s">
        <v>10140</v>
      </c>
      <c r="E33" s="16"/>
      <c r="F33" s="16"/>
      <c r="G33" s="115"/>
      <c r="H33" s="15" t="s">
        <v>10140</v>
      </c>
      <c r="I33" s="17"/>
      <c r="J33" s="18"/>
      <c r="K33" s="114"/>
      <c r="L33" s="15" t="s">
        <v>10140</v>
      </c>
      <c r="M33" s="18"/>
      <c r="N33" s="18"/>
      <c r="O33" s="114"/>
      <c r="P33" s="34" t="s">
        <v>10140</v>
      </c>
      <c r="Q33" s="35"/>
      <c r="R33" s="36"/>
      <c r="S33" s="114"/>
      <c r="T33" s="15" t="s">
        <v>10140</v>
      </c>
      <c r="U33" s="18"/>
      <c r="V33" s="18"/>
      <c r="W33" s="114"/>
      <c r="X33" s="18" t="s">
        <v>6555</v>
      </c>
      <c r="Y33" s="18">
        <v>4</v>
      </c>
      <c r="Z33" s="18" t="s">
        <v>418</v>
      </c>
      <c r="AA33" s="114" t="s">
        <v>795</v>
      </c>
      <c r="AB33" s="15"/>
      <c r="AC33" s="17"/>
      <c r="AD33" s="18"/>
      <c r="AE33" s="310"/>
      <c r="AF33" s="307" t="s">
        <v>6555</v>
      </c>
      <c r="AG33" s="304" t="s">
        <v>7544</v>
      </c>
      <c r="AH33" s="304" t="str">
        <f>IFERROR(IF(AG33&lt;&gt;"",": "&amp;VLOOKUP(AG33,mon!$A$1:$C$36132,2,0),""),"")</f>
        <v>: Kỹ thuật cảm biến</v>
      </c>
    </row>
    <row r="34" spans="1:34" ht="15.75" customHeight="1" x14ac:dyDescent="0.3">
      <c r="A34" s="107"/>
      <c r="B34" s="52"/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46" t="s">
        <v>1</v>
      </c>
      <c r="D35" s="25" t="s">
        <v>10140</v>
      </c>
      <c r="E35" s="26"/>
      <c r="F35" s="26"/>
      <c r="G35" s="111"/>
      <c r="H35" s="25" t="s">
        <v>6555</v>
      </c>
      <c r="I35" s="27">
        <v>4</v>
      </c>
      <c r="J35" s="28" t="s">
        <v>418</v>
      </c>
      <c r="K35" s="110" t="s">
        <v>795</v>
      </c>
      <c r="L35" s="25" t="s">
        <v>6555</v>
      </c>
      <c r="M35" s="28">
        <v>4</v>
      </c>
      <c r="N35" s="28" t="s">
        <v>418</v>
      </c>
      <c r="O35" s="110" t="s">
        <v>795</v>
      </c>
      <c r="P35" s="25" t="s">
        <v>6555</v>
      </c>
      <c r="Q35" s="27">
        <v>4</v>
      </c>
      <c r="R35" s="28" t="s">
        <v>418</v>
      </c>
      <c r="S35" s="110" t="s">
        <v>795</v>
      </c>
      <c r="T35" s="25" t="s">
        <v>6555</v>
      </c>
      <c r="U35" s="28">
        <v>4</v>
      </c>
      <c r="V35" s="28" t="s">
        <v>418</v>
      </c>
      <c r="W35" s="110" t="s">
        <v>795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3">
      <c r="A37" s="105">
        <v>9</v>
      </c>
      <c r="B37" s="51" t="s">
        <v>7332</v>
      </c>
      <c r="C37" s="104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6549</v>
      </c>
      <c r="Y37" s="18">
        <v>4</v>
      </c>
      <c r="Z37" s="18" t="s">
        <v>414</v>
      </c>
      <c r="AA37" s="114" t="s">
        <v>818</v>
      </c>
      <c r="AB37" s="15"/>
      <c r="AC37" s="18"/>
      <c r="AD37" s="18"/>
      <c r="AE37" s="310"/>
      <c r="AF37" s="307" t="s">
        <v>6549</v>
      </c>
      <c r="AG37" s="304" t="s">
        <v>7541</v>
      </c>
      <c r="AH37" s="304" t="str">
        <f>IFERROR(IF(AG37&lt;&gt;"",": "&amp;VLOOKUP(AG37,mon!$A$1:$C$36132,2,0),""),"")</f>
        <v>: Kỹ thuật lắp đặt điện</v>
      </c>
    </row>
    <row r="38" spans="1:34" ht="8.25" customHeight="1" x14ac:dyDescent="0.3">
      <c r="A38" s="107"/>
      <c r="B38" s="52"/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3">
      <c r="A39" s="107"/>
      <c r="B39" s="52"/>
      <c r="C39" s="1046" t="s">
        <v>1</v>
      </c>
      <c r="D39" s="25"/>
      <c r="E39" s="26"/>
      <c r="F39" s="26"/>
      <c r="G39" s="111"/>
      <c r="H39" s="25" t="s">
        <v>6549</v>
      </c>
      <c r="I39" s="27">
        <v>4</v>
      </c>
      <c r="J39" s="28" t="s">
        <v>414</v>
      </c>
      <c r="K39" s="110" t="s">
        <v>818</v>
      </c>
      <c r="L39" s="25" t="s">
        <v>6549</v>
      </c>
      <c r="M39" s="28">
        <v>4</v>
      </c>
      <c r="N39" s="28" t="s">
        <v>414</v>
      </c>
      <c r="O39" s="110" t="s">
        <v>818</v>
      </c>
      <c r="P39" s="25" t="s">
        <v>6549</v>
      </c>
      <c r="Q39" s="28">
        <v>4</v>
      </c>
      <c r="R39" s="28" t="s">
        <v>414</v>
      </c>
      <c r="S39" s="110" t="s">
        <v>818</v>
      </c>
      <c r="T39" s="25" t="s">
        <v>6549</v>
      </c>
      <c r="U39" s="28">
        <v>4</v>
      </c>
      <c r="V39" s="28" t="s">
        <v>414</v>
      </c>
      <c r="W39" s="110" t="s">
        <v>818</v>
      </c>
      <c r="X39" s="25" t="s">
        <v>6549</v>
      </c>
      <c r="Y39" s="28">
        <v>4</v>
      </c>
      <c r="Z39" s="28" t="s">
        <v>414</v>
      </c>
      <c r="AA39" s="110" t="s">
        <v>818</v>
      </c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3">
      <c r="A41" s="105">
        <v>10</v>
      </c>
      <c r="B41" s="51" t="s">
        <v>8331</v>
      </c>
      <c r="C41" s="1042" t="s">
        <v>0</v>
      </c>
      <c r="D41" s="15" t="s">
        <v>10140</v>
      </c>
      <c r="E41" s="16"/>
      <c r="F41" s="16"/>
      <c r="G41" s="115"/>
      <c r="H41" s="15" t="s">
        <v>10140</v>
      </c>
      <c r="I41" s="17"/>
      <c r="J41" s="18"/>
      <c r="K41" s="114"/>
      <c r="L41" s="15" t="s">
        <v>10140</v>
      </c>
      <c r="M41" s="18"/>
      <c r="N41" s="18"/>
      <c r="O41" s="114"/>
      <c r="P41" s="15" t="s">
        <v>10140</v>
      </c>
      <c r="Q41" s="18"/>
      <c r="R41" s="18"/>
      <c r="S41" s="114"/>
      <c r="T41" s="18" t="s">
        <v>10140</v>
      </c>
      <c r="U41" s="18"/>
      <c r="V41" s="18"/>
      <c r="W41" s="114"/>
      <c r="X41" s="15" t="s">
        <v>6549</v>
      </c>
      <c r="Y41" s="18">
        <v>4</v>
      </c>
      <c r="Z41" s="18" t="s">
        <v>414</v>
      </c>
      <c r="AA41" s="114" t="s">
        <v>818</v>
      </c>
      <c r="AB41" s="15"/>
      <c r="AC41" s="18"/>
      <c r="AD41" s="18"/>
      <c r="AE41" s="310"/>
      <c r="AF41" s="307" t="s">
        <v>6549</v>
      </c>
      <c r="AG41" s="304" t="s">
        <v>7541</v>
      </c>
      <c r="AH41" s="304" t="str">
        <f>IFERROR(IF(AG41&lt;&gt;"",": "&amp;VLOOKUP(AG41,mon!$A$1:$C$36132,2,0),""),"")</f>
        <v>: Kỹ thuật lắp đặt điện</v>
      </c>
    </row>
    <row r="42" spans="1:34" ht="9.75" customHeight="1" x14ac:dyDescent="0.3">
      <c r="A42" s="107"/>
      <c r="B42" s="52"/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3">
      <c r="A43" s="107"/>
      <c r="B43" s="52"/>
      <c r="C43" s="1046" t="s">
        <v>1</v>
      </c>
      <c r="D43" s="25" t="s">
        <v>10140</v>
      </c>
      <c r="E43" s="26"/>
      <c r="F43" s="26"/>
      <c r="G43" s="111"/>
      <c r="H43" s="25" t="s">
        <v>6549</v>
      </c>
      <c r="I43" s="27">
        <v>4</v>
      </c>
      <c r="J43" s="28" t="s">
        <v>414</v>
      </c>
      <c r="K43" s="110" t="s">
        <v>818</v>
      </c>
      <c r="L43" s="28" t="s">
        <v>6549</v>
      </c>
      <c r="M43" s="28">
        <v>4</v>
      </c>
      <c r="N43" s="28" t="s">
        <v>414</v>
      </c>
      <c r="O43" s="110" t="s">
        <v>818</v>
      </c>
      <c r="P43" s="25" t="s">
        <v>6549</v>
      </c>
      <c r="Q43" s="27">
        <v>4</v>
      </c>
      <c r="R43" s="28" t="s">
        <v>414</v>
      </c>
      <c r="S43" s="110" t="s">
        <v>818</v>
      </c>
      <c r="T43" s="25" t="s">
        <v>6549</v>
      </c>
      <c r="U43" s="28">
        <v>4</v>
      </c>
      <c r="V43" s="28" t="s">
        <v>414</v>
      </c>
      <c r="W43" s="110" t="s">
        <v>818</v>
      </c>
      <c r="X43" s="25" t="s">
        <v>6549</v>
      </c>
      <c r="Y43" s="28">
        <v>4</v>
      </c>
      <c r="Z43" s="28" t="s">
        <v>414</v>
      </c>
      <c r="AA43" s="110" t="s">
        <v>818</v>
      </c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3">
      <c r="A45" s="105">
        <v>11</v>
      </c>
      <c r="B45" s="51" t="s">
        <v>8315</v>
      </c>
      <c r="C45" s="1042" t="s">
        <v>0</v>
      </c>
      <c r="D45" s="15" t="s">
        <v>7129</v>
      </c>
      <c r="E45" s="16">
        <v>3</v>
      </c>
      <c r="F45" s="16" t="s">
        <v>8360</v>
      </c>
      <c r="G45" s="115" t="s">
        <v>816</v>
      </c>
      <c r="H45" s="15" t="s">
        <v>7138</v>
      </c>
      <c r="I45" s="17">
        <v>4</v>
      </c>
      <c r="J45" s="18" t="s">
        <v>418</v>
      </c>
      <c r="K45" s="114" t="s">
        <v>795</v>
      </c>
      <c r="L45" s="15" t="s">
        <v>7138</v>
      </c>
      <c r="M45" s="18">
        <v>4</v>
      </c>
      <c r="N45" s="18" t="s">
        <v>418</v>
      </c>
      <c r="O45" s="114" t="s">
        <v>795</v>
      </c>
      <c r="P45" s="34" t="s">
        <v>7138</v>
      </c>
      <c r="Q45" s="35">
        <v>4</v>
      </c>
      <c r="R45" s="36" t="s">
        <v>418</v>
      </c>
      <c r="S45" s="114" t="s">
        <v>795</v>
      </c>
      <c r="T45" s="15" t="s">
        <v>7138</v>
      </c>
      <c r="U45" s="18">
        <v>4</v>
      </c>
      <c r="V45" s="18" t="s">
        <v>418</v>
      </c>
      <c r="W45" s="114" t="s">
        <v>795</v>
      </c>
      <c r="X45" s="18"/>
      <c r="Y45" s="18"/>
      <c r="Z45" s="18"/>
      <c r="AA45" s="114"/>
      <c r="AB45" s="15"/>
      <c r="AC45" s="17"/>
      <c r="AD45" s="18"/>
      <c r="AE45" s="310"/>
      <c r="AF45" s="307" t="s">
        <v>7138</v>
      </c>
      <c r="AG45" s="304" t="s">
        <v>10118</v>
      </c>
      <c r="AH45" s="304" t="str">
        <f>IFERROR(IF(AG45&lt;&gt;"",": "&amp;VLOOKUP(AG45,mon!$A$1:$C$36132,2,0),""),"")</f>
        <v>: Trang bị điện 2</v>
      </c>
    </row>
    <row r="46" spans="1:34" ht="15.75" customHeight="1" x14ac:dyDescent="0.3">
      <c r="A46" s="107"/>
      <c r="B46" s="52"/>
      <c r="C46" s="1043"/>
      <c r="D46" s="20" t="s">
        <v>7244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7129</v>
      </c>
      <c r="AG46" s="305" t="s">
        <v>10174</v>
      </c>
      <c r="AH46" s="305" t="str">
        <f>IFERROR(IF(AG46&lt;&gt;"",": "&amp;VLOOKUP(AG46,mon!$A$1:$C$36132,2,0),""),"")</f>
        <v>: PLC cơ bản</v>
      </c>
    </row>
    <row r="47" spans="1:34" ht="15.75" customHeight="1" x14ac:dyDescent="0.3">
      <c r="A47" s="107"/>
      <c r="B47" s="52"/>
      <c r="C47" s="1046" t="s">
        <v>1</v>
      </c>
      <c r="D47" s="25" t="s">
        <v>7129</v>
      </c>
      <c r="E47" s="26">
        <v>4</v>
      </c>
      <c r="F47" s="26" t="s">
        <v>8360</v>
      </c>
      <c r="G47" s="111" t="s">
        <v>816</v>
      </c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3">
      <c r="A49" s="105">
        <v>12</v>
      </c>
      <c r="B49" s="51" t="s">
        <v>9865</v>
      </c>
      <c r="C49" s="1042" t="s">
        <v>0</v>
      </c>
      <c r="D49" s="15" t="s">
        <v>5473</v>
      </c>
      <c r="E49" s="16">
        <v>4</v>
      </c>
      <c r="F49" s="538" t="s">
        <v>401</v>
      </c>
      <c r="G49" s="115" t="s">
        <v>213</v>
      </c>
      <c r="H49" s="15" t="s">
        <v>10140</v>
      </c>
      <c r="I49" s="17"/>
      <c r="J49" s="18"/>
      <c r="K49" s="114"/>
      <c r="L49" s="15" t="s">
        <v>6538</v>
      </c>
      <c r="M49" s="18">
        <v>4</v>
      </c>
      <c r="N49" s="509" t="s">
        <v>8344</v>
      </c>
      <c r="O49" s="114" t="s">
        <v>809</v>
      </c>
      <c r="P49" s="34" t="s">
        <v>4580</v>
      </c>
      <c r="Q49" s="35">
        <v>4</v>
      </c>
      <c r="R49" s="507" t="s">
        <v>459</v>
      </c>
      <c r="S49" s="114" t="s">
        <v>198</v>
      </c>
      <c r="T49" s="15" t="s">
        <v>6538</v>
      </c>
      <c r="U49" s="18">
        <v>4</v>
      </c>
      <c r="V49" s="509" t="s">
        <v>8344</v>
      </c>
      <c r="W49" s="114" t="s">
        <v>809</v>
      </c>
      <c r="X49" s="18"/>
      <c r="Y49" s="18"/>
      <c r="Z49" s="18"/>
      <c r="AA49" s="114"/>
      <c r="AB49" s="15"/>
      <c r="AC49" s="17"/>
      <c r="AD49" s="18"/>
      <c r="AE49" s="310"/>
      <c r="AF49" s="307" t="s">
        <v>5473</v>
      </c>
      <c r="AG49" s="304" t="s">
        <v>8734</v>
      </c>
      <c r="AH49" s="304" t="str">
        <f>IFERROR(IF(AG49&lt;&gt;"",": "&amp;VLOOKUP(AG49,mon!$A$1:$C$36132,2,0),""),"")</f>
        <v>: Tin học</v>
      </c>
    </row>
    <row r="50" spans="1:34" ht="15.75" customHeight="1" x14ac:dyDescent="0.3">
      <c r="A50" s="107"/>
      <c r="B50" s="52"/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4580</v>
      </c>
      <c r="AG50" s="305" t="s">
        <v>8735</v>
      </c>
      <c r="AH50" s="305" t="str">
        <f>IFERROR(IF(AG50&lt;&gt;"",": "&amp;VLOOKUP(AG50,mon!$A$1:$C$36132,2,0),""),"")</f>
        <v>: Tiếng anh</v>
      </c>
    </row>
    <row r="51" spans="1:34" ht="15.75" customHeight="1" x14ac:dyDescent="0.3">
      <c r="A51" s="107"/>
      <c r="B51" s="52"/>
      <c r="C51" s="1046" t="s">
        <v>1</v>
      </c>
      <c r="D51" s="25" t="s">
        <v>10140</v>
      </c>
      <c r="E51" s="26"/>
      <c r="F51" s="26"/>
      <c r="G51" s="111"/>
      <c r="H51" s="25" t="s">
        <v>10140</v>
      </c>
      <c r="I51" s="27"/>
      <c r="J51" s="28"/>
      <c r="K51" s="110"/>
      <c r="L51" s="25" t="s">
        <v>10140</v>
      </c>
      <c r="M51" s="28"/>
      <c r="N51" s="28"/>
      <c r="O51" s="110"/>
      <c r="P51" s="25" t="s">
        <v>10140</v>
      </c>
      <c r="Q51" s="27"/>
      <c r="R51" s="28"/>
      <c r="S51" s="110"/>
      <c r="T51" s="25" t="s">
        <v>10140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 t="s">
        <v>6538</v>
      </c>
      <c r="AG51" s="305" t="s">
        <v>8745</v>
      </c>
      <c r="AH51" s="305" t="str">
        <f>IFERROR(IF(AG51&lt;&gt;"",": "&amp;VLOOKUP(AG51,mon!$A$1:$C$36132,2,0),""),"")</f>
        <v>: Cung cấp điện</v>
      </c>
    </row>
    <row r="52" spans="1:34" ht="15.75" customHeight="1" x14ac:dyDescent="0.3">
      <c r="A52" s="107"/>
      <c r="B52" s="52"/>
      <c r="C52" s="104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3">
      <c r="A53" s="105">
        <v>13</v>
      </c>
      <c r="B53" s="51" t="s">
        <v>9946</v>
      </c>
      <c r="C53" s="1042" t="s">
        <v>0</v>
      </c>
      <c r="D53" s="15" t="s">
        <v>6548</v>
      </c>
      <c r="E53" s="16">
        <v>4</v>
      </c>
      <c r="F53" s="16" t="s">
        <v>521</v>
      </c>
      <c r="G53" s="115" t="s">
        <v>822</v>
      </c>
      <c r="H53" s="15" t="s">
        <v>10140</v>
      </c>
      <c r="I53" s="17"/>
      <c r="J53" s="18"/>
      <c r="K53" s="114"/>
      <c r="L53" s="18" t="s">
        <v>6548</v>
      </c>
      <c r="M53" s="18">
        <v>4</v>
      </c>
      <c r="N53" s="18" t="s">
        <v>521</v>
      </c>
      <c r="O53" s="114" t="s">
        <v>822</v>
      </c>
      <c r="P53" s="15"/>
      <c r="Q53" s="17"/>
      <c r="R53" s="18"/>
      <c r="S53" s="114"/>
      <c r="T53" s="15" t="s">
        <v>6525</v>
      </c>
      <c r="U53" s="18">
        <v>3</v>
      </c>
      <c r="V53" s="509" t="s">
        <v>405</v>
      </c>
      <c r="W53" s="114" t="s">
        <v>346</v>
      </c>
      <c r="X53" s="15"/>
      <c r="Y53" s="18"/>
      <c r="Z53" s="18"/>
      <c r="AA53" s="114"/>
      <c r="AB53" s="15"/>
      <c r="AC53" s="17"/>
      <c r="AD53" s="18"/>
      <c r="AE53" s="310"/>
      <c r="AF53" s="307" t="s">
        <v>6525</v>
      </c>
      <c r="AG53" s="304" t="s">
        <v>8671</v>
      </c>
      <c r="AH53" s="304" t="str">
        <f>IFERROR(IF(AG53&lt;&gt;"",": "&amp;VLOOKUP(AG53,mon!$A$1:$C$36132,2,0),""),"")</f>
        <v>: Giáo dục chính trị</v>
      </c>
    </row>
    <row r="54" spans="1:34" ht="6.75" customHeight="1" x14ac:dyDescent="0.3">
      <c r="A54" s="107"/>
      <c r="B54" s="52"/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6548</v>
      </c>
      <c r="AG54" s="305" t="s">
        <v>8687</v>
      </c>
      <c r="AH54" s="305" t="str">
        <f>IFERROR(IF(AG54&lt;&gt;"",": "&amp;VLOOKUP(AG54,mon!$A$1:$C$36132,2,0),""),"")</f>
        <v>: Lạnh cơ bản</v>
      </c>
    </row>
    <row r="55" spans="1:34" ht="15.75" customHeight="1" x14ac:dyDescent="0.3">
      <c r="A55" s="107"/>
      <c r="B55" s="52"/>
      <c r="C55" s="1046" t="s">
        <v>1</v>
      </c>
      <c r="D55" s="25" t="s">
        <v>10140</v>
      </c>
      <c r="E55" s="26"/>
      <c r="F55" s="26"/>
      <c r="G55" s="111"/>
      <c r="H55" s="25" t="s">
        <v>10140</v>
      </c>
      <c r="I55" s="27"/>
      <c r="J55" s="28"/>
      <c r="K55" s="110"/>
      <c r="L55" s="25" t="s">
        <v>10140</v>
      </c>
      <c r="M55" s="28"/>
      <c r="N55" s="28"/>
      <c r="O55" s="110"/>
      <c r="P55" s="30" t="s">
        <v>10140</v>
      </c>
      <c r="Q55" s="31"/>
      <c r="R55" s="28"/>
      <c r="S55" s="110"/>
      <c r="T55" s="25" t="s">
        <v>10140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3">
      <c r="A57" s="105">
        <v>14</v>
      </c>
      <c r="B57" s="51" t="s">
        <v>9947</v>
      </c>
      <c r="C57" s="1042" t="s">
        <v>0</v>
      </c>
      <c r="D57" s="15" t="s">
        <v>6548</v>
      </c>
      <c r="E57" s="16">
        <v>4</v>
      </c>
      <c r="F57" s="16" t="s">
        <v>415</v>
      </c>
      <c r="G57" s="115" t="s">
        <v>803</v>
      </c>
      <c r="H57" s="15" t="s">
        <v>10140</v>
      </c>
      <c r="I57" s="17"/>
      <c r="J57" s="18"/>
      <c r="K57" s="114"/>
      <c r="L57" s="15" t="s">
        <v>6548</v>
      </c>
      <c r="M57" s="18">
        <v>4</v>
      </c>
      <c r="N57" s="18" t="s">
        <v>415</v>
      </c>
      <c r="O57" s="114" t="s">
        <v>803</v>
      </c>
      <c r="P57" s="34" t="s">
        <v>6548</v>
      </c>
      <c r="Q57" s="35">
        <v>4</v>
      </c>
      <c r="R57" s="36" t="s">
        <v>415</v>
      </c>
      <c r="S57" s="114" t="s">
        <v>803</v>
      </c>
      <c r="T57" s="15" t="s">
        <v>6525</v>
      </c>
      <c r="U57" s="18">
        <v>3</v>
      </c>
      <c r="V57" s="509" t="s">
        <v>405</v>
      </c>
      <c r="W57" s="114" t="s">
        <v>346</v>
      </c>
      <c r="X57" s="18"/>
      <c r="Y57" s="18"/>
      <c r="Z57" s="18"/>
      <c r="AA57" s="114"/>
      <c r="AB57" s="15"/>
      <c r="AC57" s="17"/>
      <c r="AD57" s="18"/>
      <c r="AE57" s="310"/>
      <c r="AF57" s="307" t="s">
        <v>6525</v>
      </c>
      <c r="AG57" s="304" t="s">
        <v>8671</v>
      </c>
      <c r="AH57" s="304" t="str">
        <f>IFERROR(IF(AG57&lt;&gt;"",": "&amp;VLOOKUP(AG57,mon!$A$1:$C$36132,2,0),""),"")</f>
        <v>: Giáo dục chính trị</v>
      </c>
    </row>
    <row r="58" spans="1:34" ht="12" customHeight="1" x14ac:dyDescent="0.3">
      <c r="A58" s="107"/>
      <c r="B58" s="52"/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6548</v>
      </c>
      <c r="AG58" s="305" t="s">
        <v>8687</v>
      </c>
      <c r="AH58" s="305" t="str">
        <f>IFERROR(IF(AG58&lt;&gt;"",": "&amp;VLOOKUP(AG58,mon!$A$1:$C$36132,2,0),""),"")</f>
        <v>: Lạnh cơ bản</v>
      </c>
    </row>
    <row r="59" spans="1:34" ht="15.75" customHeight="1" x14ac:dyDescent="0.3">
      <c r="A59" s="107"/>
      <c r="B59" s="52"/>
      <c r="C59" s="1046" t="s">
        <v>1</v>
      </c>
      <c r="D59" s="25" t="s">
        <v>10140</v>
      </c>
      <c r="E59" s="26"/>
      <c r="F59" s="26"/>
      <c r="G59" s="111"/>
      <c r="H59" s="25" t="s">
        <v>10140</v>
      </c>
      <c r="I59" s="27"/>
      <c r="J59" s="28"/>
      <c r="K59" s="110"/>
      <c r="L59" s="25" t="s">
        <v>10140</v>
      </c>
      <c r="M59" s="28"/>
      <c r="N59" s="28"/>
      <c r="O59" s="110"/>
      <c r="P59" s="25" t="s">
        <v>10140</v>
      </c>
      <c r="Q59" s="27"/>
      <c r="R59" s="28"/>
      <c r="S59" s="110"/>
      <c r="T59" s="25" t="s">
        <v>10140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3">
      <c r="A60" s="107"/>
      <c r="B60" s="52"/>
      <c r="C60" s="104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3">
      <c r="A61" s="105">
        <v>15</v>
      </c>
      <c r="B61" s="51" t="s">
        <v>9971</v>
      </c>
      <c r="C61" s="1042" t="s">
        <v>0</v>
      </c>
      <c r="D61" s="15" t="s">
        <v>6548</v>
      </c>
      <c r="E61" s="16">
        <v>4</v>
      </c>
      <c r="F61" s="16" t="s">
        <v>7291</v>
      </c>
      <c r="G61" s="115" t="s">
        <v>811</v>
      </c>
      <c r="H61" s="15" t="s">
        <v>10140</v>
      </c>
      <c r="I61" s="17"/>
      <c r="J61" s="18"/>
      <c r="K61" s="114"/>
      <c r="L61" s="15" t="s">
        <v>6557</v>
      </c>
      <c r="M61" s="18">
        <v>2</v>
      </c>
      <c r="N61" s="18" t="s">
        <v>7222</v>
      </c>
      <c r="O61" s="114" t="s">
        <v>794</v>
      </c>
      <c r="P61" s="34" t="s">
        <v>6557</v>
      </c>
      <c r="Q61" s="35">
        <v>4</v>
      </c>
      <c r="R61" s="36" t="s">
        <v>7222</v>
      </c>
      <c r="S61" s="114" t="s">
        <v>794</v>
      </c>
      <c r="T61" s="15" t="s">
        <v>6548</v>
      </c>
      <c r="U61" s="18">
        <v>4</v>
      </c>
      <c r="V61" s="18" t="s">
        <v>7291</v>
      </c>
      <c r="W61" s="114" t="s">
        <v>811</v>
      </c>
      <c r="X61" s="18"/>
      <c r="Y61" s="18"/>
      <c r="Z61" s="18"/>
      <c r="AA61" s="114"/>
      <c r="AB61" s="15"/>
      <c r="AC61" s="17"/>
      <c r="AD61" s="18"/>
      <c r="AE61" s="310"/>
      <c r="AF61" s="307" t="s">
        <v>6557</v>
      </c>
      <c r="AG61" s="304" t="s">
        <v>8683</v>
      </c>
      <c r="AH61" s="304" t="str">
        <f>IFERROR(IF(AG61&lt;&gt;"",": "&amp;VLOOKUP(AG61,mon!$A$1:$C$36132,2,0),""),"")</f>
        <v>: Máy điện</v>
      </c>
    </row>
    <row r="62" spans="1:34" ht="12" customHeight="1" x14ac:dyDescent="0.3">
      <c r="A62" s="107"/>
      <c r="B62" s="52"/>
      <c r="C62" s="104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 t="s">
        <v>4572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6548</v>
      </c>
      <c r="AG62" s="305" t="s">
        <v>8687</v>
      </c>
      <c r="AH62" s="305" t="str">
        <f>IFERROR(IF(AG62&lt;&gt;"",": "&amp;VLOOKUP(AG62,mon!$A$1:$C$36132,2,0),""),"")</f>
        <v>: Lạnh cơ bản</v>
      </c>
    </row>
    <row r="63" spans="1:34" ht="15.75" customHeight="1" x14ac:dyDescent="0.3">
      <c r="A63" s="107"/>
      <c r="B63" s="52"/>
      <c r="C63" s="1046" t="s">
        <v>1</v>
      </c>
      <c r="D63" s="25" t="s">
        <v>10140</v>
      </c>
      <c r="E63" s="26"/>
      <c r="F63" s="26"/>
      <c r="G63" s="111"/>
      <c r="H63" s="25" t="s">
        <v>10140</v>
      </c>
      <c r="I63" s="27"/>
      <c r="J63" s="28"/>
      <c r="K63" s="110"/>
      <c r="L63" s="25" t="s">
        <v>10140</v>
      </c>
      <c r="M63" s="28"/>
      <c r="N63" s="28"/>
      <c r="O63" s="110"/>
      <c r="P63" s="25" t="s">
        <v>10140</v>
      </c>
      <c r="Q63" s="27"/>
      <c r="R63" s="28"/>
      <c r="S63" s="110"/>
      <c r="T63" s="25" t="s">
        <v>10140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"&amp;VLOOKUP(AG63,mon!$A$1:$C$36132,2,0),""),"")</f>
        <v/>
      </c>
    </row>
    <row r="64" spans="1:34" ht="15.75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7" s="385" customFormat="1" ht="15.75" customHeight="1" x14ac:dyDescent="0.3">
      <c r="A65" s="105">
        <v>16</v>
      </c>
      <c r="B65" s="51" t="s">
        <v>9972</v>
      </c>
      <c r="C65" s="1042" t="s">
        <v>0</v>
      </c>
      <c r="D65" s="15" t="s">
        <v>6548</v>
      </c>
      <c r="E65" s="16">
        <v>4</v>
      </c>
      <c r="F65" s="16" t="s">
        <v>7291</v>
      </c>
      <c r="G65" s="115" t="s">
        <v>811</v>
      </c>
      <c r="H65" s="15" t="s">
        <v>10140</v>
      </c>
      <c r="I65" s="17"/>
      <c r="J65" s="18"/>
      <c r="K65" s="114"/>
      <c r="L65" s="18" t="s">
        <v>6557</v>
      </c>
      <c r="M65" s="18">
        <v>2</v>
      </c>
      <c r="N65" s="18" t="s">
        <v>7222</v>
      </c>
      <c r="O65" s="114" t="s">
        <v>794</v>
      </c>
      <c r="P65" s="15" t="s">
        <v>6557</v>
      </c>
      <c r="Q65" s="17">
        <v>4</v>
      </c>
      <c r="R65" s="18" t="s">
        <v>7222</v>
      </c>
      <c r="S65" s="114" t="s">
        <v>794</v>
      </c>
      <c r="T65" s="15" t="s">
        <v>6548</v>
      </c>
      <c r="U65" s="18">
        <v>4</v>
      </c>
      <c r="V65" s="18" t="s">
        <v>7291</v>
      </c>
      <c r="W65" s="114" t="s">
        <v>811</v>
      </c>
      <c r="X65" s="15"/>
      <c r="Y65" s="18"/>
      <c r="Z65" s="18"/>
      <c r="AA65" s="114"/>
      <c r="AB65" s="15"/>
      <c r="AC65" s="17"/>
      <c r="AD65" s="18"/>
      <c r="AE65" s="310"/>
      <c r="AF65" s="307" t="s">
        <v>6557</v>
      </c>
      <c r="AG65" s="304" t="s">
        <v>8683</v>
      </c>
      <c r="AH65" s="304" t="str">
        <f>IFERROR(IF(AG65&lt;&gt;"",": "&amp;VLOOKUP(AG65,mon!$A$1:$C$36132,2,0),""),"")</f>
        <v>: Máy điện</v>
      </c>
      <c r="AI65" s="867"/>
      <c r="AJ65" s="867"/>
      <c r="AK65" s="868"/>
    </row>
    <row r="66" spans="1:37" s="385" customFormat="1" ht="15.75" customHeight="1" x14ac:dyDescent="0.3">
      <c r="A66" s="107"/>
      <c r="B66" s="52"/>
      <c r="C66" s="104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 t="s">
        <v>4572</v>
      </c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6548</v>
      </c>
      <c r="AG66" s="305" t="s">
        <v>8687</v>
      </c>
      <c r="AH66" s="305" t="str">
        <f>IFERROR(IF(AG66&lt;&gt;"",": "&amp;VLOOKUP(AG66,mon!$A$1:$C$36132,2,0),""),"")</f>
        <v>: Lạnh cơ bản</v>
      </c>
      <c r="AI66" s="867"/>
      <c r="AJ66" s="867"/>
      <c r="AK66" s="868"/>
    </row>
    <row r="67" spans="1:37" s="385" customFormat="1" ht="15.75" customHeight="1" x14ac:dyDescent="0.3">
      <c r="A67" s="107"/>
      <c r="B67" s="52"/>
      <c r="C67" s="1046" t="s">
        <v>1</v>
      </c>
      <c r="D67" s="25" t="s">
        <v>10140</v>
      </c>
      <c r="E67" s="26"/>
      <c r="F67" s="26"/>
      <c r="G67" s="111"/>
      <c r="H67" s="25" t="s">
        <v>10140</v>
      </c>
      <c r="I67" s="27"/>
      <c r="J67" s="28"/>
      <c r="K67" s="110"/>
      <c r="L67" s="25" t="s">
        <v>10140</v>
      </c>
      <c r="M67" s="28"/>
      <c r="N67" s="28"/>
      <c r="O67" s="110"/>
      <c r="P67" s="30" t="s">
        <v>10140</v>
      </c>
      <c r="Q67" s="31"/>
      <c r="R67" s="28"/>
      <c r="S67" s="110"/>
      <c r="T67" s="25" t="s">
        <v>10140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"&amp;VLOOKUP(AG67,mon!$A$1:$C$36132,2,0),""),"")</f>
        <v/>
      </c>
      <c r="AI67" s="867"/>
      <c r="AJ67" s="867"/>
      <c r="AK67" s="868"/>
    </row>
    <row r="68" spans="1:37" s="385" customFormat="1" ht="15.75" customHeight="1" x14ac:dyDescent="0.3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  <c r="AI68" s="867"/>
      <c r="AJ68" s="867"/>
      <c r="AK68" s="868"/>
    </row>
    <row r="69" spans="1:37" ht="15.75" customHeight="1" x14ac:dyDescent="0.3">
      <c r="A69" s="105">
        <v>17</v>
      </c>
      <c r="B69" s="51" t="s">
        <v>9885</v>
      </c>
      <c r="C69" s="1042" t="s">
        <v>0</v>
      </c>
      <c r="D69" s="15" t="s">
        <v>6545</v>
      </c>
      <c r="E69" s="16">
        <v>3</v>
      </c>
      <c r="F69" s="16" t="s">
        <v>7222</v>
      </c>
      <c r="G69" s="115" t="s">
        <v>794</v>
      </c>
      <c r="H69" s="15" t="s">
        <v>6545</v>
      </c>
      <c r="I69" s="17">
        <v>4</v>
      </c>
      <c r="J69" s="18" t="s">
        <v>7222</v>
      </c>
      <c r="K69" s="114" t="s">
        <v>794</v>
      </c>
      <c r="L69" s="18" t="s">
        <v>7082</v>
      </c>
      <c r="M69" s="18">
        <v>4</v>
      </c>
      <c r="N69" s="509" t="s">
        <v>506</v>
      </c>
      <c r="O69" s="114" t="s">
        <v>820</v>
      </c>
      <c r="P69" s="15" t="s">
        <v>7082</v>
      </c>
      <c r="Q69" s="17">
        <v>4</v>
      </c>
      <c r="R69" s="509" t="s">
        <v>506</v>
      </c>
      <c r="S69" s="114" t="s">
        <v>820</v>
      </c>
      <c r="T69" s="15" t="s">
        <v>4583</v>
      </c>
      <c r="U69" s="17">
        <v>4</v>
      </c>
      <c r="V69" s="509" t="s">
        <v>443</v>
      </c>
      <c r="W69" s="114" t="s">
        <v>332</v>
      </c>
      <c r="X69" s="15"/>
      <c r="Y69" s="18"/>
      <c r="Z69" s="18"/>
      <c r="AA69" s="114"/>
      <c r="AB69" s="15"/>
      <c r="AC69" s="17"/>
      <c r="AD69" s="18"/>
      <c r="AE69" s="310"/>
      <c r="AF69" s="307" t="s">
        <v>4583</v>
      </c>
      <c r="AG69" s="304" t="s">
        <v>10143</v>
      </c>
      <c r="AH69" s="304" t="str">
        <f>IFERROR(IF(AG69&lt;&gt;"",": "&amp;VLOOKUP(AG69,mon!$A$1:$C$36132,2,0),""),"")</f>
        <v>: Giáo dục quốc phòng và an ninh</v>
      </c>
    </row>
    <row r="70" spans="1:37" ht="15.75" customHeight="1" x14ac:dyDescent="0.3">
      <c r="A70" s="107"/>
      <c r="B70" s="52"/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7082</v>
      </c>
      <c r="AG70" s="305" t="s">
        <v>10144</v>
      </c>
      <c r="AH70" s="305" t="str">
        <f>IFERROR(IF(AG70&lt;&gt;"",": "&amp;VLOOKUP(AG70,mon!$A$1:$C$36132,2,0),""),"")</f>
        <v>: Khí cụ điện</v>
      </c>
    </row>
    <row r="71" spans="1:37" ht="15.75" customHeight="1" x14ac:dyDescent="0.3">
      <c r="A71" s="107"/>
      <c r="B71" s="52"/>
      <c r="C71" s="1046" t="s">
        <v>1</v>
      </c>
      <c r="D71" s="25" t="s">
        <v>7082</v>
      </c>
      <c r="E71" s="26">
        <v>4</v>
      </c>
      <c r="F71" s="537" t="s">
        <v>506</v>
      </c>
      <c r="G71" s="111" t="s">
        <v>820</v>
      </c>
      <c r="H71" s="25" t="s">
        <v>6545</v>
      </c>
      <c r="I71" s="27">
        <v>4</v>
      </c>
      <c r="J71" s="28" t="s">
        <v>7222</v>
      </c>
      <c r="K71" s="110" t="s">
        <v>794</v>
      </c>
      <c r="L71" s="25" t="s">
        <v>6545</v>
      </c>
      <c r="M71" s="28">
        <v>4</v>
      </c>
      <c r="N71" s="28" t="s">
        <v>7222</v>
      </c>
      <c r="O71" s="110" t="s">
        <v>794</v>
      </c>
      <c r="P71" s="30" t="s">
        <v>6545</v>
      </c>
      <c r="Q71" s="31">
        <v>4</v>
      </c>
      <c r="R71" s="28" t="s">
        <v>7222</v>
      </c>
      <c r="S71" s="110" t="s">
        <v>794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 t="s">
        <v>6545</v>
      </c>
      <c r="AG71" s="305" t="s">
        <v>10175</v>
      </c>
      <c r="AH71" s="305" t="str">
        <f>IFERROR(IF(AG71&lt;&gt;"",": "&amp;VLOOKUP(AG71,mon!$A$1:$C$36132,2,0),""),"")</f>
        <v>: Máy điện 1</v>
      </c>
    </row>
    <row r="72" spans="1:37" ht="10.5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7" ht="15.75" customHeight="1" x14ac:dyDescent="0.3">
      <c r="A73" s="105">
        <v>18</v>
      </c>
      <c r="B73" s="51" t="s">
        <v>9886</v>
      </c>
      <c r="C73" s="1042" t="s">
        <v>0</v>
      </c>
      <c r="D73" s="15" t="s">
        <v>6559</v>
      </c>
      <c r="E73" s="16">
        <v>4</v>
      </c>
      <c r="F73" s="16" t="s">
        <v>7140</v>
      </c>
      <c r="G73" s="115" t="s">
        <v>801</v>
      </c>
      <c r="H73" s="15" t="s">
        <v>6547</v>
      </c>
      <c r="I73" s="17">
        <v>3</v>
      </c>
      <c r="J73" s="509" t="s">
        <v>415</v>
      </c>
      <c r="K73" s="114" t="s">
        <v>803</v>
      </c>
      <c r="L73" s="15" t="s">
        <v>6559</v>
      </c>
      <c r="M73" s="18">
        <v>4</v>
      </c>
      <c r="N73" s="18" t="s">
        <v>7140</v>
      </c>
      <c r="O73" s="114" t="s">
        <v>801</v>
      </c>
      <c r="P73" s="34" t="s">
        <v>6559</v>
      </c>
      <c r="Q73" s="35">
        <v>4</v>
      </c>
      <c r="R73" s="36" t="s">
        <v>7140</v>
      </c>
      <c r="S73" s="114" t="s">
        <v>801</v>
      </c>
      <c r="T73" s="15" t="s">
        <v>4583</v>
      </c>
      <c r="U73" s="18">
        <v>4</v>
      </c>
      <c r="V73" s="509" t="s">
        <v>443</v>
      </c>
      <c r="W73" s="114" t="s">
        <v>332</v>
      </c>
      <c r="X73" s="18"/>
      <c r="Y73" s="18"/>
      <c r="Z73" s="18"/>
      <c r="AA73" s="114"/>
      <c r="AB73" s="15"/>
      <c r="AC73" s="17"/>
      <c r="AD73" s="18"/>
      <c r="AE73" s="310"/>
      <c r="AF73" s="307" t="s">
        <v>4583</v>
      </c>
      <c r="AG73" s="304" t="s">
        <v>8644</v>
      </c>
      <c r="AH73" s="304" t="str">
        <f>IFERROR(IF(AG73&lt;&gt;"",": "&amp;VLOOKUP(AG73,mon!$A$1:$C$36132,2,0),""),"")</f>
        <v>: Giáo dục quốc phòng và an ninh</v>
      </c>
    </row>
    <row r="74" spans="1:37" ht="15.75" customHeight="1" x14ac:dyDescent="0.3">
      <c r="A74" s="107"/>
      <c r="B74" s="52"/>
      <c r="C74" s="1043"/>
      <c r="D74" s="20"/>
      <c r="E74" s="21"/>
      <c r="F74" s="21"/>
      <c r="G74" s="113"/>
      <c r="H74" s="20" t="s">
        <v>4572</v>
      </c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6547</v>
      </c>
      <c r="AG74" s="305" t="s">
        <v>8650</v>
      </c>
      <c r="AH74" s="305" t="str">
        <f>IFERROR(IF(AG74&lt;&gt;"",": "&amp;VLOOKUP(AG74,mon!$A$1:$C$36132,2,0),""),"")</f>
        <v>: Vật liệu điện lạnh</v>
      </c>
    </row>
    <row r="75" spans="1:37" ht="15.75" customHeight="1" x14ac:dyDescent="0.3">
      <c r="A75" s="107"/>
      <c r="B75" s="52"/>
      <c r="C75" s="1046" t="s">
        <v>1</v>
      </c>
      <c r="D75" s="25" t="s">
        <v>6549</v>
      </c>
      <c r="E75" s="26">
        <v>4</v>
      </c>
      <c r="F75" s="26" t="s">
        <v>415</v>
      </c>
      <c r="G75" s="111" t="s">
        <v>803</v>
      </c>
      <c r="H75" s="25" t="s">
        <v>6549</v>
      </c>
      <c r="I75" s="27">
        <v>4</v>
      </c>
      <c r="J75" s="28" t="s">
        <v>415</v>
      </c>
      <c r="K75" s="110" t="s">
        <v>803</v>
      </c>
      <c r="L75" s="25" t="s">
        <v>6549</v>
      </c>
      <c r="M75" s="28">
        <v>4</v>
      </c>
      <c r="N75" s="28" t="s">
        <v>415</v>
      </c>
      <c r="O75" s="110" t="s">
        <v>803</v>
      </c>
      <c r="P75" s="25" t="s">
        <v>6549</v>
      </c>
      <c r="Q75" s="27">
        <v>4</v>
      </c>
      <c r="R75" s="28" t="s">
        <v>415</v>
      </c>
      <c r="S75" s="110" t="s">
        <v>803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 t="s">
        <v>6559</v>
      </c>
      <c r="AG75" s="305" t="s">
        <v>8654</v>
      </c>
      <c r="AH75" s="305" t="str">
        <f>IFERROR(IF(AG75&lt;&gt;"",": "&amp;VLOOKUP(AG75,mon!$A$1:$C$36132,2,0),""),"")</f>
        <v>: Máy điện</v>
      </c>
    </row>
    <row r="76" spans="1:37" ht="15.75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 t="s">
        <v>6549</v>
      </c>
      <c r="AG76" s="306" t="s">
        <v>8659</v>
      </c>
      <c r="AH76" s="306" t="str">
        <f>IFERROR(IF(AG76&lt;&gt;"",": "&amp;VLOOKUP(AG76,mon!$A$1:$C$36132,2,0),""),"")</f>
        <v>: Lạnh cơ bản</v>
      </c>
    </row>
    <row r="77" spans="1:37" ht="15.75" customHeight="1" x14ac:dyDescent="0.3">
      <c r="A77" s="542"/>
      <c r="B77" s="542"/>
      <c r="C77" s="542"/>
      <c r="D77" s="542" t="s">
        <v>198</v>
      </c>
      <c r="E77" s="542" t="s">
        <v>197</v>
      </c>
      <c r="F77" s="542"/>
      <c r="G77" s="542"/>
      <c r="H77" s="542" t="s">
        <v>213</v>
      </c>
      <c r="I77" s="542" t="s">
        <v>131</v>
      </c>
      <c r="J77" s="542"/>
      <c r="K77" s="542"/>
      <c r="L77" s="542" t="s">
        <v>332</v>
      </c>
      <c r="M77" s="542" t="s">
        <v>395</v>
      </c>
      <c r="N77" s="542"/>
      <c r="O77" s="542"/>
      <c r="P77" s="542" t="s">
        <v>346</v>
      </c>
      <c r="Q77" s="542" t="s">
        <v>397</v>
      </c>
      <c r="R77" s="542"/>
      <c r="S77" s="542"/>
      <c r="T77" s="542" t="s">
        <v>818</v>
      </c>
      <c r="U77" s="542" t="s">
        <v>5564</v>
      </c>
      <c r="V77" s="542"/>
      <c r="W77" s="542"/>
      <c r="X77" s="542" t="s">
        <v>801</v>
      </c>
      <c r="Y77" s="542" t="s">
        <v>100</v>
      </c>
      <c r="Z77" s="542"/>
      <c r="AA77" s="542"/>
      <c r="AB77" s="542"/>
      <c r="AC77" s="542"/>
      <c r="AD77" s="542"/>
      <c r="AE77" s="542"/>
      <c r="AF77" s="1"/>
      <c r="AG77" s="1"/>
      <c r="AH77" s="1"/>
    </row>
    <row r="78" spans="1:37" ht="15.75" customHeight="1" x14ac:dyDescent="0.3">
      <c r="A78" s="542"/>
      <c r="B78" s="542"/>
      <c r="C78" s="542"/>
      <c r="D78" s="542" t="s">
        <v>794</v>
      </c>
      <c r="E78" s="542" t="s">
        <v>124</v>
      </c>
      <c r="F78" s="542"/>
      <c r="G78" s="542"/>
      <c r="H78" s="542" t="s">
        <v>824</v>
      </c>
      <c r="I78" s="542" t="s">
        <v>133</v>
      </c>
      <c r="J78" s="542"/>
      <c r="K78" s="542"/>
      <c r="L78" s="542" t="s">
        <v>820</v>
      </c>
      <c r="M78" s="542" t="s">
        <v>114</v>
      </c>
      <c r="N78" s="542"/>
      <c r="O78" s="542"/>
      <c r="P78" s="542" t="s">
        <v>795</v>
      </c>
      <c r="Q78" s="542" t="s">
        <v>5536</v>
      </c>
      <c r="R78" s="542"/>
      <c r="S78" s="542"/>
      <c r="T78" s="542" t="s">
        <v>802</v>
      </c>
      <c r="U78" s="542" t="s">
        <v>5571</v>
      </c>
      <c r="V78" s="542"/>
      <c r="W78" s="542"/>
      <c r="X78" s="542" t="s">
        <v>803</v>
      </c>
      <c r="Y78" s="542" t="s">
        <v>5537</v>
      </c>
      <c r="Z78" s="542"/>
      <c r="AA78" s="542"/>
      <c r="AB78" s="542"/>
      <c r="AC78" s="542"/>
      <c r="AD78" s="542"/>
      <c r="AE78" s="542"/>
      <c r="AF78" s="1"/>
      <c r="AG78" s="1"/>
      <c r="AH78" s="1"/>
    </row>
    <row r="79" spans="1:37" ht="15.75" customHeight="1" x14ac:dyDescent="0.3">
      <c r="A79" s="542"/>
      <c r="B79" s="542"/>
      <c r="C79" s="542"/>
      <c r="D79" s="542" t="s">
        <v>806</v>
      </c>
      <c r="E79" s="542" t="s">
        <v>5557</v>
      </c>
      <c r="F79" s="542"/>
      <c r="G79" s="542"/>
      <c r="H79" s="542" t="s">
        <v>809</v>
      </c>
      <c r="I79" s="542" t="s">
        <v>289</v>
      </c>
      <c r="J79" s="542"/>
      <c r="K79" s="542"/>
      <c r="L79" s="542" t="s">
        <v>822</v>
      </c>
      <c r="M79" s="542" t="s">
        <v>587</v>
      </c>
      <c r="N79" s="542"/>
      <c r="O79" s="542"/>
      <c r="P79" s="542" t="s">
        <v>816</v>
      </c>
      <c r="Q79" s="542" t="s">
        <v>584</v>
      </c>
      <c r="R79" s="542"/>
      <c r="S79" s="542"/>
      <c r="T79" s="542" t="s">
        <v>811</v>
      </c>
      <c r="U79" s="542" t="s">
        <v>5538</v>
      </c>
      <c r="V79" s="542"/>
      <c r="W79" s="542"/>
      <c r="X79" s="542" t="s">
        <v>809</v>
      </c>
      <c r="Y79" s="542" t="s">
        <v>289</v>
      </c>
      <c r="Z79" s="542"/>
      <c r="AA79" s="542"/>
      <c r="AB79" s="542"/>
      <c r="AC79" s="542"/>
      <c r="AD79" s="542"/>
      <c r="AE79" s="542"/>
      <c r="AF79" s="1"/>
      <c r="AG79" s="1"/>
      <c r="AH79" s="1"/>
    </row>
    <row r="80" spans="1:37" ht="15.75" customHeight="1" x14ac:dyDescent="0.3">
      <c r="A80" s="542"/>
      <c r="B80" s="542"/>
      <c r="C80" s="542"/>
      <c r="D80" s="542" t="s">
        <v>815</v>
      </c>
      <c r="E80" s="542" t="s">
        <v>5580</v>
      </c>
      <c r="F80" s="542"/>
      <c r="G80" s="542"/>
      <c r="H80" s="542" t="s">
        <v>796</v>
      </c>
      <c r="I80" s="542" t="s">
        <v>5543</v>
      </c>
      <c r="J80" s="542"/>
      <c r="K80" s="542"/>
      <c r="L80" s="542" t="s">
        <v>816</v>
      </c>
      <c r="M80" s="542" t="s">
        <v>584</v>
      </c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1"/>
      <c r="AG80" s="1"/>
      <c r="AH80" s="1"/>
    </row>
    <row r="81" spans="1:34" ht="15.75" customHeight="1" x14ac:dyDescent="0.3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1"/>
      <c r="AG81" s="1"/>
      <c r="AH81" s="1"/>
    </row>
    <row r="82" spans="1:34" ht="15.75" customHeight="1" x14ac:dyDescent="0.3">
      <c r="R82" s="1"/>
      <c r="AF82" s="1"/>
      <c r="AG82" s="1"/>
      <c r="AH82" s="1"/>
    </row>
    <row r="83" spans="1:34" ht="15.75" customHeight="1" x14ac:dyDescent="0.3">
      <c r="R83" s="1"/>
      <c r="AF83" s="1"/>
      <c r="AG83" s="1"/>
      <c r="AH83" s="1"/>
    </row>
    <row r="84" spans="1:34" ht="15.75" customHeight="1" x14ac:dyDescent="0.3">
      <c r="R84" s="1"/>
      <c r="AF84" s="1"/>
      <c r="AG84" s="1"/>
      <c r="AH84" s="1"/>
    </row>
    <row r="85" spans="1:34" ht="15.75" customHeight="1" x14ac:dyDescent="0.3">
      <c r="R85" s="1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R87" s="1"/>
      <c r="AF87" s="1"/>
      <c r="AG87" s="1"/>
      <c r="AH87" s="1"/>
    </row>
    <row r="88" spans="1:34" ht="15.75" customHeight="1" x14ac:dyDescent="0.3">
      <c r="R88" s="1"/>
      <c r="AF88" s="1"/>
      <c r="AG88" s="1"/>
      <c r="AH88" s="1"/>
    </row>
    <row r="89" spans="1:34" ht="15.75" customHeight="1" x14ac:dyDescent="0.3">
      <c r="R89" s="1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  <c r="AF446" s="1"/>
      <c r="AG446" s="1"/>
      <c r="AH446" s="1"/>
    </row>
    <row r="447" spans="18:34" ht="15.75" customHeight="1" x14ac:dyDescent="0.3">
      <c r="R447" s="1"/>
      <c r="AF447" s="1"/>
      <c r="AG447" s="1"/>
      <c r="AH447" s="1"/>
    </row>
    <row r="448" spans="18:34" ht="15.75" customHeight="1" x14ac:dyDescent="0.3">
      <c r="R448" s="1"/>
      <c r="AF448" s="1"/>
      <c r="AG448" s="1"/>
      <c r="AH448" s="1"/>
    </row>
    <row r="449" spans="3:34" ht="15.75" customHeight="1" x14ac:dyDescent="0.3">
      <c r="R449" s="1"/>
      <c r="AF449" s="1"/>
      <c r="AG449" s="1"/>
      <c r="AH449" s="1"/>
    </row>
    <row r="450" spans="3:34" ht="15.75" customHeight="1" x14ac:dyDescent="0.3">
      <c r="R450" s="1"/>
      <c r="AF450" s="1"/>
      <c r="AG450" s="1"/>
      <c r="AH450" s="1"/>
    </row>
    <row r="451" spans="3:34" ht="15.75" customHeight="1" x14ac:dyDescent="0.3">
      <c r="R451" s="1"/>
      <c r="AF451" s="1"/>
      <c r="AG451" s="1"/>
      <c r="AH451" s="1"/>
    </row>
    <row r="452" spans="3:34" ht="15.75" customHeight="1" x14ac:dyDescent="0.3">
      <c r="R452" s="1"/>
      <c r="AF452" s="1"/>
      <c r="AG452" s="1"/>
      <c r="AH452" s="1"/>
    </row>
    <row r="453" spans="3:34" ht="15.75" customHeight="1" x14ac:dyDescent="0.3">
      <c r="R453" s="1"/>
      <c r="AF453" s="1"/>
      <c r="AG453" s="1"/>
      <c r="AH453" s="1"/>
    </row>
    <row r="454" spans="3:34" ht="15.75" customHeight="1" x14ac:dyDescent="0.3">
      <c r="R454" s="1"/>
    </row>
    <row r="455" spans="3:34" ht="15.75" customHeight="1" x14ac:dyDescent="0.3">
      <c r="R455" s="1"/>
    </row>
    <row r="456" spans="3:34" ht="15.75" customHeight="1" x14ac:dyDescent="0.3">
      <c r="R456" s="1"/>
    </row>
    <row r="457" spans="3:34" ht="15.75" customHeight="1" x14ac:dyDescent="0.3">
      <c r="R457" s="1"/>
    </row>
    <row r="458" spans="3:34" ht="15.75" customHeight="1" x14ac:dyDescent="0.3">
      <c r="C458" s="1" t="s">
        <v>5</v>
      </c>
      <c r="D458" s="11" t="s">
        <v>72</v>
      </c>
      <c r="G458" s="118" t="s">
        <v>4</v>
      </c>
      <c r="H458" s="1" t="s">
        <v>64</v>
      </c>
      <c r="K458" s="1" t="s">
        <v>2</v>
      </c>
      <c r="L458" s="1" t="s">
        <v>74</v>
      </c>
      <c r="O458" s="1" t="s">
        <v>11</v>
      </c>
      <c r="P458" s="1" t="s">
        <v>61</v>
      </c>
      <c r="S458" s="1" t="s">
        <v>14</v>
      </c>
      <c r="T458" s="1" t="s">
        <v>66</v>
      </c>
      <c r="W458" s="1" t="s">
        <v>7</v>
      </c>
      <c r="X458" s="1" t="s">
        <v>68</v>
      </c>
      <c r="AA458" s="1" t="s">
        <v>597</v>
      </c>
      <c r="AB458" s="1" t="s">
        <v>598</v>
      </c>
    </row>
    <row r="459" spans="3:34" ht="15.75" customHeight="1" x14ac:dyDescent="0.3">
      <c r="C459" s="1" t="s">
        <v>84</v>
      </c>
      <c r="D459" s="11" t="s">
        <v>83</v>
      </c>
      <c r="G459" s="118" t="s">
        <v>829</v>
      </c>
      <c r="H459" s="1" t="s">
        <v>832</v>
      </c>
      <c r="K459" s="1" t="s">
        <v>205</v>
      </c>
      <c r="L459" s="1" t="s">
        <v>204</v>
      </c>
      <c r="O459" s="1" t="s">
        <v>604</v>
      </c>
      <c r="P459" s="1" t="s">
        <v>208</v>
      </c>
      <c r="S459" s="1" t="s">
        <v>337</v>
      </c>
      <c r="T459" s="1" t="s">
        <v>108</v>
      </c>
      <c r="W459" s="1" t="s">
        <v>338</v>
      </c>
      <c r="X459" s="1" t="s">
        <v>299</v>
      </c>
      <c r="AA459" s="1" t="s">
        <v>332</v>
      </c>
      <c r="AB459" s="1" t="s">
        <v>395</v>
      </c>
    </row>
    <row r="460" spans="3:34" ht="15.75" customHeight="1" x14ac:dyDescent="0.3">
      <c r="C460" s="1" t="s">
        <v>603</v>
      </c>
      <c r="D460" s="11" t="s">
        <v>602</v>
      </c>
    </row>
  </sheetData>
  <mergeCells count="48"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G28">
    <cfRule type="duplicateValues" dxfId="300" priority="70" stopIfTrue="1"/>
  </conditionalFormatting>
  <conditionalFormatting sqref="G44">
    <cfRule type="duplicateValues" dxfId="299" priority="69" stopIfTrue="1"/>
  </conditionalFormatting>
  <conditionalFormatting sqref="S24">
    <cfRule type="duplicateValues" dxfId="298" priority="68" stopIfTrue="1"/>
  </conditionalFormatting>
  <conditionalFormatting sqref="W24">
    <cfRule type="duplicateValues" dxfId="297" priority="67" stopIfTrue="1"/>
  </conditionalFormatting>
  <conditionalFormatting sqref="G70">
    <cfRule type="duplicateValues" dxfId="296" priority="66" stopIfTrue="1"/>
  </conditionalFormatting>
  <conditionalFormatting sqref="S70">
    <cfRule type="duplicateValues" dxfId="295" priority="65" stopIfTrue="1"/>
  </conditionalFormatting>
  <conditionalFormatting sqref="W70">
    <cfRule type="duplicateValues" dxfId="294" priority="64" stopIfTrue="1"/>
  </conditionalFormatting>
  <conditionalFormatting sqref="G74">
    <cfRule type="duplicateValues" dxfId="293" priority="63" stopIfTrue="1"/>
  </conditionalFormatting>
  <conditionalFormatting sqref="W74">
    <cfRule type="duplicateValues" dxfId="292" priority="62" stopIfTrue="1"/>
  </conditionalFormatting>
  <conditionalFormatting sqref="G50">
    <cfRule type="duplicateValues" dxfId="291" priority="61" stopIfTrue="1"/>
  </conditionalFormatting>
  <conditionalFormatting sqref="K50">
    <cfRule type="duplicateValues" dxfId="290" priority="60" stopIfTrue="1"/>
  </conditionalFormatting>
  <conditionalFormatting sqref="S50">
    <cfRule type="duplicateValues" dxfId="289" priority="59" stopIfTrue="1"/>
  </conditionalFormatting>
  <conditionalFormatting sqref="W50">
    <cfRule type="duplicateValues" dxfId="288" priority="58" stopIfTrue="1"/>
  </conditionalFormatting>
  <conditionalFormatting sqref="W64 W68">
    <cfRule type="duplicateValues" dxfId="287" priority="57" stopIfTrue="1"/>
  </conditionalFormatting>
  <conditionalFormatting sqref="K52">
    <cfRule type="duplicateValues" dxfId="286" priority="56" stopIfTrue="1"/>
  </conditionalFormatting>
  <conditionalFormatting sqref="S52">
    <cfRule type="duplicateValues" dxfId="285" priority="55" stopIfTrue="1"/>
  </conditionalFormatting>
  <conditionalFormatting sqref="W52">
    <cfRule type="duplicateValues" dxfId="284" priority="54" stopIfTrue="1"/>
  </conditionalFormatting>
  <conditionalFormatting sqref="K61:K68">
    <cfRule type="duplicateValues" dxfId="283" priority="53" stopIfTrue="1"/>
  </conditionalFormatting>
  <conditionalFormatting sqref="S64 S68">
    <cfRule type="duplicateValues" dxfId="282" priority="52" stopIfTrue="1"/>
  </conditionalFormatting>
  <conditionalFormatting sqref="K28">
    <cfRule type="duplicateValues" dxfId="281" priority="51" stopIfTrue="1"/>
  </conditionalFormatting>
  <conditionalFormatting sqref="K44">
    <cfRule type="duplicateValues" dxfId="280" priority="50" stopIfTrue="1"/>
  </conditionalFormatting>
  <conditionalFormatting sqref="G64 G68">
    <cfRule type="duplicateValues" dxfId="279" priority="49" stopIfTrue="1"/>
  </conditionalFormatting>
  <conditionalFormatting sqref="O61:O68">
    <cfRule type="duplicateValues" dxfId="278" priority="48" stopIfTrue="1"/>
  </conditionalFormatting>
  <conditionalFormatting sqref="O76">
    <cfRule type="duplicateValues" dxfId="277" priority="47" stopIfTrue="1"/>
  </conditionalFormatting>
  <conditionalFormatting sqref="S74">
    <cfRule type="duplicateValues" dxfId="276" priority="46" stopIfTrue="1"/>
  </conditionalFormatting>
  <conditionalFormatting sqref="G52">
    <cfRule type="duplicateValues" dxfId="275" priority="45" stopIfTrue="1"/>
  </conditionalFormatting>
  <conditionalFormatting sqref="G76">
    <cfRule type="duplicateValues" dxfId="274" priority="44" stopIfTrue="1"/>
  </conditionalFormatting>
  <conditionalFormatting sqref="K70">
    <cfRule type="duplicateValues" dxfId="273" priority="43" stopIfTrue="1"/>
  </conditionalFormatting>
  <conditionalFormatting sqref="W75">
    <cfRule type="duplicateValues" dxfId="272" priority="42" stopIfTrue="1"/>
  </conditionalFormatting>
  <conditionalFormatting sqref="G75">
    <cfRule type="duplicateValues" dxfId="271" priority="41" stopIfTrue="1"/>
  </conditionalFormatting>
  <conditionalFormatting sqref="S69">
    <cfRule type="duplicateValues" dxfId="270" priority="40" stopIfTrue="1"/>
  </conditionalFormatting>
  <conditionalFormatting sqref="W63">
    <cfRule type="duplicateValues" dxfId="269" priority="39" stopIfTrue="1"/>
  </conditionalFormatting>
  <conditionalFormatting sqref="W59">
    <cfRule type="duplicateValues" dxfId="268" priority="38" stopIfTrue="1"/>
  </conditionalFormatting>
  <conditionalFormatting sqref="W55">
    <cfRule type="duplicateValues" dxfId="267" priority="37" stopIfTrue="1"/>
  </conditionalFormatting>
  <conditionalFormatting sqref="W69">
    <cfRule type="duplicateValues" dxfId="266" priority="36" stopIfTrue="1"/>
  </conditionalFormatting>
  <conditionalFormatting sqref="W73">
    <cfRule type="duplicateValues" dxfId="265" priority="35" stopIfTrue="1"/>
  </conditionalFormatting>
  <conditionalFormatting sqref="S63">
    <cfRule type="duplicateValues" dxfId="264" priority="34" stopIfTrue="1"/>
  </conditionalFormatting>
  <conditionalFormatting sqref="G63">
    <cfRule type="duplicateValues" dxfId="263" priority="33" stopIfTrue="1"/>
  </conditionalFormatting>
  <conditionalFormatting sqref="W67">
    <cfRule type="duplicateValues" dxfId="262" priority="32" stopIfTrue="1"/>
  </conditionalFormatting>
  <conditionalFormatting sqref="S67">
    <cfRule type="duplicateValues" dxfId="261" priority="31" stopIfTrue="1"/>
  </conditionalFormatting>
  <conditionalFormatting sqref="G67">
    <cfRule type="duplicateValues" dxfId="260" priority="30" stopIfTrue="1"/>
  </conditionalFormatting>
  <conditionalFormatting sqref="K69">
    <cfRule type="duplicateValues" dxfId="259" priority="29" stopIfTrue="1"/>
  </conditionalFormatting>
  <conditionalFormatting sqref="G71">
    <cfRule type="duplicateValues" dxfId="258" priority="28" stopIfTrue="1"/>
  </conditionalFormatting>
  <conditionalFormatting sqref="G69">
    <cfRule type="duplicateValues" dxfId="257" priority="27" stopIfTrue="1"/>
  </conditionalFormatting>
  <conditionalFormatting sqref="K71">
    <cfRule type="duplicateValues" dxfId="256" priority="26" stopIfTrue="1"/>
  </conditionalFormatting>
  <conditionalFormatting sqref="W53">
    <cfRule type="duplicateValues" dxfId="255" priority="25" stopIfTrue="1"/>
  </conditionalFormatting>
  <conditionalFormatting sqref="W57">
    <cfRule type="duplicateValues" dxfId="254" priority="24" stopIfTrue="1"/>
  </conditionalFormatting>
  <conditionalFormatting sqref="W62">
    <cfRule type="duplicateValues" dxfId="253" priority="23" stopIfTrue="1"/>
  </conditionalFormatting>
  <conditionalFormatting sqref="S62">
    <cfRule type="duplicateValues" dxfId="252" priority="22" stopIfTrue="1"/>
  </conditionalFormatting>
  <conditionalFormatting sqref="G62">
    <cfRule type="duplicateValues" dxfId="251" priority="21" stopIfTrue="1"/>
  </conditionalFormatting>
  <conditionalFormatting sqref="W61">
    <cfRule type="duplicateValues" dxfId="250" priority="20" stopIfTrue="1"/>
  </conditionalFormatting>
  <conditionalFormatting sqref="S61">
    <cfRule type="duplicateValues" dxfId="249" priority="19" stopIfTrue="1"/>
  </conditionalFormatting>
  <conditionalFormatting sqref="G61">
    <cfRule type="duplicateValues" dxfId="248" priority="18" stopIfTrue="1"/>
  </conditionalFormatting>
  <conditionalFormatting sqref="W66">
    <cfRule type="duplicateValues" dxfId="247" priority="17" stopIfTrue="1"/>
  </conditionalFormatting>
  <conditionalFormatting sqref="S66">
    <cfRule type="duplicateValues" dxfId="246" priority="16" stopIfTrue="1"/>
  </conditionalFormatting>
  <conditionalFormatting sqref="G66">
    <cfRule type="duplicateValues" dxfId="245" priority="15" stopIfTrue="1"/>
  </conditionalFormatting>
  <conditionalFormatting sqref="W65">
    <cfRule type="duplicateValues" dxfId="244" priority="14" stopIfTrue="1"/>
  </conditionalFormatting>
  <conditionalFormatting sqref="S65">
    <cfRule type="duplicateValues" dxfId="243" priority="13" stopIfTrue="1"/>
  </conditionalFormatting>
  <conditionalFormatting sqref="G65">
    <cfRule type="duplicateValues" dxfId="242" priority="12" stopIfTrue="1"/>
  </conditionalFormatting>
  <conditionalFormatting sqref="O71">
    <cfRule type="duplicateValues" dxfId="241" priority="11" stopIfTrue="1"/>
  </conditionalFormatting>
  <conditionalFormatting sqref="S71">
    <cfRule type="duplicateValues" dxfId="240" priority="10" stopIfTrue="1"/>
  </conditionalFormatting>
  <conditionalFormatting sqref="O69">
    <cfRule type="duplicateValues" dxfId="239" priority="9" stopIfTrue="1"/>
  </conditionalFormatting>
  <conditionalFormatting sqref="G73">
    <cfRule type="duplicateValues" dxfId="238" priority="8" stopIfTrue="1"/>
  </conditionalFormatting>
  <conditionalFormatting sqref="O73">
    <cfRule type="duplicateValues" dxfId="237" priority="7" stopIfTrue="1"/>
  </conditionalFormatting>
  <conditionalFormatting sqref="K74">
    <cfRule type="duplicateValues" dxfId="236" priority="6" stopIfTrue="1"/>
  </conditionalFormatting>
  <conditionalFormatting sqref="K73">
    <cfRule type="duplicateValues" dxfId="235" priority="5" stopIfTrue="1"/>
  </conditionalFormatting>
  <conditionalFormatting sqref="S73">
    <cfRule type="duplicateValues" dxfId="234" priority="4" stopIfTrue="1"/>
  </conditionalFormatting>
  <conditionalFormatting sqref="K75">
    <cfRule type="duplicateValues" dxfId="233" priority="3" stopIfTrue="1"/>
  </conditionalFormatting>
  <conditionalFormatting sqref="O75">
    <cfRule type="duplicateValues" dxfId="232" priority="2" stopIfTrue="1"/>
  </conditionalFormatting>
  <conditionalFormatting sqref="S75">
    <cfRule type="duplicateValues" dxfId="231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39997558519241921"/>
  </sheetPr>
  <dimension ref="A1:AJ157"/>
  <sheetViews>
    <sheetView zoomScaleNormal="100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315"/>
      <c r="F1" s="92"/>
      <c r="G1" s="92"/>
      <c r="H1" s="1100" t="str">
        <f>'DL2'!H1</f>
        <v>THỜI KHÓA BIỂU LIÊN KẾT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93"/>
      <c r="Z1" s="93"/>
      <c r="AA1" s="83" t="s">
        <v>9879</v>
      </c>
    </row>
    <row r="2" spans="1:36" ht="15.75" customHeight="1" x14ac:dyDescent="0.3">
      <c r="A2" s="1084"/>
      <c r="B2" s="1084"/>
      <c r="C2" s="1084"/>
      <c r="D2" s="1084"/>
      <c r="E2" s="316"/>
      <c r="F2" s="95"/>
      <c r="G2" s="96"/>
      <c r="H2" s="1085" t="str">
        <f>'DL2'!H2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53"/>
      <c r="D3" s="95"/>
      <c r="E3" s="316"/>
      <c r="F3" s="95"/>
      <c r="G3" s="95"/>
      <c r="H3" s="1082" t="s">
        <v>10133</v>
      </c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99"/>
      <c r="Z3" s="99"/>
      <c r="AA3" s="99"/>
      <c r="AB3" s="99"/>
      <c r="AC3" s="100"/>
      <c r="AD3" s="100"/>
      <c r="AE3" s="98"/>
      <c r="AF3" s="1">
        <f>COUNT(A5:A156)*4+8</f>
        <v>152</v>
      </c>
    </row>
    <row r="4" spans="1:36" s="2" customFormat="1" ht="15.75" customHeight="1" x14ac:dyDescent="0.3">
      <c r="A4" s="91" t="s">
        <v>17</v>
      </c>
      <c r="B4" s="46" t="s">
        <v>27</v>
      </c>
      <c r="C4" s="252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094" t="s">
        <v>26</v>
      </c>
      <c r="AC4" s="1095"/>
      <c r="AD4" s="1095"/>
      <c r="AE4" s="1096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ht="15" customHeight="1" x14ac:dyDescent="0.3">
      <c r="A5" s="105">
        <v>1</v>
      </c>
      <c r="B5" s="51" t="s">
        <v>8404</v>
      </c>
      <c r="C5" s="104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7000</v>
      </c>
      <c r="Y5" s="18">
        <v>4</v>
      </c>
      <c r="Z5" s="18"/>
      <c r="AA5" s="114" t="s">
        <v>794</v>
      </c>
      <c r="AB5" s="15"/>
      <c r="AC5" s="17"/>
      <c r="AD5" s="18"/>
      <c r="AE5" s="310"/>
      <c r="AF5" s="307" t="s">
        <v>7000</v>
      </c>
      <c r="AG5" s="304" t="s">
        <v>7537</v>
      </c>
      <c r="AH5" s="304" t="str">
        <f>IFERROR(IF(AG5&lt;&gt;"",": "&amp;VLOOKUP(AG5,mon!$A$1:$C$13641,2,0),""),"")</f>
        <v>: Máy điện 1</v>
      </c>
    </row>
    <row r="6" spans="1:36" ht="15.75" customHeight="1" x14ac:dyDescent="0.3">
      <c r="A6" s="107"/>
      <c r="B6" s="52" t="s">
        <v>844</v>
      </c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6555</v>
      </c>
      <c r="AG6" s="305" t="s">
        <v>7544</v>
      </c>
      <c r="AH6" s="305" t="str">
        <f>IFERROR(IF(AG6&lt;&gt;"",": "&amp;VLOOKUP(AG6,mon!$A$1:$C$13641,2,0),""),"")</f>
        <v>: Kỹ thuật cảm biến</v>
      </c>
    </row>
    <row r="7" spans="1:36" ht="15.7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7000</v>
      </c>
      <c r="U7" s="28">
        <v>4</v>
      </c>
      <c r="V7" s="28"/>
      <c r="W7" s="110" t="s">
        <v>794</v>
      </c>
      <c r="X7" s="25" t="s">
        <v>7000</v>
      </c>
      <c r="Y7" s="28">
        <v>4</v>
      </c>
      <c r="Z7" s="28"/>
      <c r="AA7" s="110" t="s">
        <v>794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46" t="s">
        <v>547</v>
      </c>
      <c r="D8" s="40" t="s">
        <v>7000</v>
      </c>
      <c r="E8" s="41">
        <v>2</v>
      </c>
      <c r="F8" s="42"/>
      <c r="G8" s="108" t="s">
        <v>794</v>
      </c>
      <c r="H8" s="40" t="s">
        <v>6555</v>
      </c>
      <c r="I8" s="42">
        <v>3</v>
      </c>
      <c r="J8" s="42"/>
      <c r="K8" s="108" t="s">
        <v>352</v>
      </c>
      <c r="L8" s="40" t="s">
        <v>6555</v>
      </c>
      <c r="M8" s="42">
        <v>3</v>
      </c>
      <c r="N8" s="42"/>
      <c r="O8" s="108" t="s">
        <v>352</v>
      </c>
      <c r="P8" s="40" t="s">
        <v>6555</v>
      </c>
      <c r="Q8" s="41">
        <v>3</v>
      </c>
      <c r="R8" s="42"/>
      <c r="S8" s="108" t="s">
        <v>352</v>
      </c>
      <c r="T8" s="40"/>
      <c r="U8" s="42"/>
      <c r="V8" s="42"/>
      <c r="W8" s="108"/>
      <c r="X8" s="40" t="s">
        <v>4572</v>
      </c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9981</v>
      </c>
      <c r="C9" s="104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6545</v>
      </c>
      <c r="U9" s="18">
        <v>4</v>
      </c>
      <c r="V9" s="18"/>
      <c r="W9" s="114" t="s">
        <v>824</v>
      </c>
      <c r="X9" s="18" t="s">
        <v>6545</v>
      </c>
      <c r="Y9" s="18">
        <v>4</v>
      </c>
      <c r="Z9" s="18"/>
      <c r="AA9" s="114" t="s">
        <v>824</v>
      </c>
      <c r="AB9" s="15"/>
      <c r="AC9" s="17"/>
      <c r="AD9" s="18"/>
      <c r="AE9" s="310"/>
      <c r="AF9" s="307" t="s">
        <v>6545</v>
      </c>
      <c r="AG9" s="304" t="s">
        <v>9425</v>
      </c>
      <c r="AH9" s="304" t="str">
        <f>IFERROR(IF(AG9&lt;&gt;"",": "&amp;VLOOKUP(AG9,mon!$A$1:$C$13641,2,0),""),"")</f>
        <v>: PLC nâng cao</v>
      </c>
    </row>
    <row r="10" spans="1:36" ht="15.75" customHeight="1" x14ac:dyDescent="0.3">
      <c r="A10" s="107"/>
      <c r="B10" s="52" t="s">
        <v>9970</v>
      </c>
      <c r="C10" s="104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4572</v>
      </c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"&amp;VLOOKUP(AG10,mon!$A$1:$C$13641,2,0),""),"")</f>
        <v/>
      </c>
    </row>
    <row r="11" spans="1:36" ht="15.75" customHeight="1" x14ac:dyDescent="0.3">
      <c r="A11" s="107"/>
      <c r="B11" s="52"/>
      <c r="C11" s="104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6545</v>
      </c>
      <c r="U11" s="28">
        <v>4</v>
      </c>
      <c r="V11" s="28"/>
      <c r="W11" s="110" t="s">
        <v>824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"&amp;VLOOKUP(AG11,mon!$A$1:$C$13641,2,0),""),"")</f>
        <v/>
      </c>
    </row>
    <row r="12" spans="1:36" ht="15.75" customHeight="1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"&amp;VLOOKUP(AG12,mon!$A$1:$C$13641,2,0),""),"")</f>
        <v/>
      </c>
    </row>
    <row r="13" spans="1:36" ht="15.75" customHeight="1" x14ac:dyDescent="0.3">
      <c r="A13" s="105">
        <v>3</v>
      </c>
      <c r="B13" s="51" t="s">
        <v>7075</v>
      </c>
      <c r="C13" s="1042" t="s">
        <v>0</v>
      </c>
      <c r="D13" s="15" t="s">
        <v>10138</v>
      </c>
      <c r="E13" s="16">
        <v>5</v>
      </c>
      <c r="F13" s="16"/>
      <c r="G13" s="115" t="s">
        <v>800</v>
      </c>
      <c r="H13" s="15" t="s">
        <v>10138</v>
      </c>
      <c r="I13" s="17">
        <v>5</v>
      </c>
      <c r="J13" s="18"/>
      <c r="K13" s="114" t="s">
        <v>800</v>
      </c>
      <c r="L13" s="18" t="s">
        <v>10138</v>
      </c>
      <c r="M13" s="18">
        <v>5</v>
      </c>
      <c r="N13" s="18"/>
      <c r="O13" s="114" t="s">
        <v>800</v>
      </c>
      <c r="P13" s="15" t="s">
        <v>10138</v>
      </c>
      <c r="Q13" s="17">
        <v>5</v>
      </c>
      <c r="R13" s="18"/>
      <c r="S13" s="114" t="s">
        <v>800</v>
      </c>
      <c r="T13" s="15" t="s">
        <v>10138</v>
      </c>
      <c r="U13" s="18">
        <v>5</v>
      </c>
      <c r="V13" s="18"/>
      <c r="W13" s="114" t="s">
        <v>800</v>
      </c>
      <c r="X13" s="15"/>
      <c r="Y13" s="18"/>
      <c r="Z13" s="18"/>
      <c r="AA13" s="114"/>
      <c r="AB13" s="15"/>
      <c r="AC13" s="17"/>
      <c r="AD13" s="18"/>
      <c r="AE13" s="310"/>
      <c r="AF13" s="307" t="s">
        <v>10138</v>
      </c>
      <c r="AG13" s="304" t="s">
        <v>6894</v>
      </c>
      <c r="AH13" s="304" t="str">
        <f>IFERROR(IF(AG13&lt;&gt;"",": "&amp;VLOOKUP(AG13,mon!$A$1:$C$13641,2,0),""),"")</f>
        <v>: Tính toán thiết kế hệ thống điều hoà không khí</v>
      </c>
    </row>
    <row r="14" spans="1:36" ht="15.75" customHeight="1" x14ac:dyDescent="0.3">
      <c r="A14" s="107"/>
      <c r="B14" s="52" t="s">
        <v>412</v>
      </c>
      <c r="C14" s="104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"&amp;VLOOKUP(AG14,mon!$A$1:$C$13641,2,0),""),"")</f>
        <v/>
      </c>
    </row>
    <row r="15" spans="1:36" ht="15.75" customHeight="1" x14ac:dyDescent="0.3">
      <c r="A15" s="107"/>
      <c r="B15" s="52"/>
      <c r="C15" s="104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"&amp;VLOOKUP(AG15,mon!$A$1:$C$13641,2,0),""),"")</f>
        <v/>
      </c>
    </row>
    <row r="16" spans="1:36" ht="15.75" customHeight="1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"&amp;VLOOKUP(AG16,mon!$A$1:$C$13641,2,0),""),"")</f>
        <v/>
      </c>
    </row>
    <row r="17" spans="1:34" ht="15.75" customHeight="1" x14ac:dyDescent="0.3">
      <c r="A17" s="105">
        <v>4</v>
      </c>
      <c r="B17" s="51" t="s">
        <v>7076</v>
      </c>
      <c r="C17" s="1042" t="s">
        <v>0</v>
      </c>
      <c r="D17" s="15" t="s">
        <v>7111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7111</v>
      </c>
      <c r="AG17" s="304" t="s">
        <v>10119</v>
      </c>
      <c r="AH17" s="304" t="str">
        <f>IFERROR(IF(AG17&lt;&gt;"",": "&amp;VLOOKUP(AG17,mon!$A$1:$C$13641,2,0),""),"")</f>
        <v/>
      </c>
    </row>
    <row r="18" spans="1:34" ht="15.75" customHeight="1" x14ac:dyDescent="0.3">
      <c r="A18" s="107"/>
      <c r="B18" s="52" t="s">
        <v>412</v>
      </c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"&amp;VLOOKUP(AG18,mon!$A$1:$C$13641,2,0),""),"")</f>
        <v/>
      </c>
    </row>
    <row r="19" spans="1:34" ht="15.75" customHeight="1" x14ac:dyDescent="0.3">
      <c r="A19" s="107"/>
      <c r="B19" s="52"/>
      <c r="C19" s="104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"&amp;VLOOKUP(AG19,mon!$A$1:$C$13641,2,0),""),"")</f>
        <v/>
      </c>
    </row>
    <row r="20" spans="1:34" ht="15.75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8275</v>
      </c>
      <c r="C21" s="104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7000</v>
      </c>
      <c r="Y21" s="18">
        <v>4</v>
      </c>
      <c r="Z21" s="18"/>
      <c r="AA21" s="114" t="s">
        <v>167</v>
      </c>
      <c r="AB21" s="15" t="s">
        <v>7000</v>
      </c>
      <c r="AC21" s="17">
        <v>4</v>
      </c>
      <c r="AD21" s="18"/>
      <c r="AE21" s="310" t="s">
        <v>167</v>
      </c>
      <c r="AF21" s="307" t="s">
        <v>7000</v>
      </c>
      <c r="AG21" s="304" t="s">
        <v>7478</v>
      </c>
      <c r="AH21" s="304" t="str">
        <f>IFERROR(IF(AG31&lt;&gt;"",": "&amp;VLOOKUP(AG31,mon!$A$1:$C$13641,2,0),""),"")</f>
        <v/>
      </c>
    </row>
    <row r="22" spans="1:34" ht="15.75" customHeight="1" x14ac:dyDescent="0.3">
      <c r="A22" s="107"/>
      <c r="B22" s="52" t="s">
        <v>412</v>
      </c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"&amp;VLOOKUP(AG32,mon!$A$1:$C$13641,2,0),""),"")</f>
        <v/>
      </c>
    </row>
    <row r="23" spans="1:34" ht="15.75" customHeight="1" x14ac:dyDescent="0.3">
      <c r="A23" s="107"/>
      <c r="B23" s="52"/>
      <c r="C23" s="104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7000</v>
      </c>
      <c r="Y23" s="28">
        <v>4</v>
      </c>
      <c r="Z23" s="28"/>
      <c r="AA23" s="110" t="s">
        <v>167</v>
      </c>
      <c r="AB23" s="25" t="s">
        <v>7000</v>
      </c>
      <c r="AC23" s="27">
        <v>4</v>
      </c>
      <c r="AD23" s="28"/>
      <c r="AE23" s="312" t="s">
        <v>167</v>
      </c>
      <c r="AF23" s="308"/>
      <c r="AG23" s="305"/>
      <c r="AH23" s="305" t="str">
        <f>IFERROR(IF(AG33&lt;&gt;"",": "&amp;VLOOKUP(AG33,mon!$A$1:$C$13641,2,0),""),"")</f>
        <v>: Máy điện 1</v>
      </c>
    </row>
    <row r="24" spans="1:34" ht="15.75" customHeight="1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"&amp;VLOOKUP(AG34,mon!$A$1:$C$13641,2,0),""),"")</f>
        <v/>
      </c>
    </row>
    <row r="25" spans="1:34" ht="15.75" customHeight="1" x14ac:dyDescent="0.3">
      <c r="A25" s="105">
        <v>8</v>
      </c>
      <c r="B25" s="51" t="s">
        <v>8502</v>
      </c>
      <c r="C25" s="1042" t="s">
        <v>0</v>
      </c>
      <c r="D25" s="15" t="s">
        <v>7111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7111</v>
      </c>
      <c r="AG25" s="304" t="s">
        <v>10103</v>
      </c>
      <c r="AH25" s="304" t="str">
        <f>IFERROR(IF(AG25&lt;&gt;"",": "&amp;VLOOKUP(AG25,mon!$A$1:$C$13641,2,0),""),"")</f>
        <v/>
      </c>
    </row>
    <row r="26" spans="1:34" ht="15.75" customHeight="1" x14ac:dyDescent="0.3">
      <c r="A26" s="107"/>
      <c r="B26" s="52" t="s">
        <v>412</v>
      </c>
      <c r="C26" s="104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"&amp;VLOOKUP(AG26,mon!$A$1:$C$13641,2,0),""),"")</f>
        <v/>
      </c>
    </row>
    <row r="27" spans="1:34" ht="15.75" customHeight="1" x14ac:dyDescent="0.3">
      <c r="A27" s="107"/>
      <c r="B27" s="52"/>
      <c r="C27" s="104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"&amp;VLOOKUP(AG37,mon!$A$1:$C$13641,2,0),""),"")</f>
        <v>: Máy điện 1</v>
      </c>
    </row>
    <row r="28" spans="1:34" ht="15.75" customHeight="1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"&amp;VLOOKUP(AG38,mon!$A$1:$C$13641,2,0),""),"")</f>
        <v/>
      </c>
    </row>
    <row r="29" spans="1:34" ht="15.75" customHeight="1" x14ac:dyDescent="0.3">
      <c r="A29" s="105">
        <v>9</v>
      </c>
      <c r="B29" s="51" t="s">
        <v>8503</v>
      </c>
      <c r="C29" s="1042" t="s">
        <v>0</v>
      </c>
      <c r="D29" s="15" t="s">
        <v>7111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7111</v>
      </c>
      <c r="AG29" s="304" t="s">
        <v>10103</v>
      </c>
      <c r="AH29" s="304" t="str">
        <f>IFERROR(IF(AG29&lt;&gt;"",": "&amp;VLOOKUP(AG29,mon!$A$1:$C$13641,2,0),""),"")</f>
        <v/>
      </c>
    </row>
    <row r="30" spans="1:34" ht="15.75" customHeight="1" x14ac:dyDescent="0.3">
      <c r="A30" s="107"/>
      <c r="B30" s="52" t="s">
        <v>412</v>
      </c>
      <c r="C30" s="104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"&amp;VLOOKUP(AG30,mon!$A$1:$C$13641,2,0),""),"")</f>
        <v/>
      </c>
    </row>
    <row r="31" spans="1:34" ht="15.75" customHeight="1" x14ac:dyDescent="0.3">
      <c r="A31" s="107"/>
      <c r="B31" s="52"/>
      <c r="C31" s="104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"&amp;VLOOKUP(AG31,mon!$A$1:$C$13641,2,0),""),"")</f>
        <v/>
      </c>
    </row>
    <row r="32" spans="1:34" ht="15.75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"&amp;VLOOKUP(AG32,mon!$A$1:$C$13641,2,0),""),"")</f>
        <v/>
      </c>
    </row>
    <row r="33" spans="1:34" ht="15.75" customHeight="1" x14ac:dyDescent="0.3">
      <c r="A33" s="105">
        <v>10</v>
      </c>
      <c r="B33" s="51" t="s">
        <v>8504</v>
      </c>
      <c r="C33" s="1042" t="s">
        <v>0</v>
      </c>
      <c r="D33" s="15" t="s">
        <v>7000</v>
      </c>
      <c r="E33" s="16">
        <v>4</v>
      </c>
      <c r="F33" s="16"/>
      <c r="G33" s="115" t="s">
        <v>819</v>
      </c>
      <c r="H33" s="15"/>
      <c r="I33" s="17"/>
      <c r="J33" s="18"/>
      <c r="K33" s="114"/>
      <c r="L33" s="15" t="s">
        <v>7000</v>
      </c>
      <c r="M33" s="18">
        <v>4</v>
      </c>
      <c r="N33" s="18"/>
      <c r="O33" s="114" t="s">
        <v>819</v>
      </c>
      <c r="P33" s="34"/>
      <c r="Q33" s="35"/>
      <c r="R33" s="36"/>
      <c r="S33" s="114"/>
      <c r="T33" s="15" t="s">
        <v>7000</v>
      </c>
      <c r="U33" s="18">
        <v>4</v>
      </c>
      <c r="V33" s="18"/>
      <c r="W33" s="114" t="s">
        <v>819</v>
      </c>
      <c r="X33" s="18"/>
      <c r="Y33" s="18"/>
      <c r="Z33" s="18"/>
      <c r="AA33" s="114"/>
      <c r="AB33" s="15"/>
      <c r="AC33" s="17"/>
      <c r="AD33" s="18"/>
      <c r="AE33" s="310"/>
      <c r="AF33" s="307" t="s">
        <v>7000</v>
      </c>
      <c r="AG33" s="304" t="s">
        <v>7537</v>
      </c>
      <c r="AH33" s="304" t="str">
        <f>IFERROR(IF(AG33&lt;&gt;"",": "&amp;VLOOKUP(AG33,mon!$A$1:$C$13641,2,0),""),"")</f>
        <v>: Máy điện 1</v>
      </c>
    </row>
    <row r="34" spans="1:34" ht="15.75" customHeight="1" x14ac:dyDescent="0.3">
      <c r="A34" s="107"/>
      <c r="B34" s="52" t="s">
        <v>412</v>
      </c>
      <c r="C34" s="104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"&amp;VLOOKUP(AG34,mon!$A$1:$C$13641,2,0),""),"")</f>
        <v/>
      </c>
    </row>
    <row r="35" spans="1:34" ht="15.75" customHeight="1" x14ac:dyDescent="0.3">
      <c r="A35" s="107"/>
      <c r="B35" s="52"/>
      <c r="C35" s="104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"&amp;VLOOKUP(AG35,mon!$A$1:$C$13641,2,0),""),"")</f>
        <v/>
      </c>
    </row>
    <row r="36" spans="1:34" ht="15.75" customHeight="1" x14ac:dyDescent="0.3">
      <c r="A36" s="106"/>
      <c r="B36" s="52"/>
      <c r="C36" s="104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"&amp;VLOOKUP(AG36,mon!$A$1:$C$13641,2,0),""),"")</f>
        <v/>
      </c>
    </row>
    <row r="37" spans="1:34" ht="15.75" customHeight="1" x14ac:dyDescent="0.3">
      <c r="A37" s="105">
        <v>11</v>
      </c>
      <c r="B37" s="51" t="s">
        <v>8505</v>
      </c>
      <c r="C37" s="1042" t="s">
        <v>0</v>
      </c>
      <c r="D37" s="15"/>
      <c r="E37" s="16"/>
      <c r="F37" s="16"/>
      <c r="G37" s="115"/>
      <c r="H37" s="15" t="s">
        <v>7000</v>
      </c>
      <c r="I37" s="17">
        <v>4</v>
      </c>
      <c r="J37" s="18"/>
      <c r="K37" s="114" t="s">
        <v>819</v>
      </c>
      <c r="L37" s="18"/>
      <c r="M37" s="18"/>
      <c r="N37" s="18"/>
      <c r="O37" s="114"/>
      <c r="P37" s="18" t="s">
        <v>7000</v>
      </c>
      <c r="Q37" s="18">
        <v>4</v>
      </c>
      <c r="R37" s="18"/>
      <c r="S37" s="114" t="s">
        <v>819</v>
      </c>
      <c r="T37" s="15"/>
      <c r="U37" s="18"/>
      <c r="V37" s="18"/>
      <c r="W37" s="114"/>
      <c r="X37" s="15" t="s">
        <v>7000</v>
      </c>
      <c r="Y37" s="18">
        <v>4</v>
      </c>
      <c r="Z37" s="18"/>
      <c r="AA37" s="114" t="s">
        <v>819</v>
      </c>
      <c r="AB37" s="15"/>
      <c r="AC37" s="18"/>
      <c r="AD37" s="18"/>
      <c r="AE37" s="310"/>
      <c r="AF37" s="307" t="s">
        <v>7000</v>
      </c>
      <c r="AG37" s="304" t="s">
        <v>7537</v>
      </c>
      <c r="AH37" s="304" t="str">
        <f>IFERROR(IF(AG37&lt;&gt;"",": "&amp;VLOOKUP(AG37,mon!$A$1:$C$13641,2,0),""),"")</f>
        <v>: Máy điện 1</v>
      </c>
    </row>
    <row r="38" spans="1:34" ht="15.75" customHeight="1" x14ac:dyDescent="0.3">
      <c r="A38" s="107"/>
      <c r="B38" s="52" t="s">
        <v>412</v>
      </c>
      <c r="C38" s="104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"&amp;VLOOKUP(AG38,mon!$A$1:$C$13641,2,0),""),"")</f>
        <v/>
      </c>
    </row>
    <row r="39" spans="1:34" ht="15.75" customHeight="1" x14ac:dyDescent="0.3">
      <c r="A39" s="107"/>
      <c r="B39" s="52"/>
      <c r="C39" s="104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"&amp;VLOOKUP(AG39,mon!$A$1:$C$13641,2,0),""),"")</f>
        <v/>
      </c>
    </row>
    <row r="40" spans="1:34" ht="15.75" customHeight="1" x14ac:dyDescent="0.3">
      <c r="A40" s="107"/>
      <c r="B40" s="52"/>
      <c r="C40" s="104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"&amp;VLOOKUP(AG40,mon!$A$1:$C$13641,2,0),""),"")</f>
        <v/>
      </c>
    </row>
    <row r="41" spans="1:34" ht="15.75" customHeight="1" x14ac:dyDescent="0.3">
      <c r="A41" s="105">
        <v>12</v>
      </c>
      <c r="B41" s="51" t="s">
        <v>8506</v>
      </c>
      <c r="C41" s="104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6538</v>
      </c>
      <c r="AG41" s="304" t="s">
        <v>7538</v>
      </c>
      <c r="AH41" s="304" t="str">
        <f>IFERROR(IF(AG41&lt;&gt;"",": "&amp;VLOOKUP(AG41,mon!$A$1:$C$13641,2,0),""),"")</f>
        <v>: Cung cấp điện</v>
      </c>
    </row>
    <row r="42" spans="1:34" ht="15.75" customHeight="1" x14ac:dyDescent="0.3">
      <c r="A42" s="107"/>
      <c r="B42" s="52" t="s">
        <v>412</v>
      </c>
      <c r="C42" s="104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"&amp;VLOOKUP(AG42,mon!$A$1:$C$13641,2,0),""),"")</f>
        <v/>
      </c>
    </row>
    <row r="43" spans="1:34" ht="15.75" customHeight="1" x14ac:dyDescent="0.3">
      <c r="A43" s="107"/>
      <c r="B43" s="52"/>
      <c r="C43" s="1046" t="s">
        <v>1</v>
      </c>
      <c r="D43" s="25" t="s">
        <v>6538</v>
      </c>
      <c r="E43" s="26">
        <v>5</v>
      </c>
      <c r="F43" s="26"/>
      <c r="G43" s="111" t="s">
        <v>815</v>
      </c>
      <c r="H43" s="25" t="s">
        <v>6538</v>
      </c>
      <c r="I43" s="27">
        <v>5</v>
      </c>
      <c r="J43" s="28"/>
      <c r="K43" s="110" t="s">
        <v>815</v>
      </c>
      <c r="L43" s="28" t="s">
        <v>6538</v>
      </c>
      <c r="M43" s="28">
        <v>5</v>
      </c>
      <c r="N43" s="28"/>
      <c r="O43" s="110" t="s">
        <v>815</v>
      </c>
      <c r="P43" s="25" t="s">
        <v>6538</v>
      </c>
      <c r="Q43" s="27">
        <v>5</v>
      </c>
      <c r="R43" s="28"/>
      <c r="S43" s="110" t="s">
        <v>815</v>
      </c>
      <c r="T43" s="25" t="s">
        <v>6538</v>
      </c>
      <c r="U43" s="28">
        <v>5</v>
      </c>
      <c r="V43" s="28"/>
      <c r="W43" s="110" t="s">
        <v>815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"&amp;VLOOKUP(AG43,mon!$A$1:$C$13641,2,0),""),"")</f>
        <v/>
      </c>
    </row>
    <row r="44" spans="1:34" ht="15.75" customHeight="1" x14ac:dyDescent="0.3">
      <c r="A44" s="106"/>
      <c r="B44" s="52"/>
      <c r="C44" s="104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"&amp;VLOOKUP(AG44,mon!$A$1:$C$13641,2,0),""),"")</f>
        <v/>
      </c>
    </row>
    <row r="45" spans="1:34" ht="15.75" customHeight="1" x14ac:dyDescent="0.3">
      <c r="A45" s="105">
        <v>13</v>
      </c>
      <c r="B45" s="51" t="s">
        <v>8507</v>
      </c>
      <c r="C45" s="104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6538</v>
      </c>
      <c r="AG45" s="304" t="s">
        <v>7538</v>
      </c>
      <c r="AH45" s="304" t="str">
        <f>IFERROR(IF(AG45&lt;&gt;"",": "&amp;VLOOKUP(AG45,mon!$A$1:$C$13641,2,0),""),"")</f>
        <v>: Cung cấp điện</v>
      </c>
    </row>
    <row r="46" spans="1:34" ht="15.75" customHeight="1" x14ac:dyDescent="0.3">
      <c r="A46" s="107"/>
      <c r="B46" s="52" t="s">
        <v>412</v>
      </c>
      <c r="C46" s="104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"&amp;VLOOKUP(AG46,mon!$A$1:$C$13641,2,0),""),"")</f>
        <v/>
      </c>
    </row>
    <row r="47" spans="1:34" ht="15.75" customHeight="1" x14ac:dyDescent="0.3">
      <c r="A47" s="107"/>
      <c r="B47" s="52"/>
      <c r="C47" s="1046" t="s">
        <v>1</v>
      </c>
      <c r="D47" s="25" t="s">
        <v>6538</v>
      </c>
      <c r="E47" s="26">
        <v>5</v>
      </c>
      <c r="F47" s="26"/>
      <c r="G47" s="111" t="s">
        <v>815</v>
      </c>
      <c r="H47" s="25" t="s">
        <v>6538</v>
      </c>
      <c r="I47" s="27">
        <v>5</v>
      </c>
      <c r="J47" s="28"/>
      <c r="K47" s="110" t="s">
        <v>815</v>
      </c>
      <c r="L47" s="25" t="s">
        <v>6538</v>
      </c>
      <c r="M47" s="28">
        <v>5</v>
      </c>
      <c r="N47" s="28"/>
      <c r="O47" s="110" t="s">
        <v>815</v>
      </c>
      <c r="P47" s="25" t="s">
        <v>6538</v>
      </c>
      <c r="Q47" s="27">
        <v>5</v>
      </c>
      <c r="R47" s="28"/>
      <c r="S47" s="110" t="s">
        <v>815</v>
      </c>
      <c r="T47" s="25" t="s">
        <v>6538</v>
      </c>
      <c r="U47" s="28">
        <v>5</v>
      </c>
      <c r="V47" s="28"/>
      <c r="W47" s="110" t="s">
        <v>815</v>
      </c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"&amp;VLOOKUP(AG47,mon!$A$1:$C$13641,2,0),""),"")</f>
        <v/>
      </c>
    </row>
    <row r="48" spans="1:34" ht="15.75" customHeight="1" x14ac:dyDescent="0.3">
      <c r="A48" s="107"/>
      <c r="B48" s="54"/>
      <c r="C48" s="104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"&amp;VLOOKUP(AG48,mon!$A$1:$C$13641,2,0),""),"")</f>
        <v/>
      </c>
    </row>
    <row r="49" spans="1:34" ht="15.75" customHeight="1" x14ac:dyDescent="0.3">
      <c r="A49" s="105">
        <v>14</v>
      </c>
      <c r="B49" s="51" t="s">
        <v>8508</v>
      </c>
      <c r="C49" s="1042" t="s">
        <v>0</v>
      </c>
      <c r="D49" s="15" t="s">
        <v>7111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7000</v>
      </c>
      <c r="Y49" s="18">
        <v>4</v>
      </c>
      <c r="Z49" s="18"/>
      <c r="AA49" s="114" t="s">
        <v>184</v>
      </c>
      <c r="AB49" s="15" t="s">
        <v>7000</v>
      </c>
      <c r="AC49" s="17">
        <v>4</v>
      </c>
      <c r="AD49" s="18"/>
      <c r="AE49" s="310" t="s">
        <v>184</v>
      </c>
      <c r="AF49" s="307" t="s">
        <v>7000</v>
      </c>
      <c r="AG49" s="304" t="s">
        <v>7478</v>
      </c>
      <c r="AH49" s="304" t="str">
        <f>IFERROR(IF(AG49&lt;&gt;"",": "&amp;VLOOKUP(AG49,mon!$A$1:$C$13641,2,0),""),"")</f>
        <v>: Kỹ thuật hàn</v>
      </c>
    </row>
    <row r="50" spans="1:34" ht="15.75" customHeight="1" x14ac:dyDescent="0.3">
      <c r="A50" s="107"/>
      <c r="B50" s="52" t="s">
        <v>412</v>
      </c>
      <c r="C50" s="104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7111</v>
      </c>
      <c r="AG50" s="305" t="s">
        <v>10103</v>
      </c>
      <c r="AH50" s="305" t="str">
        <f>IFERROR(IF(AG50&lt;&gt;"",": "&amp;VLOOKUP(AG50,mon!$A$1:$C$13641,2,0),""),"")</f>
        <v/>
      </c>
    </row>
    <row r="51" spans="1:34" ht="15.75" customHeight="1" x14ac:dyDescent="0.3">
      <c r="A51" s="107"/>
      <c r="B51" s="52"/>
      <c r="C51" s="1046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7000</v>
      </c>
      <c r="Y51" s="28">
        <v>4</v>
      </c>
      <c r="Z51" s="28"/>
      <c r="AA51" s="110" t="s">
        <v>184</v>
      </c>
      <c r="AB51" s="25" t="s">
        <v>7000</v>
      </c>
      <c r="AC51" s="27">
        <v>4</v>
      </c>
      <c r="AD51" s="28"/>
      <c r="AE51" s="312" t="s">
        <v>184</v>
      </c>
      <c r="AF51" s="308"/>
      <c r="AG51" s="305"/>
      <c r="AH51" s="305" t="str">
        <f>IFERROR(IF(AG51&lt;&gt;"",": "&amp;VLOOKUP(AG51,mon!$A$1:$C$13641,2,0),""),"")</f>
        <v/>
      </c>
    </row>
    <row r="52" spans="1:34" ht="15.75" customHeight="1" x14ac:dyDescent="0.3">
      <c r="A52" s="107"/>
      <c r="B52" s="52"/>
      <c r="C52" s="104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"&amp;VLOOKUP(AG52,mon!$A$1:$C$13641,2,0),""),"")</f>
        <v/>
      </c>
    </row>
    <row r="53" spans="1:34" ht="15.75" customHeight="1" x14ac:dyDescent="0.3">
      <c r="A53" s="105">
        <v>15</v>
      </c>
      <c r="B53" s="51" t="s">
        <v>8509</v>
      </c>
      <c r="C53" s="1042" t="s">
        <v>0</v>
      </c>
      <c r="D53" s="15" t="s">
        <v>7111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7000</v>
      </c>
      <c r="Y53" s="18">
        <v>4</v>
      </c>
      <c r="Z53" s="18"/>
      <c r="AA53" s="114" t="s">
        <v>184</v>
      </c>
      <c r="AB53" s="15" t="s">
        <v>7000</v>
      </c>
      <c r="AC53" s="17">
        <v>4</v>
      </c>
      <c r="AD53" s="18"/>
      <c r="AE53" s="310" t="s">
        <v>184</v>
      </c>
      <c r="AF53" s="307" t="s">
        <v>7000</v>
      </c>
      <c r="AG53" s="304" t="s">
        <v>7478</v>
      </c>
      <c r="AH53" s="304" t="str">
        <f>IFERROR(IF(AG53&lt;&gt;"",": "&amp;VLOOKUP(AG53,mon!$A$1:$C$13641,2,0),""),"")</f>
        <v>: Kỹ thuật hàn</v>
      </c>
    </row>
    <row r="54" spans="1:34" ht="15.75" customHeight="1" x14ac:dyDescent="0.3">
      <c r="A54" s="107"/>
      <c r="B54" s="52" t="s">
        <v>412</v>
      </c>
      <c r="C54" s="104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7111</v>
      </c>
      <c r="AG54" s="305" t="s">
        <v>10103</v>
      </c>
      <c r="AH54" s="305" t="str">
        <f>IFERROR(IF(AG54&lt;&gt;"",": "&amp;VLOOKUP(AG54,mon!$A$1:$C$13641,2,0),""),"")</f>
        <v/>
      </c>
    </row>
    <row r="55" spans="1:34" ht="15.75" customHeight="1" x14ac:dyDescent="0.3">
      <c r="A55" s="107"/>
      <c r="B55" s="52"/>
      <c r="C55" s="1046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7000</v>
      </c>
      <c r="Y55" s="28">
        <v>4</v>
      </c>
      <c r="Z55" s="28"/>
      <c r="AA55" s="110" t="s">
        <v>184</v>
      </c>
      <c r="AB55" s="25" t="s">
        <v>7000</v>
      </c>
      <c r="AC55" s="27">
        <v>4</v>
      </c>
      <c r="AD55" s="28"/>
      <c r="AE55" s="312" t="s">
        <v>184</v>
      </c>
      <c r="AF55" s="308"/>
      <c r="AG55" s="305"/>
      <c r="AH55" s="305" t="str">
        <f>IFERROR(IF(AG55&lt;&gt;"",": "&amp;VLOOKUP(AG55,mon!$A$1:$C$13641,2,0),""),"")</f>
        <v/>
      </c>
    </row>
    <row r="56" spans="1:34" ht="15.75" customHeight="1" x14ac:dyDescent="0.3">
      <c r="A56" s="107"/>
      <c r="B56" s="54"/>
      <c r="C56" s="104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"&amp;VLOOKUP(AG56,mon!$A$1:$C$13641,2,0),""),"")</f>
        <v/>
      </c>
    </row>
    <row r="57" spans="1:34" ht="15.75" customHeight="1" x14ac:dyDescent="0.3">
      <c r="A57" s="105">
        <v>16</v>
      </c>
      <c r="B57" s="51" t="s">
        <v>8510</v>
      </c>
      <c r="C57" s="1042" t="s">
        <v>0</v>
      </c>
      <c r="D57" s="15" t="s">
        <v>7111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7111</v>
      </c>
      <c r="AG57" s="304" t="s">
        <v>10103</v>
      </c>
      <c r="AH57" s="304" t="str">
        <f>IFERROR(IF(AG57&lt;&gt;"",": "&amp;VLOOKUP(AG57,mon!$A$1:$C$13641,2,0),""),"")</f>
        <v/>
      </c>
    </row>
    <row r="58" spans="1:34" ht="15.75" customHeight="1" x14ac:dyDescent="0.3">
      <c r="A58" s="107"/>
      <c r="B58" s="52" t="s">
        <v>412</v>
      </c>
      <c r="C58" s="104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"&amp;VLOOKUP(AG58,mon!$A$1:$C$13641,2,0),""),"")</f>
        <v/>
      </c>
    </row>
    <row r="59" spans="1:34" ht="15.75" customHeight="1" x14ac:dyDescent="0.3">
      <c r="A59" s="107"/>
      <c r="B59" s="52"/>
      <c r="C59" s="104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"&amp;VLOOKUP(AG59,mon!$A$1:$C$13641,2,0),""),"")</f>
        <v/>
      </c>
    </row>
    <row r="60" spans="1:34" ht="15.75" customHeight="1" x14ac:dyDescent="0.3">
      <c r="A60" s="107"/>
      <c r="B60" s="52"/>
      <c r="C60" s="104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"&amp;VLOOKUP(AG60,mon!$A$1:$C$13641,2,0),""),"")</f>
        <v/>
      </c>
    </row>
    <row r="61" spans="1:34" ht="15.75" customHeight="1" x14ac:dyDescent="0.3">
      <c r="A61" s="105">
        <v>17</v>
      </c>
      <c r="B61" s="51" t="s">
        <v>8511</v>
      </c>
      <c r="C61" s="1042" t="s">
        <v>0</v>
      </c>
      <c r="D61" s="15" t="s">
        <v>7111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7111</v>
      </c>
      <c r="AG61" s="304" t="s">
        <v>10103</v>
      </c>
      <c r="AH61" s="304" t="str">
        <f>IFERROR(IF(AG61&lt;&gt;"",": "&amp;VLOOKUP(AG61,mon!$A$1:$C$13641,2,0),""),"")</f>
        <v/>
      </c>
    </row>
    <row r="62" spans="1:34" ht="15.75" customHeight="1" x14ac:dyDescent="0.3">
      <c r="A62" s="107"/>
      <c r="B62" s="52" t="s">
        <v>412</v>
      </c>
      <c r="C62" s="104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"&amp;VLOOKUP(AG62,mon!$A$1:$C$13641,2,0),""),"")</f>
        <v/>
      </c>
    </row>
    <row r="63" spans="1:34" ht="15.75" customHeight="1" x14ac:dyDescent="0.3">
      <c r="A63" s="107"/>
      <c r="B63" s="52"/>
      <c r="C63" s="104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"&amp;VLOOKUP(AG63,mon!$A$1:$C$13641,2,0),""),"")</f>
        <v/>
      </c>
    </row>
    <row r="64" spans="1:34" ht="15.75" customHeight="1" x14ac:dyDescent="0.3">
      <c r="A64" s="107"/>
      <c r="B64" s="52"/>
      <c r="C64" s="104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"&amp;VLOOKUP(AG64,mon!$A$1:$C$13641,2,0),""),"")</f>
        <v/>
      </c>
    </row>
    <row r="65" spans="1:34" ht="15.75" customHeight="1" x14ac:dyDescent="0.3">
      <c r="A65" s="105">
        <v>18</v>
      </c>
      <c r="B65" s="51" t="s">
        <v>8512</v>
      </c>
      <c r="C65" s="1042" t="s">
        <v>0</v>
      </c>
      <c r="D65" s="15" t="s">
        <v>7111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7111</v>
      </c>
      <c r="AG65" s="304" t="s">
        <v>10103</v>
      </c>
      <c r="AH65" s="304" t="str">
        <f>IFERROR(IF(AG65&lt;&gt;"",": "&amp;VLOOKUP(AG65,mon!$A$1:$C$13641,2,0),""),"")</f>
        <v/>
      </c>
    </row>
    <row r="66" spans="1:34" ht="15.75" customHeight="1" x14ac:dyDescent="0.3">
      <c r="A66" s="107"/>
      <c r="B66" s="52" t="s">
        <v>8413</v>
      </c>
      <c r="C66" s="104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"&amp;VLOOKUP(AG66,mon!$A$1:$C$13641,2,0),""),"")</f>
        <v/>
      </c>
    </row>
    <row r="67" spans="1:34" ht="15.75" customHeight="1" x14ac:dyDescent="0.3">
      <c r="A67" s="107"/>
      <c r="B67" s="52"/>
      <c r="C67" s="1046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"&amp;VLOOKUP(AG67,mon!$A$1:$C$13641,2,0),""),"")</f>
        <v/>
      </c>
    </row>
    <row r="68" spans="1:34" ht="15.75" customHeight="1" x14ac:dyDescent="0.3">
      <c r="A68" s="107"/>
      <c r="B68" s="52"/>
      <c r="C68" s="104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"&amp;VLOOKUP(AG68,mon!$A$1:$C$13641,2,0),""),"")</f>
        <v/>
      </c>
    </row>
    <row r="69" spans="1:34" ht="15.75" customHeight="1" x14ac:dyDescent="0.3">
      <c r="A69" s="105">
        <v>19</v>
      </c>
      <c r="B69" s="51" t="s">
        <v>8513</v>
      </c>
      <c r="C69" s="1042" t="s">
        <v>0</v>
      </c>
      <c r="D69" s="15" t="s">
        <v>7111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7111</v>
      </c>
      <c r="AG69" s="304" t="s">
        <v>10103</v>
      </c>
      <c r="AH69" s="304" t="str">
        <f>IFERROR(IF(AG69&lt;&gt;"",": "&amp;VLOOKUP(AG69,mon!$A$1:$C$13641,2,0),""),"")</f>
        <v/>
      </c>
    </row>
    <row r="70" spans="1:34" ht="15.75" customHeight="1" x14ac:dyDescent="0.3">
      <c r="A70" s="107"/>
      <c r="B70" s="52" t="s">
        <v>8413</v>
      </c>
      <c r="C70" s="104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"&amp;VLOOKUP(AG70,mon!$A$1:$C$13641,2,0),""),"")</f>
        <v/>
      </c>
    </row>
    <row r="71" spans="1:34" ht="15.75" customHeight="1" x14ac:dyDescent="0.3">
      <c r="A71" s="107"/>
      <c r="B71" s="52"/>
      <c r="C71" s="1046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"&amp;VLOOKUP(AG71,mon!$A$1:$C$13641,2,0),""),"")</f>
        <v/>
      </c>
    </row>
    <row r="72" spans="1:34" ht="15.75" customHeight="1" x14ac:dyDescent="0.3">
      <c r="A72" s="107"/>
      <c r="B72" s="52"/>
      <c r="C72" s="104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"&amp;VLOOKUP(AG72,mon!$A$1:$C$13641,2,0),""),"")</f>
        <v/>
      </c>
    </row>
    <row r="73" spans="1:34" ht="15.75" customHeight="1" x14ac:dyDescent="0.3">
      <c r="A73" s="105">
        <v>20</v>
      </c>
      <c r="B73" s="51" t="s">
        <v>8332</v>
      </c>
      <c r="C73" s="1042" t="s">
        <v>0</v>
      </c>
      <c r="D73" s="15" t="s">
        <v>7144</v>
      </c>
      <c r="E73" s="16">
        <v>4</v>
      </c>
      <c r="F73" s="16"/>
      <c r="G73" s="115" t="s">
        <v>810</v>
      </c>
      <c r="H73" s="15" t="s">
        <v>7144</v>
      </c>
      <c r="I73" s="17">
        <v>4</v>
      </c>
      <c r="J73" s="18"/>
      <c r="K73" s="114" t="s">
        <v>810</v>
      </c>
      <c r="L73" s="15" t="s">
        <v>7144</v>
      </c>
      <c r="M73" s="18">
        <v>4</v>
      </c>
      <c r="N73" s="18"/>
      <c r="O73" s="114" t="s">
        <v>810</v>
      </c>
      <c r="P73" s="34" t="s">
        <v>7144</v>
      </c>
      <c r="Q73" s="35">
        <v>4</v>
      </c>
      <c r="R73" s="36"/>
      <c r="S73" s="114" t="s">
        <v>810</v>
      </c>
      <c r="T73" s="15" t="s">
        <v>7144</v>
      </c>
      <c r="U73" s="18">
        <v>4</v>
      </c>
      <c r="V73" s="18"/>
      <c r="W73" s="114" t="s">
        <v>810</v>
      </c>
      <c r="X73" s="18"/>
      <c r="Y73" s="18"/>
      <c r="Z73" s="18"/>
      <c r="AA73" s="114"/>
      <c r="AB73" s="15"/>
      <c r="AC73" s="17"/>
      <c r="AD73" s="18"/>
      <c r="AE73" s="310"/>
      <c r="AF73" s="307" t="s">
        <v>7144</v>
      </c>
      <c r="AG73" s="304" t="s">
        <v>10120</v>
      </c>
      <c r="AH73" s="304" t="str">
        <f>IFERROR(IF(AG73&lt;&gt;"",": "&amp;VLOOKUP(AG73,mon!$A$1:$C$13641,2,0),""),"")</f>
        <v>: Lập trình KNX</v>
      </c>
    </row>
    <row r="74" spans="1:34" ht="15.75" customHeight="1" x14ac:dyDescent="0.3">
      <c r="A74" s="107"/>
      <c r="B74" s="52" t="s">
        <v>412</v>
      </c>
      <c r="C74" s="104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4572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"&amp;VLOOKUP(AG74,mon!$A$1:$C$13641,2,0),""),"")</f>
        <v/>
      </c>
    </row>
    <row r="75" spans="1:34" ht="15.75" customHeight="1" x14ac:dyDescent="0.3">
      <c r="A75" s="107"/>
      <c r="B75" s="52"/>
      <c r="C75" s="104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"&amp;VLOOKUP(AG75,mon!$A$1:$C$13641,2,0),""),"")</f>
        <v/>
      </c>
    </row>
    <row r="76" spans="1:34" ht="15.75" customHeight="1" x14ac:dyDescent="0.3">
      <c r="A76" s="107"/>
      <c r="B76" s="52"/>
      <c r="C76" s="104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"&amp;VLOOKUP(AG76,mon!$A$1:$C$13641,2,0),""),"")</f>
        <v/>
      </c>
    </row>
    <row r="77" spans="1:34" ht="15.75" customHeight="1" x14ac:dyDescent="0.3">
      <c r="A77" s="105">
        <v>21</v>
      </c>
      <c r="B77" s="51" t="s">
        <v>8333</v>
      </c>
      <c r="C77" s="1042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7129</v>
      </c>
      <c r="AG77" s="304" t="s">
        <v>7460</v>
      </c>
      <c r="AH77" s="304" t="str">
        <f>IFERROR(IF(AG77&lt;&gt;"",": "&amp;VLOOKUP(AG77,mon!$A$1:$C$13641,2,0),""),"")</f>
        <v>: Sử dụng các phần mềm chuyên ngành</v>
      </c>
    </row>
    <row r="78" spans="1:34" ht="15.75" customHeight="1" x14ac:dyDescent="0.3">
      <c r="A78" s="107"/>
      <c r="B78" s="52" t="s">
        <v>412</v>
      </c>
      <c r="C78" s="104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"&amp;VLOOKUP(AG78,mon!$A$1:$C$13641,2,0),""),"")</f>
        <v/>
      </c>
    </row>
    <row r="79" spans="1:34" ht="15.75" customHeight="1" x14ac:dyDescent="0.3">
      <c r="A79" s="107"/>
      <c r="B79" s="52"/>
      <c r="C79" s="1046" t="s">
        <v>1</v>
      </c>
      <c r="D79" s="25" t="s">
        <v>7129</v>
      </c>
      <c r="E79" s="26">
        <v>4</v>
      </c>
      <c r="F79" s="26"/>
      <c r="G79" s="111" t="s">
        <v>259</v>
      </c>
      <c r="H79" s="25" t="s">
        <v>7129</v>
      </c>
      <c r="I79" s="27">
        <v>4</v>
      </c>
      <c r="J79" s="28"/>
      <c r="K79" s="110" t="s">
        <v>259</v>
      </c>
      <c r="L79" s="25" t="s">
        <v>7129</v>
      </c>
      <c r="M79" s="28">
        <v>4</v>
      </c>
      <c r="N79" s="28"/>
      <c r="O79" s="110" t="s">
        <v>259</v>
      </c>
      <c r="P79" s="25" t="s">
        <v>7129</v>
      </c>
      <c r="Q79" s="27">
        <v>4</v>
      </c>
      <c r="R79" s="28"/>
      <c r="S79" s="110" t="s">
        <v>259</v>
      </c>
      <c r="T79" s="25" t="s">
        <v>7129</v>
      </c>
      <c r="U79" s="28">
        <v>4</v>
      </c>
      <c r="V79" s="28"/>
      <c r="W79" s="110" t="s">
        <v>259</v>
      </c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"&amp;VLOOKUP(AG79,mon!$A$1:$C$13641,2,0),""),"")</f>
        <v/>
      </c>
    </row>
    <row r="80" spans="1:34" ht="15.75" customHeight="1" x14ac:dyDescent="0.3">
      <c r="A80" s="107"/>
      <c r="B80" s="52"/>
      <c r="C80" s="104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"&amp;VLOOKUP(AG80,mon!$A$1:$C$13641,2,0),""),"")</f>
        <v/>
      </c>
    </row>
    <row r="81" spans="1:34" ht="15.75" customHeight="1" x14ac:dyDescent="0.3">
      <c r="A81" s="105">
        <v>22</v>
      </c>
      <c r="B81" s="51" t="s">
        <v>9931</v>
      </c>
      <c r="C81" s="1042" t="s">
        <v>0</v>
      </c>
      <c r="D81" s="15" t="s">
        <v>6548</v>
      </c>
      <c r="E81" s="16">
        <v>4</v>
      </c>
      <c r="F81" s="16"/>
      <c r="G81" s="115" t="s">
        <v>807</v>
      </c>
      <c r="H81" s="15"/>
      <c r="I81" s="17"/>
      <c r="J81" s="18"/>
      <c r="K81" s="114"/>
      <c r="L81" s="15" t="s">
        <v>6548</v>
      </c>
      <c r="M81" s="18">
        <v>4</v>
      </c>
      <c r="N81" s="18"/>
      <c r="O81" s="114" t="s">
        <v>807</v>
      </c>
      <c r="P81" s="34"/>
      <c r="Q81" s="35"/>
      <c r="R81" s="36"/>
      <c r="S81" s="114"/>
      <c r="T81" s="15" t="s">
        <v>6548</v>
      </c>
      <c r="U81" s="18">
        <v>4</v>
      </c>
      <c r="V81" s="18"/>
      <c r="W81" s="114" t="s">
        <v>807</v>
      </c>
      <c r="X81" s="18"/>
      <c r="Y81" s="18"/>
      <c r="Z81" s="18"/>
      <c r="AA81" s="114"/>
      <c r="AB81" s="15"/>
      <c r="AC81" s="17"/>
      <c r="AD81" s="18"/>
      <c r="AE81" s="310"/>
      <c r="AF81" s="307" t="s">
        <v>6548</v>
      </c>
      <c r="AG81" s="304" t="s">
        <v>8687</v>
      </c>
      <c r="AH81" s="304" t="str">
        <f>IFERROR(IF(AG81&lt;&gt;"",": "&amp;VLOOKUP(AG81,mon!$A$1:$C$13641,2,0),""),"")</f>
        <v>: Lạnh cơ bản</v>
      </c>
    </row>
    <row r="82" spans="1:34" ht="15.75" customHeight="1" x14ac:dyDescent="0.3">
      <c r="A82" s="107"/>
      <c r="B82" s="52" t="s">
        <v>412</v>
      </c>
      <c r="C82" s="104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"&amp;VLOOKUP(AG82,mon!$A$1:$C$13641,2,0),""),"")</f>
        <v/>
      </c>
    </row>
    <row r="83" spans="1:34" ht="15.75" customHeight="1" x14ac:dyDescent="0.3">
      <c r="A83" s="107"/>
      <c r="B83" s="52"/>
      <c r="C83" s="1046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"&amp;VLOOKUP(AG83,mon!$A$1:$C$13641,2,0),""),"")</f>
        <v/>
      </c>
    </row>
    <row r="84" spans="1:34" ht="15.75" customHeight="1" x14ac:dyDescent="0.3">
      <c r="A84" s="107"/>
      <c r="B84" s="52"/>
      <c r="C84" s="104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"&amp;VLOOKUP(AG84,mon!$A$1:$C$13641,2,0),""),"")</f>
        <v/>
      </c>
    </row>
    <row r="85" spans="1:34" ht="15.75" customHeight="1" x14ac:dyDescent="0.3">
      <c r="A85" s="105">
        <v>23</v>
      </c>
      <c r="B85" s="51" t="s">
        <v>9932</v>
      </c>
      <c r="C85" s="1042" t="s">
        <v>0</v>
      </c>
      <c r="D85" s="15"/>
      <c r="E85" s="16"/>
      <c r="F85" s="16"/>
      <c r="G85" s="115"/>
      <c r="H85" s="15" t="s">
        <v>6548</v>
      </c>
      <c r="I85" s="17">
        <v>4</v>
      </c>
      <c r="J85" s="18"/>
      <c r="K85" s="114" t="s">
        <v>807</v>
      </c>
      <c r="L85" s="15"/>
      <c r="M85" s="18"/>
      <c r="N85" s="18"/>
      <c r="O85" s="114"/>
      <c r="P85" s="34" t="s">
        <v>6548</v>
      </c>
      <c r="Q85" s="35">
        <v>4</v>
      </c>
      <c r="R85" s="36"/>
      <c r="S85" s="114" t="s">
        <v>807</v>
      </c>
      <c r="T85" s="15"/>
      <c r="U85" s="18"/>
      <c r="V85" s="18"/>
      <c r="W85" s="114"/>
      <c r="X85" s="18" t="s">
        <v>6548</v>
      </c>
      <c r="Y85" s="18">
        <v>4</v>
      </c>
      <c r="Z85" s="18"/>
      <c r="AA85" s="114" t="s">
        <v>807</v>
      </c>
      <c r="AB85" s="15"/>
      <c r="AC85" s="17"/>
      <c r="AD85" s="18"/>
      <c r="AE85" s="310"/>
      <c r="AF85" s="307" t="s">
        <v>6548</v>
      </c>
      <c r="AG85" s="304" t="s">
        <v>8687</v>
      </c>
      <c r="AH85" s="304" t="str">
        <f>IFERROR(IF(AG85&lt;&gt;"",": "&amp;VLOOKUP(AG85,mon!$A$1:$C$13641,2,0),""),"")</f>
        <v>: Lạnh cơ bản</v>
      </c>
    </row>
    <row r="86" spans="1:34" ht="15.75" customHeight="1" x14ac:dyDescent="0.3">
      <c r="A86" s="107"/>
      <c r="B86" s="52" t="s">
        <v>412</v>
      </c>
      <c r="C86" s="104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 t="str">
        <f>IFERROR(IF(AG86&lt;&gt;"",": "&amp;VLOOKUP(AG86,mon!$A$1:$C$13641,2,0),""),"")</f>
        <v/>
      </c>
    </row>
    <row r="87" spans="1:34" ht="15.75" customHeight="1" x14ac:dyDescent="0.3">
      <c r="A87" s="107"/>
      <c r="B87" s="52"/>
      <c r="C87" s="1046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 t="s">
        <v>6548</v>
      </c>
      <c r="Y87" s="28">
        <v>4</v>
      </c>
      <c r="Z87" s="28"/>
      <c r="AA87" s="110" t="s">
        <v>807</v>
      </c>
      <c r="AB87" s="25"/>
      <c r="AC87" s="27"/>
      <c r="AD87" s="28"/>
      <c r="AE87" s="312"/>
      <c r="AF87" s="308"/>
      <c r="AG87" s="305"/>
      <c r="AH87" s="305" t="str">
        <f>IFERROR(IF(AG87&lt;&gt;"",": "&amp;VLOOKUP(AG87,mon!$A$1:$C$13641,2,0),""),"")</f>
        <v/>
      </c>
    </row>
    <row r="88" spans="1:34" ht="15.75" customHeight="1" x14ac:dyDescent="0.3">
      <c r="A88" s="107"/>
      <c r="B88" s="54"/>
      <c r="C88" s="104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"&amp;VLOOKUP(AG88,mon!$A$1:$C$13641,2,0),""),"")</f>
        <v/>
      </c>
    </row>
    <row r="89" spans="1:34" ht="15.75" customHeight="1" x14ac:dyDescent="0.3">
      <c r="A89" s="105">
        <v>24</v>
      </c>
      <c r="B89" s="51" t="s">
        <v>9933</v>
      </c>
      <c r="C89" s="1042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6548</v>
      </c>
      <c r="AG89" s="304" t="s">
        <v>8687</v>
      </c>
      <c r="AH89" s="304" t="str">
        <f>IFERROR(IF(AG89&lt;&gt;"",": "&amp;VLOOKUP(AG89,mon!$A$1:$C$13641,2,0),""),"")</f>
        <v>: Lạnh cơ bản</v>
      </c>
    </row>
    <row r="90" spans="1:34" ht="15.75" customHeight="1" x14ac:dyDescent="0.3">
      <c r="A90" s="107"/>
      <c r="B90" s="52" t="s">
        <v>412</v>
      </c>
      <c r="C90" s="104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 t="str">
        <f>IFERROR(IF(AG90&lt;&gt;"",": "&amp;VLOOKUP(AG90,mon!$A$1:$C$13641,2,0),""),"")</f>
        <v/>
      </c>
    </row>
    <row r="91" spans="1:34" ht="15.75" customHeight="1" x14ac:dyDescent="0.3">
      <c r="A91" s="107"/>
      <c r="B91" s="52"/>
      <c r="C91" s="1046" t="s">
        <v>1</v>
      </c>
      <c r="D91" s="25" t="s">
        <v>6548</v>
      </c>
      <c r="E91" s="26">
        <v>4</v>
      </c>
      <c r="F91" s="26"/>
      <c r="G91" s="111" t="s">
        <v>807</v>
      </c>
      <c r="H91" s="25" t="s">
        <v>6548</v>
      </c>
      <c r="I91" s="27">
        <v>4</v>
      </c>
      <c r="J91" s="28"/>
      <c r="K91" s="110" t="s">
        <v>807</v>
      </c>
      <c r="L91" s="25" t="s">
        <v>6548</v>
      </c>
      <c r="M91" s="28">
        <v>4</v>
      </c>
      <c r="N91" s="28"/>
      <c r="O91" s="110" t="s">
        <v>807</v>
      </c>
      <c r="P91" s="30" t="s">
        <v>6548</v>
      </c>
      <c r="Q91" s="31">
        <v>4</v>
      </c>
      <c r="R91" s="28"/>
      <c r="S91" s="110" t="s">
        <v>807</v>
      </c>
      <c r="T91" s="25" t="s">
        <v>6548</v>
      </c>
      <c r="U91" s="28">
        <v>4</v>
      </c>
      <c r="V91" s="28"/>
      <c r="W91" s="110" t="s">
        <v>807</v>
      </c>
      <c r="X91" s="25" t="s">
        <v>6548</v>
      </c>
      <c r="Y91" s="28">
        <v>4</v>
      </c>
      <c r="Z91" s="28"/>
      <c r="AA91" s="110" t="s">
        <v>807</v>
      </c>
      <c r="AB91" s="25"/>
      <c r="AC91" s="27"/>
      <c r="AD91" s="28"/>
      <c r="AE91" s="312"/>
      <c r="AF91" s="308"/>
      <c r="AG91" s="305"/>
      <c r="AH91" s="305" t="str">
        <f>IFERROR(IF(AG91&lt;&gt;"",": "&amp;VLOOKUP(AG91,mon!$A$1:$C$13641,2,0),""),"")</f>
        <v/>
      </c>
    </row>
    <row r="92" spans="1:34" ht="15.75" customHeight="1" x14ac:dyDescent="0.3">
      <c r="A92" s="107"/>
      <c r="B92" s="54"/>
      <c r="C92" s="1046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"&amp;VLOOKUP(AG92,mon!$A$1:$C$13641,2,0),""),"")</f>
        <v/>
      </c>
    </row>
    <row r="93" spans="1:34" ht="15.75" customHeight="1" x14ac:dyDescent="0.3">
      <c r="A93" s="105">
        <v>25</v>
      </c>
      <c r="B93" s="51" t="s">
        <v>9934</v>
      </c>
      <c r="C93" s="1042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6548</v>
      </c>
      <c r="AG93" s="304" t="s">
        <v>8687</v>
      </c>
      <c r="AH93" s="304" t="str">
        <f>IFERROR(IF(AG93&lt;&gt;"",": "&amp;VLOOKUP(AG93,mon!$A$1:$C$13641,2,0),""),"")</f>
        <v>: Lạnh cơ bản</v>
      </c>
    </row>
    <row r="94" spans="1:34" ht="15.75" customHeight="1" x14ac:dyDescent="0.3">
      <c r="A94" s="107"/>
      <c r="B94" s="52" t="s">
        <v>412</v>
      </c>
      <c r="C94" s="104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 t="str">
        <f>IFERROR(IF(AG94&lt;&gt;"",": "&amp;VLOOKUP(AG94,mon!$A$1:$C$13641,2,0),""),"")</f>
        <v/>
      </c>
    </row>
    <row r="95" spans="1:34" ht="15.75" customHeight="1" x14ac:dyDescent="0.3">
      <c r="A95" s="107"/>
      <c r="B95" s="52"/>
      <c r="C95" s="1046" t="s">
        <v>1</v>
      </c>
      <c r="D95" s="25" t="s">
        <v>6548</v>
      </c>
      <c r="E95" s="26">
        <v>4</v>
      </c>
      <c r="F95" s="26"/>
      <c r="G95" s="111" t="s">
        <v>800</v>
      </c>
      <c r="H95" s="25" t="s">
        <v>6548</v>
      </c>
      <c r="I95" s="27">
        <v>4</v>
      </c>
      <c r="J95" s="28"/>
      <c r="K95" s="110" t="s">
        <v>800</v>
      </c>
      <c r="L95" s="25" t="s">
        <v>6548</v>
      </c>
      <c r="M95" s="28">
        <v>4</v>
      </c>
      <c r="N95" s="28"/>
      <c r="O95" s="110" t="s">
        <v>800</v>
      </c>
      <c r="P95" s="25" t="s">
        <v>6548</v>
      </c>
      <c r="Q95" s="27">
        <v>4</v>
      </c>
      <c r="R95" s="28"/>
      <c r="S95" s="110" t="s">
        <v>800</v>
      </c>
      <c r="T95" s="25" t="s">
        <v>6548</v>
      </c>
      <c r="U95" s="28">
        <v>4</v>
      </c>
      <c r="V95" s="28"/>
      <c r="W95" s="110" t="s">
        <v>800</v>
      </c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 t="str">
        <f>IFERROR(IF(AG95&lt;&gt;"",": "&amp;VLOOKUP(AG95,mon!$A$1:$C$13641,2,0),""),"")</f>
        <v/>
      </c>
    </row>
    <row r="96" spans="1:34" ht="15.75" customHeight="1" x14ac:dyDescent="0.3">
      <c r="A96" s="107"/>
      <c r="B96" s="52"/>
      <c r="C96" s="104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 t="str">
        <f>IFERROR(IF(AG96&lt;&gt;"",": "&amp;VLOOKUP(AG96,mon!$A$1:$C$13641,2,0),""),"")</f>
        <v/>
      </c>
    </row>
    <row r="97" spans="1:34" ht="15.75" customHeight="1" x14ac:dyDescent="0.3">
      <c r="A97" s="105">
        <v>26</v>
      </c>
      <c r="B97" s="51" t="s">
        <v>9935</v>
      </c>
      <c r="C97" s="1042" t="s">
        <v>0</v>
      </c>
      <c r="D97" s="15" t="s">
        <v>6559</v>
      </c>
      <c r="E97" s="16">
        <v>4</v>
      </c>
      <c r="F97" s="16"/>
      <c r="G97" s="115" t="s">
        <v>815</v>
      </c>
      <c r="H97" s="15" t="s">
        <v>6559</v>
      </c>
      <c r="I97" s="17">
        <v>4</v>
      </c>
      <c r="J97" s="18"/>
      <c r="K97" s="114" t="s">
        <v>815</v>
      </c>
      <c r="L97" s="15" t="s">
        <v>6559</v>
      </c>
      <c r="M97" s="18">
        <v>4</v>
      </c>
      <c r="N97" s="18"/>
      <c r="O97" s="114" t="s">
        <v>815</v>
      </c>
      <c r="P97" s="34" t="s">
        <v>6559</v>
      </c>
      <c r="Q97" s="35">
        <v>4</v>
      </c>
      <c r="R97" s="36"/>
      <c r="S97" s="114" t="s">
        <v>815</v>
      </c>
      <c r="T97" s="15" t="s">
        <v>6559</v>
      </c>
      <c r="U97" s="18">
        <v>4</v>
      </c>
      <c r="V97" s="18"/>
      <c r="W97" s="114" t="s">
        <v>815</v>
      </c>
      <c r="X97" s="18"/>
      <c r="Y97" s="18"/>
      <c r="Z97" s="18"/>
      <c r="AA97" s="114"/>
      <c r="AB97" s="15"/>
      <c r="AC97" s="17"/>
      <c r="AD97" s="18"/>
      <c r="AE97" s="310"/>
      <c r="AF97" s="307" t="s">
        <v>6559</v>
      </c>
      <c r="AG97" s="304" t="s">
        <v>8684</v>
      </c>
      <c r="AH97" s="304" t="str">
        <f>IFERROR(IF(AG97&lt;&gt;"",": "&amp;VLOOKUP(AG97,mon!$A$1:$C$13641,2,0),""),"")</f>
        <v>: Trang bị điện</v>
      </c>
    </row>
    <row r="98" spans="1:34" ht="15.75" customHeight="1" x14ac:dyDescent="0.3">
      <c r="A98" s="107"/>
      <c r="B98" s="52" t="s">
        <v>412</v>
      </c>
      <c r="C98" s="104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 t="str">
        <f>IFERROR(IF(AG98&lt;&gt;"",": "&amp;VLOOKUP(AG98,mon!$A$1:$C$13641,2,0),""),"")</f>
        <v/>
      </c>
    </row>
    <row r="99" spans="1:34" ht="15.75" customHeight="1" x14ac:dyDescent="0.3">
      <c r="A99" s="107"/>
      <c r="B99" s="52"/>
      <c r="C99" s="1046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"&amp;VLOOKUP(AG99,mon!$A$1:$C$13641,2,0),""),"")</f>
        <v/>
      </c>
    </row>
    <row r="100" spans="1:34" ht="15.75" customHeight="1" x14ac:dyDescent="0.3">
      <c r="A100" s="107"/>
      <c r="B100" s="52"/>
      <c r="C100" s="104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"&amp;VLOOKUP(AG100,mon!$A$1:$C$13641,2,0),""),"")</f>
        <v/>
      </c>
    </row>
    <row r="101" spans="1:34" ht="15.75" customHeight="1" x14ac:dyDescent="0.3">
      <c r="A101" s="105">
        <v>27</v>
      </c>
      <c r="B101" s="51" t="s">
        <v>9936</v>
      </c>
      <c r="C101" s="1042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6559</v>
      </c>
      <c r="AG101" s="304" t="s">
        <v>8684</v>
      </c>
      <c r="AH101" s="304" t="str">
        <f>IFERROR(IF(AG101&lt;&gt;"",": "&amp;VLOOKUP(AG101,mon!$A$1:$C$13641,2,0),""),"")</f>
        <v>: Trang bị điện</v>
      </c>
    </row>
    <row r="102" spans="1:34" ht="15.75" customHeight="1" x14ac:dyDescent="0.3">
      <c r="A102" s="107"/>
      <c r="B102" s="52" t="s">
        <v>412</v>
      </c>
      <c r="C102" s="104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"&amp;VLOOKUP(AG102,mon!$A$1:$C$13641,2,0),""),"")</f>
        <v/>
      </c>
    </row>
    <row r="103" spans="1:34" ht="15.75" customHeight="1" x14ac:dyDescent="0.3">
      <c r="A103" s="107"/>
      <c r="B103" s="52"/>
      <c r="C103" s="104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 t="s">
        <v>6559</v>
      </c>
      <c r="M103" s="28">
        <v>4</v>
      </c>
      <c r="N103" s="28"/>
      <c r="O103" s="110" t="s">
        <v>804</v>
      </c>
      <c r="P103" s="30" t="s">
        <v>6559</v>
      </c>
      <c r="Q103" s="31">
        <v>4</v>
      </c>
      <c r="R103" s="28"/>
      <c r="S103" s="110" t="s">
        <v>804</v>
      </c>
      <c r="T103" s="25" t="s">
        <v>6559</v>
      </c>
      <c r="U103" s="28">
        <v>4</v>
      </c>
      <c r="V103" s="28"/>
      <c r="W103" s="110" t="s">
        <v>804</v>
      </c>
      <c r="X103" s="25" t="s">
        <v>6559</v>
      </c>
      <c r="Y103" s="28">
        <v>4</v>
      </c>
      <c r="Z103" s="28"/>
      <c r="AA103" s="110" t="s">
        <v>804</v>
      </c>
      <c r="AB103" s="25" t="s">
        <v>6559</v>
      </c>
      <c r="AC103" s="27">
        <v>4</v>
      </c>
      <c r="AD103" s="28"/>
      <c r="AE103" s="312" t="s">
        <v>804</v>
      </c>
      <c r="AF103" s="308"/>
      <c r="AG103" s="305"/>
      <c r="AH103" s="305" t="str">
        <f>IFERROR(IF(AG103&lt;&gt;"",": "&amp;VLOOKUP(AG103,mon!$A$1:$C$13641,2,0),""),"")</f>
        <v/>
      </c>
    </row>
    <row r="104" spans="1:34" ht="15.75" customHeight="1" x14ac:dyDescent="0.3">
      <c r="A104" s="107"/>
      <c r="B104" s="52"/>
      <c r="C104" s="104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"&amp;VLOOKUP(AG104,mon!$A$1:$C$13641,2,0),""),"")</f>
        <v/>
      </c>
    </row>
    <row r="105" spans="1:34" ht="15.75" customHeight="1" x14ac:dyDescent="0.3">
      <c r="A105" s="105">
        <v>28</v>
      </c>
      <c r="B105" s="51" t="s">
        <v>9937</v>
      </c>
      <c r="C105" s="1042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6559</v>
      </c>
      <c r="AG105" s="304" t="s">
        <v>8684</v>
      </c>
      <c r="AH105" s="304" t="str">
        <f>IFERROR(IF(AG105&lt;&gt;"",": "&amp;VLOOKUP(AG105,mon!$A$1:$C$13641,2,0),""),"")</f>
        <v>: Trang bị điện</v>
      </c>
    </row>
    <row r="106" spans="1:34" ht="15.75" customHeight="1" x14ac:dyDescent="0.3">
      <c r="A106" s="107"/>
      <c r="B106" s="52" t="s">
        <v>412</v>
      </c>
      <c r="C106" s="104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"&amp;VLOOKUP(AG106,mon!$A$1:$C$13641,2,0),""),"")</f>
        <v/>
      </c>
    </row>
    <row r="107" spans="1:34" ht="15.75" customHeight="1" x14ac:dyDescent="0.3">
      <c r="A107" s="107"/>
      <c r="B107" s="52"/>
      <c r="C107" s="1046" t="s">
        <v>1</v>
      </c>
      <c r="D107" s="25"/>
      <c r="E107" s="26"/>
      <c r="F107" s="26"/>
      <c r="G107" s="111"/>
      <c r="H107" s="25" t="s">
        <v>6559</v>
      </c>
      <c r="I107" s="27">
        <v>4</v>
      </c>
      <c r="J107" s="28"/>
      <c r="K107" s="110" t="s">
        <v>819</v>
      </c>
      <c r="L107" s="25"/>
      <c r="M107" s="28"/>
      <c r="N107" s="28"/>
      <c r="O107" s="110"/>
      <c r="P107" s="30" t="s">
        <v>6559</v>
      </c>
      <c r="Q107" s="31">
        <v>4</v>
      </c>
      <c r="R107" s="28"/>
      <c r="S107" s="110" t="s">
        <v>819</v>
      </c>
      <c r="T107" s="25"/>
      <c r="U107" s="28"/>
      <c r="V107" s="28"/>
      <c r="W107" s="110"/>
      <c r="X107" s="25" t="s">
        <v>6559</v>
      </c>
      <c r="Y107" s="28">
        <v>4</v>
      </c>
      <c r="Z107" s="28"/>
      <c r="AA107" s="110" t="s">
        <v>819</v>
      </c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"&amp;VLOOKUP(AG107,mon!$A$1:$C$13641,2,0),""),"")</f>
        <v/>
      </c>
    </row>
    <row r="108" spans="1:34" ht="15.75" customHeight="1" x14ac:dyDescent="0.3">
      <c r="A108" s="107"/>
      <c r="B108" s="52"/>
      <c r="C108" s="1046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 t="str">
        <f>IFERROR(IF(AG108&lt;&gt;"",": "&amp;VLOOKUP(AG108,mon!$A$1:$C$13641,2,0),""),"")</f>
        <v/>
      </c>
    </row>
    <row r="109" spans="1:34" ht="15.75" customHeight="1" x14ac:dyDescent="0.3">
      <c r="A109" s="105">
        <v>29</v>
      </c>
      <c r="B109" s="51" t="s">
        <v>9938</v>
      </c>
      <c r="C109" s="1042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 t="s">
        <v>6559</v>
      </c>
      <c r="AG109" s="304" t="s">
        <v>8684</v>
      </c>
      <c r="AH109" s="304" t="str">
        <f>IFERROR(IF(AG109&lt;&gt;"",": "&amp;VLOOKUP(AG109,mon!$A$1:$C$13641,2,0),""),"")</f>
        <v>: Trang bị điện</v>
      </c>
    </row>
    <row r="110" spans="1:34" ht="15.75" customHeight="1" x14ac:dyDescent="0.3">
      <c r="A110" s="107"/>
      <c r="B110" s="52" t="s">
        <v>412</v>
      </c>
      <c r="C110" s="104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 t="str">
        <f>IFERROR(IF(AG110&lt;&gt;"",": "&amp;VLOOKUP(AG110,mon!$A$1:$C$13641,2,0),""),"")</f>
        <v/>
      </c>
    </row>
    <row r="111" spans="1:34" ht="15.75" customHeight="1" x14ac:dyDescent="0.3">
      <c r="A111" s="107"/>
      <c r="B111" s="52"/>
      <c r="C111" s="1046" t="s">
        <v>1</v>
      </c>
      <c r="D111" s="25" t="s">
        <v>6559</v>
      </c>
      <c r="E111" s="26">
        <v>4</v>
      </c>
      <c r="F111" s="26"/>
      <c r="G111" s="111" t="s">
        <v>819</v>
      </c>
      <c r="H111" s="25"/>
      <c r="I111" s="27"/>
      <c r="J111" s="28"/>
      <c r="K111" s="110"/>
      <c r="L111" s="25" t="s">
        <v>6559</v>
      </c>
      <c r="M111" s="28">
        <v>4</v>
      </c>
      <c r="N111" s="28"/>
      <c r="O111" s="110" t="s">
        <v>819</v>
      </c>
      <c r="P111" s="25"/>
      <c r="Q111" s="27"/>
      <c r="R111" s="28"/>
      <c r="S111" s="110"/>
      <c r="T111" s="25" t="s">
        <v>6559</v>
      </c>
      <c r="U111" s="28">
        <v>4</v>
      </c>
      <c r="V111" s="28"/>
      <c r="W111" s="110" t="s">
        <v>819</v>
      </c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 t="str">
        <f>IFERROR(IF(AG111&lt;&gt;"",": "&amp;VLOOKUP(AG111,mon!$A$1:$C$13641,2,0),""),"")</f>
        <v/>
      </c>
    </row>
    <row r="112" spans="1:34" ht="15.75" customHeight="1" x14ac:dyDescent="0.3">
      <c r="A112" s="107"/>
      <c r="B112" s="52"/>
      <c r="C112" s="104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 t="str">
        <f>IFERROR(IF(AG112&lt;&gt;"",": "&amp;VLOOKUP(AG112,mon!$A$1:$C$13641,2,0),""),"")</f>
        <v/>
      </c>
    </row>
    <row r="113" spans="1:34" ht="15.75" customHeight="1" x14ac:dyDescent="0.3">
      <c r="A113" s="105">
        <v>30</v>
      </c>
      <c r="B113" s="51" t="s">
        <v>9948</v>
      </c>
      <c r="C113" s="1042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 t="s">
        <v>7000</v>
      </c>
      <c r="AG113" s="304" t="s">
        <v>8744</v>
      </c>
      <c r="AH113" s="304" t="str">
        <f>IFERROR(IF(AG113&lt;&gt;"",": "&amp;VLOOKUP(AG113,mon!$A$1:$C$13641,2,0),""),"")</f>
        <v>: Máy điện 1</v>
      </c>
    </row>
    <row r="114" spans="1:34" ht="15.75" customHeight="1" x14ac:dyDescent="0.3">
      <c r="A114" s="107"/>
      <c r="B114" s="52" t="s">
        <v>412</v>
      </c>
      <c r="C114" s="104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 t="str">
        <f>IFERROR(IF(AG114&lt;&gt;"",": "&amp;VLOOKUP(AG114,mon!$A$1:$C$13641,2,0),""),"")</f>
        <v/>
      </c>
    </row>
    <row r="115" spans="1:34" ht="15.75" customHeight="1" x14ac:dyDescent="0.3">
      <c r="A115" s="107"/>
      <c r="B115" s="52"/>
      <c r="C115" s="1046" t="s">
        <v>1</v>
      </c>
      <c r="D115" s="25"/>
      <c r="E115" s="26"/>
      <c r="F115" s="26"/>
      <c r="G115" s="111"/>
      <c r="H115" s="25" t="s">
        <v>7000</v>
      </c>
      <c r="I115" s="27">
        <v>4</v>
      </c>
      <c r="J115" s="28"/>
      <c r="K115" s="110" t="s">
        <v>813</v>
      </c>
      <c r="L115" s="25"/>
      <c r="M115" s="28"/>
      <c r="N115" s="28"/>
      <c r="O115" s="110"/>
      <c r="P115" s="25" t="s">
        <v>7000</v>
      </c>
      <c r="Q115" s="28">
        <v>4</v>
      </c>
      <c r="R115" s="28"/>
      <c r="S115" s="110" t="s">
        <v>813</v>
      </c>
      <c r="T115" s="25"/>
      <c r="U115" s="28"/>
      <c r="V115" s="28"/>
      <c r="W115" s="110"/>
      <c r="X115" s="25" t="s">
        <v>7000</v>
      </c>
      <c r="Y115" s="28">
        <v>4</v>
      </c>
      <c r="Z115" s="28"/>
      <c r="AA115" s="110" t="s">
        <v>813</v>
      </c>
      <c r="AB115" s="25"/>
      <c r="AC115" s="27"/>
      <c r="AD115" s="28"/>
      <c r="AE115" s="312"/>
      <c r="AF115" s="308"/>
      <c r="AG115" s="305"/>
      <c r="AH115" s="305" t="str">
        <f>IFERROR(IF(AG115&lt;&gt;"",": "&amp;VLOOKUP(AG115,mon!$A$1:$C$13641,2,0),""),"")</f>
        <v/>
      </c>
    </row>
    <row r="116" spans="1:34" ht="15.75" customHeight="1" x14ac:dyDescent="0.3">
      <c r="A116" s="107"/>
      <c r="B116" s="54"/>
      <c r="C116" s="104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 t="str">
        <f>IFERROR(IF(AG116&lt;&gt;"",": "&amp;VLOOKUP(AG116,mon!$A$1:$C$13641,2,0),""),"")</f>
        <v/>
      </c>
    </row>
    <row r="117" spans="1:34" ht="15.75" customHeight="1" x14ac:dyDescent="0.3">
      <c r="A117" s="105">
        <v>31</v>
      </c>
      <c r="B117" s="51" t="s">
        <v>9949</v>
      </c>
      <c r="C117" s="1042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 t="s">
        <v>7000</v>
      </c>
      <c r="AG117" s="304" t="s">
        <v>8744</v>
      </c>
      <c r="AH117" s="304" t="str">
        <f>IFERROR(IF(AG117&lt;&gt;"",": "&amp;VLOOKUP(AG117,mon!$A$1:$C$13641,2,0),""),"")</f>
        <v>: Máy điện 1</v>
      </c>
    </row>
    <row r="118" spans="1:34" ht="15.75" customHeight="1" x14ac:dyDescent="0.3">
      <c r="A118" s="107"/>
      <c r="B118" s="52" t="s">
        <v>412</v>
      </c>
      <c r="C118" s="104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 t="str">
        <f>IFERROR(IF(AG118&lt;&gt;"",": "&amp;VLOOKUP(AG118,mon!$A$1:$C$13641,2,0),""),"")</f>
        <v/>
      </c>
    </row>
    <row r="119" spans="1:34" ht="15.75" customHeight="1" x14ac:dyDescent="0.3">
      <c r="A119" s="107"/>
      <c r="B119" s="52"/>
      <c r="C119" s="1046" t="s">
        <v>1</v>
      </c>
      <c r="D119" s="25" t="s">
        <v>7000</v>
      </c>
      <c r="E119" s="26">
        <v>4</v>
      </c>
      <c r="F119" s="26"/>
      <c r="G119" s="111" t="s">
        <v>813</v>
      </c>
      <c r="H119" s="25"/>
      <c r="I119" s="27"/>
      <c r="J119" s="28"/>
      <c r="K119" s="110"/>
      <c r="L119" s="28" t="s">
        <v>7000</v>
      </c>
      <c r="M119" s="28">
        <v>4</v>
      </c>
      <c r="N119" s="28"/>
      <c r="O119" s="110" t="s">
        <v>813</v>
      </c>
      <c r="P119" s="25"/>
      <c r="Q119" s="27"/>
      <c r="R119" s="28"/>
      <c r="S119" s="110"/>
      <c r="T119" s="25" t="s">
        <v>7000</v>
      </c>
      <c r="U119" s="28">
        <v>4</v>
      </c>
      <c r="V119" s="28"/>
      <c r="W119" s="110" t="s">
        <v>813</v>
      </c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 t="str">
        <f>IFERROR(IF(AG119&lt;&gt;"",": "&amp;VLOOKUP(AG119,mon!$A$1:$C$13641,2,0),""),"")</f>
        <v/>
      </c>
    </row>
    <row r="120" spans="1:34" ht="15.75" customHeight="1" x14ac:dyDescent="0.3">
      <c r="A120" s="107"/>
      <c r="B120" s="54"/>
      <c r="C120" s="1047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 t="str">
        <f>IFERROR(IF(AG120&lt;&gt;"",": "&amp;VLOOKUP(AG120,mon!$A$1:$C$13641,2,0),""),"")</f>
        <v/>
      </c>
    </row>
    <row r="121" spans="1:34" ht="15.75" customHeight="1" x14ac:dyDescent="0.3">
      <c r="A121" s="105">
        <v>32</v>
      </c>
      <c r="B121" s="51" t="s">
        <v>9982</v>
      </c>
      <c r="C121" s="1042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 t="s">
        <v>6557</v>
      </c>
      <c r="Y121" s="18">
        <v>4</v>
      </c>
      <c r="Z121" s="18"/>
      <c r="AA121" s="114" t="s">
        <v>810</v>
      </c>
      <c r="AB121" s="15"/>
      <c r="AC121" s="17"/>
      <c r="AD121" s="18"/>
      <c r="AE121" s="310"/>
      <c r="AF121" s="307" t="s">
        <v>6557</v>
      </c>
      <c r="AG121" s="304" t="s">
        <v>8742</v>
      </c>
      <c r="AH121" s="304" t="str">
        <f>IFERROR(IF(AG121&lt;&gt;"",": "&amp;VLOOKUP(AG121,mon!$A$1:$C$13641,2,0),""),"")</f>
        <v>: Điện tử cơ bản</v>
      </c>
    </row>
    <row r="122" spans="1:34" ht="15.75" customHeight="1" x14ac:dyDescent="0.3">
      <c r="A122" s="107"/>
      <c r="B122" s="52" t="s">
        <v>412</v>
      </c>
      <c r="C122" s="104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 t="str">
        <f>IFERROR(IF(AG122&lt;&gt;"",": "&amp;VLOOKUP(AG122,mon!$A$1:$C$13641,2,0),""),"")</f>
        <v/>
      </c>
    </row>
    <row r="123" spans="1:34" ht="15.75" customHeight="1" x14ac:dyDescent="0.3">
      <c r="A123" s="107"/>
      <c r="B123" s="52"/>
      <c r="C123" s="1046" t="s">
        <v>1</v>
      </c>
      <c r="D123" s="25"/>
      <c r="E123" s="26"/>
      <c r="F123" s="26"/>
      <c r="G123" s="111"/>
      <c r="H123" s="25" t="s">
        <v>6557</v>
      </c>
      <c r="I123" s="27">
        <v>4</v>
      </c>
      <c r="J123" s="28"/>
      <c r="K123" s="110" t="s">
        <v>810</v>
      </c>
      <c r="L123" s="25"/>
      <c r="M123" s="28"/>
      <c r="N123" s="28"/>
      <c r="O123" s="110"/>
      <c r="P123" s="30" t="s">
        <v>6557</v>
      </c>
      <c r="Q123" s="31">
        <v>4</v>
      </c>
      <c r="R123" s="28"/>
      <c r="S123" s="110" t="s">
        <v>810</v>
      </c>
      <c r="T123" s="25"/>
      <c r="U123" s="28"/>
      <c r="V123" s="28"/>
      <c r="W123" s="110"/>
      <c r="X123" s="25" t="s">
        <v>6557</v>
      </c>
      <c r="Y123" s="28">
        <v>4</v>
      </c>
      <c r="Z123" s="28"/>
      <c r="AA123" s="110" t="s">
        <v>810</v>
      </c>
      <c r="AB123" s="25"/>
      <c r="AC123" s="27"/>
      <c r="AD123" s="28"/>
      <c r="AE123" s="312"/>
      <c r="AF123" s="308"/>
      <c r="AG123" s="305"/>
      <c r="AH123" s="305" t="str">
        <f>IFERROR(IF(AG123&lt;&gt;"",": "&amp;VLOOKUP(AG123,mon!$A$1:$C$13641,2,0),""),"")</f>
        <v/>
      </c>
    </row>
    <row r="124" spans="1:34" ht="15.75" customHeight="1" x14ac:dyDescent="0.3">
      <c r="A124" s="107"/>
      <c r="B124" s="52"/>
      <c r="C124" s="1046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 t="str">
        <f>IFERROR(IF(AG124&lt;&gt;"",": "&amp;VLOOKUP(AG124,mon!$A$1:$C$13641,2,0),""),"")</f>
        <v/>
      </c>
    </row>
    <row r="125" spans="1:34" ht="15.75" customHeight="1" x14ac:dyDescent="0.3">
      <c r="A125" s="105"/>
      <c r="B125" s="51" t="s">
        <v>9983</v>
      </c>
      <c r="C125" s="1042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 t="s">
        <v>6557</v>
      </c>
      <c r="AG125" s="304" t="s">
        <v>8742</v>
      </c>
      <c r="AH125" s="304" t="str">
        <f>IFERROR(IF(AG125&lt;&gt;"",": "&amp;VLOOKUP(AG125,mon!$A$1:$C$13641,2,0),""),"")</f>
        <v>: Điện tử cơ bản</v>
      </c>
    </row>
    <row r="126" spans="1:34" ht="15.75" customHeight="1" x14ac:dyDescent="0.3">
      <c r="A126" s="107"/>
      <c r="B126" s="52" t="s">
        <v>412</v>
      </c>
      <c r="C126" s="104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 t="str">
        <f>IFERROR(IF(AG126&lt;&gt;"",": "&amp;VLOOKUP(AG126,mon!$A$1:$C$13641,2,0),""),"")</f>
        <v/>
      </c>
    </row>
    <row r="127" spans="1:34" ht="15.75" customHeight="1" x14ac:dyDescent="0.3">
      <c r="A127" s="107"/>
      <c r="B127" s="52"/>
      <c r="C127" s="1046" t="s">
        <v>1</v>
      </c>
      <c r="D127" s="25" t="s">
        <v>6557</v>
      </c>
      <c r="E127" s="26">
        <v>4</v>
      </c>
      <c r="F127" s="26"/>
      <c r="G127" s="111" t="s">
        <v>810</v>
      </c>
      <c r="H127" s="25"/>
      <c r="I127" s="27"/>
      <c r="J127" s="28"/>
      <c r="K127" s="110"/>
      <c r="L127" s="25" t="s">
        <v>6557</v>
      </c>
      <c r="M127" s="28">
        <v>4</v>
      </c>
      <c r="N127" s="28"/>
      <c r="O127" s="110" t="s">
        <v>810</v>
      </c>
      <c r="P127" s="25"/>
      <c r="Q127" s="27"/>
      <c r="R127" s="28"/>
      <c r="S127" s="110"/>
      <c r="T127" s="25" t="s">
        <v>6557</v>
      </c>
      <c r="U127" s="28">
        <v>4</v>
      </c>
      <c r="V127" s="28"/>
      <c r="W127" s="110" t="s">
        <v>810</v>
      </c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 t="str">
        <f>IFERROR(IF(AG127&lt;&gt;"",": "&amp;VLOOKUP(AG127,mon!$A$1:$C$13641,2,0),""),"")</f>
        <v/>
      </c>
    </row>
    <row r="128" spans="1:34" ht="15.75" customHeight="1" x14ac:dyDescent="0.3">
      <c r="A128" s="107"/>
      <c r="B128" s="54"/>
      <c r="C128" s="1047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 t="str">
        <f>IFERROR(IF(AG128&lt;&gt;"",": "&amp;VLOOKUP(AG128,mon!$A$1:$C$13641,2,0),""),"")</f>
        <v/>
      </c>
    </row>
    <row r="129" spans="1:34" ht="15.75" customHeight="1" x14ac:dyDescent="0.3">
      <c r="A129" s="105">
        <v>33</v>
      </c>
      <c r="B129" s="51" t="s">
        <v>9944</v>
      </c>
      <c r="C129" s="1042" t="s">
        <v>0</v>
      </c>
      <c r="D129" s="15" t="s">
        <v>7000</v>
      </c>
      <c r="E129" s="16">
        <v>4</v>
      </c>
      <c r="F129" s="16"/>
      <c r="G129" s="115" t="s">
        <v>813</v>
      </c>
      <c r="H129" s="15" t="s">
        <v>7000</v>
      </c>
      <c r="I129" s="17">
        <v>4</v>
      </c>
      <c r="J129" s="18"/>
      <c r="K129" s="114" t="s">
        <v>813</v>
      </c>
      <c r="L129" s="15" t="s">
        <v>7000</v>
      </c>
      <c r="M129" s="18">
        <v>4</v>
      </c>
      <c r="N129" s="18"/>
      <c r="O129" s="114" t="s">
        <v>813</v>
      </c>
      <c r="P129" s="34" t="s">
        <v>7000</v>
      </c>
      <c r="Q129" s="35">
        <v>4</v>
      </c>
      <c r="R129" s="36"/>
      <c r="S129" s="114" t="s">
        <v>813</v>
      </c>
      <c r="T129" s="15" t="s">
        <v>7000</v>
      </c>
      <c r="U129" s="18">
        <v>4</v>
      </c>
      <c r="V129" s="18"/>
      <c r="W129" s="114" t="s">
        <v>813</v>
      </c>
      <c r="X129" s="18"/>
      <c r="Y129" s="18"/>
      <c r="Z129" s="18"/>
      <c r="AA129" s="114"/>
      <c r="AB129" s="15"/>
      <c r="AC129" s="17"/>
      <c r="AD129" s="18"/>
      <c r="AE129" s="310"/>
      <c r="AF129" s="307" t="s">
        <v>7000</v>
      </c>
      <c r="AG129" s="304" t="s">
        <v>8744</v>
      </c>
      <c r="AH129" s="304" t="str">
        <f>IFERROR(IF(AG129&lt;&gt;"",": "&amp;VLOOKUP(AG129,mon!$A$1:$C$13641,2,0),""),"")</f>
        <v>: Máy điện 1</v>
      </c>
    </row>
    <row r="130" spans="1:34" ht="15.75" customHeight="1" x14ac:dyDescent="0.3">
      <c r="A130" s="107"/>
      <c r="B130" s="52" t="s">
        <v>412</v>
      </c>
      <c r="C130" s="104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5.75" customHeight="1" x14ac:dyDescent="0.3">
      <c r="A131" s="107"/>
      <c r="B131" s="52"/>
      <c r="C131" s="1046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5.75" customHeight="1" x14ac:dyDescent="0.3">
      <c r="A132" s="107"/>
      <c r="B132" s="54"/>
      <c r="C132" s="104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5.75" customHeight="1" x14ac:dyDescent="0.3">
      <c r="A133" s="105">
        <v>34</v>
      </c>
      <c r="B133" s="51" t="s">
        <v>9945</v>
      </c>
      <c r="C133" s="1042" t="s">
        <v>0</v>
      </c>
      <c r="D133" s="15" t="s">
        <v>7000</v>
      </c>
      <c r="E133" s="16">
        <v>4</v>
      </c>
      <c r="F133" s="16"/>
      <c r="G133" s="115" t="s">
        <v>813</v>
      </c>
      <c r="H133" s="15" t="s">
        <v>7000</v>
      </c>
      <c r="I133" s="17">
        <v>4</v>
      </c>
      <c r="J133" s="18"/>
      <c r="K133" s="114" t="s">
        <v>813</v>
      </c>
      <c r="L133" s="15" t="s">
        <v>7000</v>
      </c>
      <c r="M133" s="18">
        <v>4</v>
      </c>
      <c r="N133" s="18"/>
      <c r="O133" s="114" t="s">
        <v>813</v>
      </c>
      <c r="P133" s="34" t="s">
        <v>7000</v>
      </c>
      <c r="Q133" s="35">
        <v>4</v>
      </c>
      <c r="R133" s="36"/>
      <c r="S133" s="114" t="s">
        <v>813</v>
      </c>
      <c r="T133" s="15" t="s">
        <v>7000</v>
      </c>
      <c r="U133" s="18">
        <v>4</v>
      </c>
      <c r="V133" s="18"/>
      <c r="W133" s="114" t="s">
        <v>813</v>
      </c>
      <c r="X133" s="18"/>
      <c r="Y133" s="18"/>
      <c r="Z133" s="18"/>
      <c r="AA133" s="114"/>
      <c r="AB133" s="15"/>
      <c r="AC133" s="17"/>
      <c r="AD133" s="18"/>
      <c r="AE133" s="310"/>
      <c r="AF133" s="307" t="s">
        <v>7000</v>
      </c>
      <c r="AG133" s="304" t="s">
        <v>8744</v>
      </c>
      <c r="AH133" s="304" t="str">
        <f>IFERROR(IF(AG133&lt;&gt;"",": "&amp;VLOOKUP(AG133,mon!$A$1:$C$13641,2,0),""),"")</f>
        <v>: Máy điện 1</v>
      </c>
    </row>
    <row r="134" spans="1:34" ht="15.75" customHeight="1" x14ac:dyDescent="0.3">
      <c r="A134" s="107"/>
      <c r="B134" s="52" t="s">
        <v>412</v>
      </c>
      <c r="C134" s="104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5.75" customHeight="1" x14ac:dyDescent="0.3">
      <c r="A135" s="107"/>
      <c r="B135" s="52"/>
      <c r="C135" s="1046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5.75" customHeight="1" x14ac:dyDescent="0.3">
      <c r="A136" s="107"/>
      <c r="B136" s="52"/>
      <c r="C136" s="1046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5.75" customHeight="1" x14ac:dyDescent="0.3">
      <c r="A137" s="105">
        <v>35</v>
      </c>
      <c r="B137" s="51" t="s">
        <v>9898</v>
      </c>
      <c r="C137" s="1042" t="s">
        <v>0</v>
      </c>
      <c r="D137" s="15"/>
      <c r="E137" s="16"/>
      <c r="F137" s="16"/>
      <c r="G137" s="115"/>
      <c r="H137" s="15" t="s">
        <v>6525</v>
      </c>
      <c r="I137" s="17">
        <v>5</v>
      </c>
      <c r="J137" s="18"/>
      <c r="K137" s="114" t="s">
        <v>5480</v>
      </c>
      <c r="L137" s="18" t="s">
        <v>7000</v>
      </c>
      <c r="M137" s="18">
        <v>4</v>
      </c>
      <c r="N137" s="18"/>
      <c r="O137" s="114" t="s">
        <v>804</v>
      </c>
      <c r="P137" s="18" t="s">
        <v>7000</v>
      </c>
      <c r="Q137" s="18">
        <v>4</v>
      </c>
      <c r="R137" s="18"/>
      <c r="S137" s="114" t="s">
        <v>804</v>
      </c>
      <c r="T137" s="15" t="s">
        <v>7000</v>
      </c>
      <c r="U137" s="18">
        <v>4</v>
      </c>
      <c r="V137" s="18"/>
      <c r="W137" s="114" t="s">
        <v>804</v>
      </c>
      <c r="X137" s="15" t="s">
        <v>7000</v>
      </c>
      <c r="Y137" s="18">
        <v>4</v>
      </c>
      <c r="Z137" s="18"/>
      <c r="AA137" s="114" t="s">
        <v>804</v>
      </c>
      <c r="AB137" s="15" t="s">
        <v>7000</v>
      </c>
      <c r="AC137" s="18">
        <v>4</v>
      </c>
      <c r="AD137" s="18"/>
      <c r="AE137" s="310" t="s">
        <v>804</v>
      </c>
      <c r="AF137" s="307" t="s">
        <v>6525</v>
      </c>
      <c r="AG137" s="304" t="s">
        <v>10390</v>
      </c>
      <c r="AH137" s="304" t="str">
        <f>IFERROR(IF(AG137&lt;&gt;"",": "&amp;VLOOKUP(AG137,mon!$A$1:$C$13641,2,0),""),"")</f>
        <v>: Giáo dục chính trị</v>
      </c>
    </row>
    <row r="138" spans="1:34" ht="15.75" customHeight="1" x14ac:dyDescent="0.3">
      <c r="A138" s="107"/>
      <c r="B138" s="52" t="s">
        <v>412</v>
      </c>
      <c r="C138" s="1043"/>
      <c r="D138" s="20"/>
      <c r="E138" s="21"/>
      <c r="F138" s="21"/>
      <c r="G138" s="113"/>
      <c r="H138" s="20"/>
      <c r="I138" s="22"/>
      <c r="J138" s="22"/>
      <c r="K138" s="112"/>
      <c r="L138" s="20" t="s">
        <v>6525</v>
      </c>
      <c r="M138" s="22">
        <v>5</v>
      </c>
      <c r="N138" s="22"/>
      <c r="O138" s="112" t="s">
        <v>5480</v>
      </c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 t="s">
        <v>7000</v>
      </c>
      <c r="AG138" s="305" t="s">
        <v>10111</v>
      </c>
      <c r="AH138" s="305" t="str">
        <f>IFERROR(IF(AG138&lt;&gt;"",": "&amp;VLOOKUP(AG138,mon!$A$1:$C$13641,2,0),""),"")</f>
        <v>: Đo lường điện</v>
      </c>
    </row>
    <row r="139" spans="1:34" ht="15.75" customHeight="1" x14ac:dyDescent="0.3">
      <c r="A139" s="107"/>
      <c r="B139" s="52"/>
      <c r="C139" s="1046" t="s">
        <v>1</v>
      </c>
      <c r="D139" s="25"/>
      <c r="E139" s="26"/>
      <c r="F139" s="26"/>
      <c r="G139" s="111"/>
      <c r="H139" s="25" t="s">
        <v>6525</v>
      </c>
      <c r="I139" s="27">
        <v>5</v>
      </c>
      <c r="J139" s="28"/>
      <c r="K139" s="110" t="s">
        <v>5480</v>
      </c>
      <c r="L139" s="25" t="s">
        <v>6525</v>
      </c>
      <c r="M139" s="28">
        <v>5</v>
      </c>
      <c r="N139" s="28"/>
      <c r="O139" s="110" t="s">
        <v>5480</v>
      </c>
      <c r="P139" s="25" t="s">
        <v>6525</v>
      </c>
      <c r="Q139" s="28">
        <v>5</v>
      </c>
      <c r="R139" s="28"/>
      <c r="S139" s="110" t="s">
        <v>5480</v>
      </c>
      <c r="T139" s="25"/>
      <c r="U139" s="28"/>
      <c r="V139" s="28"/>
      <c r="W139" s="110"/>
      <c r="X139" s="25" t="s">
        <v>6525</v>
      </c>
      <c r="Y139" s="28">
        <v>5</v>
      </c>
      <c r="Z139" s="28"/>
      <c r="AA139" s="110" t="s">
        <v>5480</v>
      </c>
      <c r="AB139" s="25"/>
      <c r="AC139" s="27"/>
      <c r="AD139" s="28"/>
      <c r="AE139" s="312"/>
      <c r="AF139" s="308"/>
      <c r="AG139" s="305"/>
      <c r="AH139" s="305"/>
    </row>
    <row r="140" spans="1:34" ht="15.75" customHeight="1" x14ac:dyDescent="0.3">
      <c r="A140" s="107"/>
      <c r="B140" s="52"/>
      <c r="C140" s="104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5.75" customHeight="1" x14ac:dyDescent="0.3">
      <c r="A141" s="105">
        <v>36</v>
      </c>
      <c r="B141" s="51" t="s">
        <v>9899</v>
      </c>
      <c r="C141" s="1042" t="s">
        <v>0</v>
      </c>
      <c r="D141" s="15" t="s">
        <v>10141</v>
      </c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 t="str">
        <f>IFERROR(IF(AG141&lt;&gt;"",": "&amp;VLOOKUP(AG141,mon!$A$1:$C$13641,2,0),""),"")</f>
        <v/>
      </c>
    </row>
    <row r="142" spans="1:34" ht="15.75" customHeight="1" x14ac:dyDescent="0.3">
      <c r="A142" s="107"/>
      <c r="B142" s="52" t="s">
        <v>412</v>
      </c>
      <c r="C142" s="104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5.75" customHeight="1" x14ac:dyDescent="0.3">
      <c r="A143" s="107"/>
      <c r="B143" s="52"/>
      <c r="C143" s="1046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5.75" customHeight="1" x14ac:dyDescent="0.3">
      <c r="A144" s="107"/>
      <c r="B144" s="52"/>
      <c r="C144" s="1046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5.75" customHeight="1" x14ac:dyDescent="0.3">
      <c r="A145" s="105">
        <v>37</v>
      </c>
      <c r="B145" s="51" t="s">
        <v>9969</v>
      </c>
      <c r="C145" s="1042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7006</v>
      </c>
      <c r="Y145" s="18">
        <v>4</v>
      </c>
      <c r="Z145" s="18"/>
      <c r="AA145" s="114" t="s">
        <v>815</v>
      </c>
      <c r="AB145" s="15" t="s">
        <v>7006</v>
      </c>
      <c r="AC145" s="17">
        <v>4</v>
      </c>
      <c r="AD145" s="18"/>
      <c r="AE145" s="310" t="s">
        <v>815</v>
      </c>
      <c r="AF145" s="307" t="s">
        <v>7006</v>
      </c>
      <c r="AG145" s="304" t="s">
        <v>9421</v>
      </c>
      <c r="AH145" s="304" t="str">
        <f>IFERROR(IF(AG145&lt;&gt;"",": "&amp;VLOOKUP(AG145,mon!$A$1:$C$13641,2,0),""),"")</f>
        <v xml:space="preserve">: Trang bị điện </v>
      </c>
    </row>
    <row r="146" spans="1:34" ht="15.75" customHeight="1" x14ac:dyDescent="0.3">
      <c r="A146" s="107"/>
      <c r="B146" s="52" t="s">
        <v>412</v>
      </c>
      <c r="C146" s="104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5.75" customHeight="1" x14ac:dyDescent="0.3">
      <c r="A147" s="107"/>
      <c r="B147" s="52"/>
      <c r="C147" s="1046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7006</v>
      </c>
      <c r="Y147" s="28">
        <v>4</v>
      </c>
      <c r="Z147" s="28"/>
      <c r="AA147" s="110" t="s">
        <v>815</v>
      </c>
      <c r="AB147" s="25" t="s">
        <v>7006</v>
      </c>
      <c r="AC147" s="27">
        <v>4</v>
      </c>
      <c r="AD147" s="28"/>
      <c r="AE147" s="312" t="s">
        <v>815</v>
      </c>
      <c r="AF147" s="308"/>
      <c r="AG147" s="305"/>
      <c r="AH147" s="305"/>
    </row>
    <row r="148" spans="1:34" ht="15.75" customHeight="1" x14ac:dyDescent="0.3">
      <c r="A148" s="107"/>
      <c r="B148" s="52"/>
      <c r="C148" s="104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5.75" customHeight="1" x14ac:dyDescent="0.3">
      <c r="A149" s="105">
        <v>38</v>
      </c>
      <c r="B149" s="51" t="s">
        <v>9980</v>
      </c>
      <c r="C149" s="1042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7103</v>
      </c>
      <c r="Y149" s="18">
        <v>4</v>
      </c>
      <c r="Z149" s="18"/>
      <c r="AA149" s="114" t="s">
        <v>800</v>
      </c>
      <c r="AB149" s="15" t="s">
        <v>7103</v>
      </c>
      <c r="AC149" s="17">
        <v>4</v>
      </c>
      <c r="AD149" s="18"/>
      <c r="AE149" s="310" t="s">
        <v>800</v>
      </c>
      <c r="AF149" s="307" t="s">
        <v>7103</v>
      </c>
      <c r="AG149" s="304" t="s">
        <v>10005</v>
      </c>
      <c r="AH149" s="304" t="str">
        <f>IFERROR(IF(AG149&lt;&gt;"",": "&amp;VLOOKUP(AG149,mon!$A$1:$C$13641,2,0),""),"")</f>
        <v>: Sử dụng các phần mềm chuyên ngành</v>
      </c>
    </row>
    <row r="150" spans="1:34" ht="15.75" customHeight="1" x14ac:dyDescent="0.3">
      <c r="A150" s="107"/>
      <c r="B150" s="52" t="s">
        <v>412</v>
      </c>
      <c r="C150" s="104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 t="str">
        <f>IFERROR(IF(AG150&lt;&gt;"",": "&amp;VLOOKUP(AG150,mon!$A$1:$C$13641,2,0),""),"")</f>
        <v/>
      </c>
    </row>
    <row r="151" spans="1:34" ht="15.75" customHeight="1" x14ac:dyDescent="0.3">
      <c r="A151" s="107"/>
      <c r="B151" s="52"/>
      <c r="C151" s="1046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7103</v>
      </c>
      <c r="Y151" s="28">
        <v>4</v>
      </c>
      <c r="Z151" s="28"/>
      <c r="AA151" s="110" t="s">
        <v>800</v>
      </c>
      <c r="AB151" s="25" t="s">
        <v>7103</v>
      </c>
      <c r="AC151" s="27">
        <v>4</v>
      </c>
      <c r="AD151" s="28"/>
      <c r="AE151" s="312" t="s">
        <v>800</v>
      </c>
      <c r="AF151" s="308"/>
      <c r="AG151" s="305"/>
      <c r="AH151" s="305"/>
    </row>
    <row r="152" spans="1:34" ht="15.75" customHeight="1" x14ac:dyDescent="0.3">
      <c r="A152" s="107"/>
      <c r="B152" s="52"/>
      <c r="C152" s="1046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5.75" customHeight="1" x14ac:dyDescent="0.3">
      <c r="A153" s="542"/>
      <c r="B153" s="542"/>
      <c r="C153" s="542"/>
      <c r="D153" s="542" t="s">
        <v>352</v>
      </c>
      <c r="E153" s="542" t="s">
        <v>561</v>
      </c>
      <c r="F153" s="542"/>
      <c r="G153" s="542"/>
      <c r="H153" s="542" t="s">
        <v>184</v>
      </c>
      <c r="I153" s="542" t="s">
        <v>5588</v>
      </c>
      <c r="J153" s="542"/>
      <c r="K153" s="542"/>
      <c r="L153" s="542" t="s">
        <v>167</v>
      </c>
      <c r="M153" s="542" t="s">
        <v>5583</v>
      </c>
      <c r="N153" s="542"/>
      <c r="O153" s="542"/>
      <c r="P153" s="542" t="s">
        <v>5480</v>
      </c>
      <c r="Q153" s="542" t="s">
        <v>138</v>
      </c>
      <c r="R153" s="542"/>
      <c r="S153" s="542"/>
      <c r="T153" s="542" t="s">
        <v>259</v>
      </c>
      <c r="U153" s="542" t="s">
        <v>5553</v>
      </c>
      <c r="V153" s="542"/>
      <c r="W153" s="542"/>
      <c r="X153" s="542" t="s">
        <v>810</v>
      </c>
      <c r="Y153" s="542" t="s">
        <v>5563</v>
      </c>
      <c r="Z153" s="542"/>
      <c r="AA153" s="542"/>
      <c r="AB153" s="542"/>
      <c r="AC153" s="542"/>
      <c r="AD153" s="542"/>
      <c r="AE153" s="542"/>
    </row>
    <row r="154" spans="1:34" ht="15.75" customHeight="1" x14ac:dyDescent="0.3">
      <c r="A154" s="542"/>
      <c r="B154" s="542"/>
      <c r="C154" s="542"/>
      <c r="D154" s="542" t="s">
        <v>819</v>
      </c>
      <c r="E154" s="542" t="s">
        <v>5565</v>
      </c>
      <c r="F154" s="542"/>
      <c r="G154" s="542"/>
      <c r="H154" s="542" t="s">
        <v>813</v>
      </c>
      <c r="I154" s="542" t="s">
        <v>5570</v>
      </c>
      <c r="J154" s="542"/>
      <c r="K154" s="542"/>
      <c r="L154" s="542" t="s">
        <v>794</v>
      </c>
      <c r="M154" s="542" t="s">
        <v>124</v>
      </c>
      <c r="N154" s="542"/>
      <c r="O154" s="542"/>
      <c r="P154" s="542" t="s">
        <v>800</v>
      </c>
      <c r="Q154" s="542" t="s">
        <v>5567</v>
      </c>
      <c r="R154" s="542"/>
      <c r="S154" s="542"/>
      <c r="T154" s="542" t="s">
        <v>824</v>
      </c>
      <c r="U154" s="542" t="s">
        <v>133</v>
      </c>
      <c r="V154" s="542"/>
      <c r="W154" s="542"/>
      <c r="X154" s="542" t="s">
        <v>807</v>
      </c>
      <c r="Y154" s="542" t="s">
        <v>5569</v>
      </c>
      <c r="Z154" s="542"/>
      <c r="AA154" s="542"/>
      <c r="AB154" s="542"/>
      <c r="AC154" s="542"/>
      <c r="AD154" s="542"/>
      <c r="AE154" s="542"/>
    </row>
    <row r="155" spans="1:34" ht="15.75" customHeight="1" x14ac:dyDescent="0.3">
      <c r="A155" s="542"/>
      <c r="B155" s="542"/>
      <c r="C155" s="542"/>
      <c r="D155" s="542" t="s">
        <v>815</v>
      </c>
      <c r="E155" s="542" t="s">
        <v>5580</v>
      </c>
      <c r="F155" s="542"/>
      <c r="G155" s="542"/>
      <c r="H155" s="542" t="s">
        <v>804</v>
      </c>
      <c r="I155" s="542" t="s">
        <v>5578</v>
      </c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542"/>
      <c r="U155" s="542"/>
      <c r="V155" s="542"/>
      <c r="W155" s="542"/>
      <c r="X155" s="542"/>
      <c r="Y155" s="542"/>
      <c r="Z155" s="542"/>
      <c r="AA155" s="542"/>
      <c r="AB155" s="542"/>
      <c r="AC155" s="542"/>
      <c r="AD155" s="542"/>
      <c r="AE155" s="542"/>
    </row>
    <row r="156" spans="1:34" ht="15.75" customHeight="1" x14ac:dyDescent="0.3">
      <c r="A156" s="542"/>
      <c r="B156" s="542"/>
      <c r="C156" s="542"/>
      <c r="D156" s="542"/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542"/>
      <c r="U156" s="542"/>
      <c r="V156" s="542"/>
      <c r="W156" s="542"/>
      <c r="X156" s="542"/>
      <c r="Y156" s="542"/>
      <c r="Z156" s="542"/>
      <c r="AA156" s="542"/>
      <c r="AB156" s="542"/>
      <c r="AC156" s="542"/>
      <c r="AD156" s="542"/>
      <c r="AE156" s="542"/>
    </row>
    <row r="157" spans="1:34" ht="15.75" customHeight="1" x14ac:dyDescent="0.3">
      <c r="A157" s="542"/>
      <c r="B157" s="542"/>
      <c r="C157" s="542"/>
      <c r="D157" s="542"/>
      <c r="E157" s="542"/>
      <c r="F157" s="542"/>
      <c r="G157" s="542"/>
      <c r="H157" s="542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2"/>
      <c r="T157" s="542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</row>
  </sheetData>
  <mergeCells count="86"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7:C98"/>
    <mergeCell ref="C99:C100"/>
    <mergeCell ref="C87:C88"/>
    <mergeCell ref="C89:C90"/>
    <mergeCell ref="C91:C92"/>
    <mergeCell ref="C93:C9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AF4:AH4"/>
    <mergeCell ref="AB4:AE4"/>
    <mergeCell ref="L4:O4"/>
    <mergeCell ref="P4:S4"/>
    <mergeCell ref="T4:W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51:C152"/>
    <mergeCell ref="C145:C146"/>
    <mergeCell ref="C147:C148"/>
    <mergeCell ref="C149:C150"/>
    <mergeCell ref="C141:C142"/>
    <mergeCell ref="C143:C144"/>
  </mergeCells>
  <conditionalFormatting sqref="D35:G35 D33:AE33">
    <cfRule type="expression" dxfId="230" priority="7" stopIfTrue="1">
      <formula>AND($C33:F96,J33:J96,"T04")</formula>
    </cfRule>
  </conditionalFormatting>
  <conditionalFormatting sqref="E37:G37">
    <cfRule type="expression" dxfId="229" priority="6" stopIfTrue="1">
      <formula>AND($C37:G108,K37:K108,"T04")</formula>
    </cfRule>
  </conditionalFormatting>
  <conditionalFormatting sqref="L37:O37">
    <cfRule type="expression" dxfId="228" priority="5" stopIfTrue="1">
      <formula>AND($C37:N108,R37:R108,"T04")</formula>
    </cfRule>
  </conditionalFormatting>
  <conditionalFormatting sqref="D37">
    <cfRule type="expression" dxfId="227" priority="4" stopIfTrue="1">
      <formula>AND($C37:F108,J37:J108,"T04")</formula>
    </cfRule>
  </conditionalFormatting>
  <conditionalFormatting sqref="P37:AA37">
    <cfRule type="expression" dxfId="226" priority="3" stopIfTrue="1">
      <formula>AND($C37:R100,V37:V100,"T04")</formula>
    </cfRule>
  </conditionalFormatting>
  <conditionalFormatting sqref="AB37:AE37">
    <cfRule type="expression" dxfId="225" priority="2" stopIfTrue="1">
      <formula>AND($C37:AD100,AH37:AH100,"T04")</formula>
    </cfRule>
  </conditionalFormatting>
  <conditionalFormatting sqref="H37:K37">
    <cfRule type="expression" dxfId="224" priority="1" stopIfTrue="1">
      <formula>AND($C37:J100,N37:N100,"T04")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11" customWidth="1"/>
    <col min="2" max="2" width="9.7109375" style="3" customWidth="1"/>
    <col min="3" max="3" width="3.5703125" style="1" customWidth="1"/>
    <col min="4" max="4" width="7" style="1" customWidth="1"/>
    <col min="5" max="5" width="5" style="3" customWidth="1"/>
    <col min="6" max="6" width="4.5703125" style="1" customWidth="1"/>
    <col min="7" max="7" width="5" style="1" customWidth="1"/>
    <col min="8" max="8" width="7" style="1" customWidth="1"/>
    <col min="9" max="9" width="3" style="1" customWidth="1"/>
    <col min="10" max="10" width="5.85546875" style="1" customWidth="1"/>
    <col min="11" max="11" width="5.28515625" style="1" customWidth="1"/>
    <col min="12" max="12" width="6.71093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4.85546875" style="1" customWidth="1"/>
    <col min="18" max="18" width="4.5703125" style="1" customWidth="1"/>
    <col min="19" max="19" width="3.7109375" style="1" customWidth="1"/>
    <col min="20" max="20" width="7.5703125" style="1" customWidth="1"/>
    <col min="21" max="21" width="3.7109375" style="1" customWidth="1"/>
    <col min="22" max="22" width="4.7109375" style="1" customWidth="1"/>
    <col min="23" max="23" width="3.7109375" style="1" customWidth="1"/>
    <col min="24" max="24" width="6.140625" style="1" customWidth="1"/>
    <col min="25" max="25" width="2.5703125" style="1" customWidth="1"/>
    <col min="26" max="26" width="3" style="1" customWidth="1"/>
    <col min="27" max="27" width="3.7109375" style="1" customWidth="1"/>
    <col min="28" max="28" width="2.7109375" style="1" customWidth="1"/>
    <col min="29" max="29" width="3.140625" style="1" customWidth="1"/>
    <col min="30" max="31" width="3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4" t="str">
        <f>'DL1'!A1:D2</f>
        <v xml:space="preserve">TRƯỜNG CAO ĐẲNG
CƠ ĐIỆN XÂY DỰNG VIỆT XÔ 
</v>
      </c>
      <c r="B1" s="1084"/>
      <c r="C1" s="1084"/>
      <c r="D1" s="1084"/>
      <c r="E1" s="119"/>
      <c r="F1" s="119"/>
      <c r="G1" s="119"/>
      <c r="H1" s="1102" t="str">
        <f>'DL1'!H1</f>
        <v>THỜI KHÓA BIỂU TẠI TRƯỜNG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120"/>
      <c r="Z1" s="120"/>
      <c r="AA1" s="83" t="s">
        <v>9879</v>
      </c>
    </row>
    <row r="2" spans="1:36" ht="15.75" customHeight="1" x14ac:dyDescent="0.3">
      <c r="A2" s="1084"/>
      <c r="B2" s="1084"/>
      <c r="C2" s="1084"/>
      <c r="D2" s="1084"/>
      <c r="E2" s="121"/>
      <c r="F2" s="122"/>
      <c r="G2" s="123"/>
      <c r="H2" s="1085" t="str">
        <f>'DL1'!H2</f>
        <v>Tuần 32 (từ ngày 11/03/2024 đến ngày 17/03/2024)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124"/>
      <c r="Z2" s="124"/>
      <c r="AA2" s="124"/>
      <c r="AB2" s="124"/>
      <c r="AC2" s="3"/>
      <c r="AD2" s="3"/>
    </row>
    <row r="3" spans="1:36" ht="15.75" customHeight="1" x14ac:dyDescent="0.3">
      <c r="B3" s="121"/>
      <c r="C3" s="122"/>
      <c r="D3" s="122"/>
      <c r="E3" s="121"/>
      <c r="F3" s="122"/>
      <c r="G3" s="122"/>
      <c r="H3" s="1101" t="s">
        <v>392</v>
      </c>
      <c r="I3" s="1101"/>
      <c r="J3" s="1101"/>
      <c r="K3" s="1101"/>
      <c r="L3" s="1101"/>
      <c r="M3" s="1101"/>
      <c r="N3" s="1101"/>
      <c r="O3" s="1101"/>
      <c r="P3" s="1101"/>
      <c r="Q3" s="1101"/>
      <c r="R3" s="1101"/>
      <c r="S3" s="1101"/>
      <c r="T3" s="1101"/>
      <c r="U3" s="1101"/>
      <c r="V3" s="1101"/>
      <c r="W3" s="1101"/>
      <c r="X3" s="1101"/>
      <c r="Y3" s="125"/>
      <c r="Z3" s="125"/>
      <c r="AA3" s="125"/>
      <c r="AB3" s="125"/>
      <c r="AC3" s="4"/>
      <c r="AD3" s="4"/>
      <c r="AF3" s="1">
        <f>COUNT(A5:A32)*4+4</f>
        <v>32</v>
      </c>
    </row>
    <row r="4" spans="1:36" s="2" customFormat="1" ht="15.75" customHeight="1" x14ac:dyDescent="0.3">
      <c r="A4" s="191" t="s">
        <v>17</v>
      </c>
      <c r="B4" s="117" t="s">
        <v>27</v>
      </c>
      <c r="C4" s="341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8" t="s">
        <v>26</v>
      </c>
      <c r="AC4" s="1079"/>
      <c r="AD4" s="1079"/>
      <c r="AE4" s="1080"/>
      <c r="AF4" s="1070" t="s">
        <v>4553</v>
      </c>
      <c r="AG4" s="1070"/>
      <c r="AH4" s="1071"/>
      <c r="AI4" s="266" t="s">
        <v>852</v>
      </c>
      <c r="AJ4" s="266" t="s">
        <v>853</v>
      </c>
    </row>
    <row r="5" spans="1:36" x14ac:dyDescent="0.3">
      <c r="A5" s="105">
        <v>1</v>
      </c>
      <c r="B5" s="51" t="s">
        <v>7004</v>
      </c>
      <c r="C5" s="1042" t="s">
        <v>0</v>
      </c>
      <c r="D5" s="15"/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7111</v>
      </c>
      <c r="AG5" s="304" t="s">
        <v>9943</v>
      </c>
      <c r="AH5" s="304" t="str">
        <f>IFERROR(IF(AG5&lt;&gt;"",": "&amp;VLOOKUP(AG5,mon!$A$1:$C$36132,2,0),""),"")</f>
        <v/>
      </c>
    </row>
    <row r="6" spans="1:36" x14ac:dyDescent="0.3">
      <c r="A6" s="107"/>
      <c r="B6" s="52"/>
      <c r="C6" s="104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7.5" customHeight="1" x14ac:dyDescent="0.3">
      <c r="A7" s="107"/>
      <c r="B7" s="52"/>
      <c r="C7" s="104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3.5" customHeight="1" x14ac:dyDescent="0.3">
      <c r="A8" s="107"/>
      <c r="B8" s="52"/>
      <c r="C8" s="104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3">
      <c r="A9" s="105">
        <v>2</v>
      </c>
      <c r="B9" s="51" t="s">
        <v>8300</v>
      </c>
      <c r="C9" s="1042" t="s">
        <v>0</v>
      </c>
      <c r="D9" s="15" t="s">
        <v>9912</v>
      </c>
      <c r="E9" s="16"/>
      <c r="F9" s="16"/>
      <c r="G9" s="115"/>
      <c r="H9" s="15" t="s">
        <v>9912</v>
      </c>
      <c r="I9" s="17"/>
      <c r="J9" s="18"/>
      <c r="K9" s="114"/>
      <c r="L9" s="15" t="s">
        <v>9912</v>
      </c>
      <c r="M9" s="18"/>
      <c r="N9" s="18"/>
      <c r="O9" s="114"/>
      <c r="P9" s="34" t="s">
        <v>9912</v>
      </c>
      <c r="Q9" s="35"/>
      <c r="R9" s="36"/>
      <c r="S9" s="114"/>
      <c r="T9" s="15" t="s">
        <v>9912</v>
      </c>
      <c r="U9" s="18"/>
      <c r="V9" s="18"/>
      <c r="W9" s="114"/>
      <c r="X9" s="18" t="s">
        <v>9912</v>
      </c>
      <c r="Y9" s="18"/>
      <c r="Z9" s="18"/>
      <c r="AA9" s="114"/>
      <c r="AB9" s="15"/>
      <c r="AC9" s="17"/>
      <c r="AD9" s="18"/>
      <c r="AE9" s="310"/>
      <c r="AF9" s="307" t="s">
        <v>6555</v>
      </c>
      <c r="AG9" s="304" t="s">
        <v>7611</v>
      </c>
      <c r="AH9" s="304" t="str">
        <f>IFERROR(IF(AG9&lt;&gt;"",": "&amp;VLOOKUP(AG9,mon!$A$1:$C$36132,2,0),""),"")</f>
        <v xml:space="preserve">: Tiện CNC cơ bản </v>
      </c>
    </row>
    <row r="10" spans="1:36" x14ac:dyDescent="0.3">
      <c r="A10" s="107"/>
      <c r="B10" s="52"/>
      <c r="C10" s="1043"/>
      <c r="D10" s="20" t="s">
        <v>7244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3">
      <c r="A11" s="107"/>
      <c r="B11" s="52"/>
      <c r="C11" s="1046" t="s">
        <v>1</v>
      </c>
      <c r="D11" s="25" t="s">
        <v>9912</v>
      </c>
      <c r="E11" s="26"/>
      <c r="F11" s="26"/>
      <c r="G11" s="111"/>
      <c r="H11" s="25" t="s">
        <v>6555</v>
      </c>
      <c r="I11" s="27">
        <v>4</v>
      </c>
      <c r="J11" s="28" t="s">
        <v>503</v>
      </c>
      <c r="K11" s="110" t="s">
        <v>181</v>
      </c>
      <c r="L11" s="25" t="s">
        <v>6555</v>
      </c>
      <c r="M11" s="28">
        <v>4</v>
      </c>
      <c r="N11" s="28" t="s">
        <v>503</v>
      </c>
      <c r="O11" s="110" t="s">
        <v>181</v>
      </c>
      <c r="P11" s="25" t="s">
        <v>6555</v>
      </c>
      <c r="Q11" s="27">
        <v>4</v>
      </c>
      <c r="R11" s="28" t="s">
        <v>503</v>
      </c>
      <c r="S11" s="110" t="s">
        <v>181</v>
      </c>
      <c r="T11" s="25" t="s">
        <v>6555</v>
      </c>
      <c r="U11" s="28">
        <v>4</v>
      </c>
      <c r="V11" s="28" t="s">
        <v>503</v>
      </c>
      <c r="W11" s="110" t="s">
        <v>181</v>
      </c>
      <c r="X11" s="25" t="s">
        <v>6555</v>
      </c>
      <c r="Y11" s="28">
        <v>4</v>
      </c>
      <c r="Z11" s="28" t="s">
        <v>503</v>
      </c>
      <c r="AA11" s="110" t="s">
        <v>181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3">
      <c r="A12" s="107"/>
      <c r="B12" s="52"/>
      <c r="C12" s="104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3">
      <c r="A13" s="105">
        <v>3</v>
      </c>
      <c r="B13" s="51" t="s">
        <v>8301</v>
      </c>
      <c r="C13" s="1042" t="s">
        <v>0</v>
      </c>
      <c r="D13" s="15" t="s">
        <v>9912</v>
      </c>
      <c r="E13" s="16"/>
      <c r="F13" s="16"/>
      <c r="G13" s="115"/>
      <c r="H13" s="15" t="s">
        <v>9912</v>
      </c>
      <c r="I13" s="17"/>
      <c r="J13" s="18"/>
      <c r="K13" s="114"/>
      <c r="L13" s="18" t="s">
        <v>9912</v>
      </c>
      <c r="M13" s="18"/>
      <c r="N13" s="18"/>
      <c r="O13" s="114"/>
      <c r="P13" s="15" t="s">
        <v>9912</v>
      </c>
      <c r="Q13" s="17"/>
      <c r="R13" s="18"/>
      <c r="S13" s="114"/>
      <c r="T13" s="15" t="s">
        <v>9912</v>
      </c>
      <c r="U13" s="18"/>
      <c r="V13" s="18"/>
      <c r="W13" s="114"/>
      <c r="X13" s="15" t="s">
        <v>9912</v>
      </c>
      <c r="Y13" s="18"/>
      <c r="Z13" s="18"/>
      <c r="AA13" s="114"/>
      <c r="AB13" s="15"/>
      <c r="AC13" s="17"/>
      <c r="AD13" s="18"/>
      <c r="AE13" s="310"/>
      <c r="AF13" s="307" t="s">
        <v>6552</v>
      </c>
      <c r="AG13" s="304" t="s">
        <v>7639</v>
      </c>
      <c r="AH13" s="304" t="str">
        <f>IFERROR(IF(AG13&lt;&gt;"",": "&amp;VLOOKUP(AG13,mon!$A$1:$C$36132,2,0),""),"")</f>
        <v>: Hàn khí</v>
      </c>
    </row>
    <row r="14" spans="1:36" x14ac:dyDescent="0.3">
      <c r="A14" s="107"/>
      <c r="B14" s="52"/>
      <c r="C14" s="1043"/>
      <c r="D14" s="20" t="s">
        <v>7244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3">
      <c r="A15" s="107"/>
      <c r="B15" s="52"/>
      <c r="C15" s="1046" t="s">
        <v>1</v>
      </c>
      <c r="D15" s="25" t="s">
        <v>9912</v>
      </c>
      <c r="E15" s="26"/>
      <c r="F15" s="26"/>
      <c r="G15" s="111"/>
      <c r="H15" s="25" t="s">
        <v>6552</v>
      </c>
      <c r="I15" s="27">
        <v>4</v>
      </c>
      <c r="J15" s="28" t="s">
        <v>242</v>
      </c>
      <c r="K15" s="110" t="s">
        <v>186</v>
      </c>
      <c r="L15" s="25" t="s">
        <v>6552</v>
      </c>
      <c r="M15" s="28">
        <v>4</v>
      </c>
      <c r="N15" s="28" t="s">
        <v>242</v>
      </c>
      <c r="O15" s="110" t="s">
        <v>186</v>
      </c>
      <c r="P15" s="30" t="s">
        <v>6552</v>
      </c>
      <c r="Q15" s="31">
        <v>4</v>
      </c>
      <c r="R15" s="28" t="s">
        <v>242</v>
      </c>
      <c r="S15" s="110" t="s">
        <v>186</v>
      </c>
      <c r="T15" s="25" t="s">
        <v>6552</v>
      </c>
      <c r="U15" s="28">
        <v>4</v>
      </c>
      <c r="V15" s="28" t="s">
        <v>242</v>
      </c>
      <c r="W15" s="110" t="s">
        <v>186</v>
      </c>
      <c r="X15" s="25" t="s">
        <v>6552</v>
      </c>
      <c r="Y15" s="28">
        <v>4</v>
      </c>
      <c r="Z15" s="28" t="s">
        <v>242</v>
      </c>
      <c r="AA15" s="110" t="s">
        <v>186</v>
      </c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3">
      <c r="A16" s="107"/>
      <c r="B16" s="52"/>
      <c r="C16" s="104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3">
      <c r="A17" s="105">
        <v>4</v>
      </c>
      <c r="B17" s="51" t="s">
        <v>8322</v>
      </c>
      <c r="C17" s="1042" t="s">
        <v>0</v>
      </c>
      <c r="D17" s="15"/>
      <c r="E17" s="16"/>
      <c r="F17" s="16"/>
      <c r="G17" s="115"/>
      <c r="H17" s="15" t="s">
        <v>7237</v>
      </c>
      <c r="I17" s="17">
        <v>4</v>
      </c>
      <c r="J17" s="18" t="s">
        <v>503</v>
      </c>
      <c r="K17" s="114" t="s">
        <v>181</v>
      </c>
      <c r="L17" s="15" t="s">
        <v>7082</v>
      </c>
      <c r="M17" s="18">
        <v>4</v>
      </c>
      <c r="N17" s="509" t="s">
        <v>459</v>
      </c>
      <c r="O17" s="114" t="s">
        <v>198</v>
      </c>
      <c r="P17" s="34" t="s">
        <v>7237</v>
      </c>
      <c r="Q17" s="35">
        <v>4</v>
      </c>
      <c r="R17" s="36" t="s">
        <v>503</v>
      </c>
      <c r="S17" s="114" t="s">
        <v>181</v>
      </c>
      <c r="T17" s="15" t="s">
        <v>7237</v>
      </c>
      <c r="U17" s="18">
        <v>4</v>
      </c>
      <c r="V17" s="18" t="s">
        <v>503</v>
      </c>
      <c r="W17" s="114" t="s">
        <v>181</v>
      </c>
      <c r="X17" s="18" t="s">
        <v>7237</v>
      </c>
      <c r="Y17" s="18">
        <v>4</v>
      </c>
      <c r="Z17" s="18" t="s">
        <v>503</v>
      </c>
      <c r="AA17" s="114" t="s">
        <v>181</v>
      </c>
      <c r="AB17" s="15"/>
      <c r="AC17" s="17"/>
      <c r="AD17" s="18"/>
      <c r="AE17" s="310"/>
      <c r="AF17" s="307" t="s">
        <v>7082</v>
      </c>
      <c r="AG17" s="304" t="s">
        <v>7560</v>
      </c>
      <c r="AH17" s="304" t="str">
        <f>IFERROR(IF(AG17&lt;&gt;"",": "&amp;VLOOKUP(AG17,mon!$A$1:$C$36132,2,0),""),"")</f>
        <v>: Tiếng Anh chuyên nghành</v>
      </c>
    </row>
    <row r="18" spans="1:34" x14ac:dyDescent="0.3">
      <c r="A18" s="107"/>
      <c r="B18" s="52"/>
      <c r="C18" s="104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7237</v>
      </c>
      <c r="AG18" s="305" t="s">
        <v>7577</v>
      </c>
      <c r="AH18" s="305" t="str">
        <f>IFERROR(IF(AG18&lt;&gt;"",": "&amp;VLOOKUP(AG18,mon!$A$1:$C$36132,2,0),""),"")</f>
        <v xml:space="preserve">: Phay CNC cơ bản </v>
      </c>
    </row>
    <row r="19" spans="1:34" x14ac:dyDescent="0.3">
      <c r="A19" s="107"/>
      <c r="B19" s="52"/>
      <c r="C19" s="1046" t="s">
        <v>1</v>
      </c>
      <c r="D19" s="25" t="s">
        <v>7237</v>
      </c>
      <c r="E19" s="26">
        <v>4</v>
      </c>
      <c r="F19" s="26" t="s">
        <v>503</v>
      </c>
      <c r="G19" s="111" t="s">
        <v>181</v>
      </c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2" customHeight="1" x14ac:dyDescent="0.3">
      <c r="A20" s="107"/>
      <c r="B20" s="52"/>
      <c r="C20" s="104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x14ac:dyDescent="0.3">
      <c r="A21" s="105">
        <v>5</v>
      </c>
      <c r="B21" s="51" t="s">
        <v>9866</v>
      </c>
      <c r="C21" s="1042" t="s">
        <v>0</v>
      </c>
      <c r="D21" s="15" t="s">
        <v>6559</v>
      </c>
      <c r="E21" s="16">
        <v>4</v>
      </c>
      <c r="F21" s="16" t="s">
        <v>246</v>
      </c>
      <c r="G21" s="115" t="s">
        <v>152</v>
      </c>
      <c r="H21" s="15" t="s">
        <v>9912</v>
      </c>
      <c r="I21" s="17"/>
      <c r="J21" s="18"/>
      <c r="K21" s="114"/>
      <c r="L21" s="15" t="s">
        <v>6559</v>
      </c>
      <c r="M21" s="18">
        <v>4</v>
      </c>
      <c r="N21" s="18" t="s">
        <v>246</v>
      </c>
      <c r="O21" s="114" t="s">
        <v>152</v>
      </c>
      <c r="P21" s="34" t="s">
        <v>4580</v>
      </c>
      <c r="Q21" s="35">
        <v>4</v>
      </c>
      <c r="R21" s="507" t="s">
        <v>400</v>
      </c>
      <c r="S21" s="114" t="s">
        <v>604</v>
      </c>
      <c r="T21" s="15" t="s">
        <v>6559</v>
      </c>
      <c r="U21" s="18">
        <v>4</v>
      </c>
      <c r="V21" s="18" t="s">
        <v>246</v>
      </c>
      <c r="W21" s="114" t="s">
        <v>152</v>
      </c>
      <c r="X21" s="18" t="s">
        <v>9912</v>
      </c>
      <c r="Y21" s="18"/>
      <c r="Z21" s="18"/>
      <c r="AA21" s="114"/>
      <c r="AB21" s="15"/>
      <c r="AC21" s="17"/>
      <c r="AD21" s="18"/>
      <c r="AE21" s="310"/>
      <c r="AF21" s="307" t="s">
        <v>4580</v>
      </c>
      <c r="AG21" s="304" t="s">
        <v>8800</v>
      </c>
      <c r="AH21" s="304" t="str">
        <f>IFERROR(IF(AG31&lt;&gt;"",": "&amp;VLOOKUP(AG31,mon!$A$1:$C$36132,2,0),""),"")</f>
        <v>: Tiếng Anh</v>
      </c>
    </row>
    <row r="22" spans="1:34" x14ac:dyDescent="0.3">
      <c r="A22" s="107"/>
      <c r="B22" s="52"/>
      <c r="C22" s="104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6559</v>
      </c>
      <c r="AG22" s="305" t="s">
        <v>8808</v>
      </c>
      <c r="AH22" s="305" t="str">
        <f>IFERROR(IF(AG32&lt;&gt;"",": "&amp;VLOOKUP(AG32,mon!$A$1:$C$36132,2,0),""),"")</f>
        <v>: Kỹ thuật an toàn lao động</v>
      </c>
    </row>
    <row r="23" spans="1:34" x14ac:dyDescent="0.3">
      <c r="A23" s="107"/>
      <c r="B23" s="52"/>
      <c r="C23" s="1046" t="s">
        <v>1</v>
      </c>
      <c r="D23" s="25" t="s">
        <v>9912</v>
      </c>
      <c r="E23" s="26"/>
      <c r="F23" s="26"/>
      <c r="G23" s="111"/>
      <c r="H23" s="25" t="s">
        <v>9912</v>
      </c>
      <c r="I23" s="27"/>
      <c r="J23" s="28"/>
      <c r="K23" s="110"/>
      <c r="L23" s="25" t="s">
        <v>9912</v>
      </c>
      <c r="M23" s="28"/>
      <c r="N23" s="28"/>
      <c r="O23" s="110"/>
      <c r="P23" s="25" t="s">
        <v>9912</v>
      </c>
      <c r="Q23" s="27"/>
      <c r="R23" s="28"/>
      <c r="S23" s="110"/>
      <c r="T23" s="25" t="s">
        <v>9912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/>
      </c>
    </row>
    <row r="24" spans="1:34" x14ac:dyDescent="0.3">
      <c r="A24" s="107"/>
      <c r="B24" s="52"/>
      <c r="C24" s="104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IFERROR(IF(#REF!&lt;&gt;"",": "&amp;VLOOKUP(#REF!,mon!$A$1:$C$36132,2,0),""),"")</f>
        <v/>
      </c>
    </row>
    <row r="25" spans="1:34" x14ac:dyDescent="0.3">
      <c r="A25" s="105">
        <v>6</v>
      </c>
      <c r="B25" s="51" t="s">
        <v>9867</v>
      </c>
      <c r="C25" s="1042" t="s">
        <v>0</v>
      </c>
      <c r="D25" s="15" t="s">
        <v>9912</v>
      </c>
      <c r="E25" s="16"/>
      <c r="F25" s="16"/>
      <c r="G25" s="115"/>
      <c r="H25" s="15" t="s">
        <v>9912</v>
      </c>
      <c r="I25" s="17"/>
      <c r="J25" s="18"/>
      <c r="K25" s="114"/>
      <c r="L25" s="18" t="s">
        <v>9912</v>
      </c>
      <c r="M25" s="18"/>
      <c r="N25" s="18"/>
      <c r="O25" s="114"/>
      <c r="P25" s="15" t="s">
        <v>9912</v>
      </c>
      <c r="Q25" s="17"/>
      <c r="R25" s="18"/>
      <c r="S25" s="114"/>
      <c r="T25" s="15" t="s">
        <v>9912</v>
      </c>
      <c r="U25" s="18"/>
      <c r="V25" s="18"/>
      <c r="W25" s="114"/>
      <c r="X25" s="15" t="s">
        <v>9912</v>
      </c>
      <c r="Y25" s="18"/>
      <c r="Z25" s="18"/>
      <c r="AA25" s="114"/>
      <c r="AB25" s="15"/>
      <c r="AC25" s="17"/>
      <c r="AD25" s="18"/>
      <c r="AE25" s="310"/>
      <c r="AF25" s="307" t="s">
        <v>4580</v>
      </c>
      <c r="AG25" s="304" t="s">
        <v>8829</v>
      </c>
      <c r="AH25" s="304" t="str">
        <f>IFERROR(IF(AG25&lt;&gt;"",": "&amp;VLOOKUP(AG25,mon!$A$1:$C$36132,2,0),""),"")</f>
        <v>: Ngoại ngữ ( Anh văn)</v>
      </c>
    </row>
    <row r="26" spans="1:34" x14ac:dyDescent="0.3">
      <c r="A26" s="107"/>
      <c r="B26" s="52"/>
      <c r="C26" s="1043"/>
      <c r="D26" s="20" t="s">
        <v>7244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6559</v>
      </c>
      <c r="AG26" s="305" t="s">
        <v>8837</v>
      </c>
      <c r="AH26" s="305" t="str">
        <f>IFERROR(IF(AG26&lt;&gt;"",": "&amp;VLOOKUP(AG26,mon!$A$1:$C$36132,2,0),""),"")</f>
        <v xml:space="preserve">: Chế tạo phôi hàn </v>
      </c>
    </row>
    <row r="27" spans="1:34" x14ac:dyDescent="0.3">
      <c r="A27" s="107"/>
      <c r="B27" s="52"/>
      <c r="C27" s="1046" t="s">
        <v>1</v>
      </c>
      <c r="D27" s="25" t="s">
        <v>9912</v>
      </c>
      <c r="E27" s="26"/>
      <c r="F27" s="26"/>
      <c r="G27" s="111"/>
      <c r="H27" s="25" t="s">
        <v>6559</v>
      </c>
      <c r="I27" s="27">
        <v>4</v>
      </c>
      <c r="J27" s="28" t="s">
        <v>232</v>
      </c>
      <c r="K27" s="110" t="s">
        <v>173</v>
      </c>
      <c r="L27" s="25" t="s">
        <v>6559</v>
      </c>
      <c r="M27" s="28">
        <v>4</v>
      </c>
      <c r="N27" s="28" t="s">
        <v>232</v>
      </c>
      <c r="O27" s="110" t="s">
        <v>173</v>
      </c>
      <c r="P27" s="30" t="s">
        <v>4580</v>
      </c>
      <c r="Q27" s="31">
        <v>4</v>
      </c>
      <c r="R27" s="508" t="s">
        <v>400</v>
      </c>
      <c r="S27" s="110" t="s">
        <v>604</v>
      </c>
      <c r="T27" s="25" t="s">
        <v>6559</v>
      </c>
      <c r="U27" s="28">
        <v>4</v>
      </c>
      <c r="V27" s="28" t="s">
        <v>232</v>
      </c>
      <c r="W27" s="110" t="s">
        <v>173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"&amp;VLOOKUP(AG27,mon!$A$1:$C$36132,2,0),""),"")</f>
        <v/>
      </c>
    </row>
    <row r="28" spans="1:34" x14ac:dyDescent="0.3">
      <c r="A28" s="107"/>
      <c r="B28" s="52"/>
      <c r="C28" s="104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x14ac:dyDescent="0.3">
      <c r="A29" s="105">
        <v>7</v>
      </c>
      <c r="B29" s="51" t="s">
        <v>9887</v>
      </c>
      <c r="C29" s="1042" t="s">
        <v>0</v>
      </c>
      <c r="D29" s="15" t="s">
        <v>6531</v>
      </c>
      <c r="E29" s="16">
        <v>4</v>
      </c>
      <c r="F29" s="538" t="s">
        <v>499</v>
      </c>
      <c r="G29" s="115" t="s">
        <v>170</v>
      </c>
      <c r="H29" s="15" t="s">
        <v>4580</v>
      </c>
      <c r="I29" s="17">
        <v>4</v>
      </c>
      <c r="J29" s="509" t="s">
        <v>459</v>
      </c>
      <c r="K29" s="114" t="s">
        <v>198</v>
      </c>
      <c r="L29" s="18" t="s">
        <v>5473</v>
      </c>
      <c r="M29" s="18">
        <v>4</v>
      </c>
      <c r="N29" s="509" t="s">
        <v>401</v>
      </c>
      <c r="O29" s="114" t="s">
        <v>213</v>
      </c>
      <c r="P29" s="15" t="s">
        <v>5473</v>
      </c>
      <c r="Q29" s="17">
        <v>4</v>
      </c>
      <c r="R29" s="509" t="s">
        <v>401</v>
      </c>
      <c r="S29" s="114" t="s">
        <v>213</v>
      </c>
      <c r="T29" s="15" t="s">
        <v>4583</v>
      </c>
      <c r="U29" s="17">
        <v>4</v>
      </c>
      <c r="V29" s="509" t="s">
        <v>443</v>
      </c>
      <c r="W29" s="114" t="s">
        <v>332</v>
      </c>
      <c r="X29" s="15"/>
      <c r="Y29" s="18"/>
      <c r="Z29" s="18"/>
      <c r="AA29" s="114"/>
      <c r="AB29" s="15"/>
      <c r="AC29" s="17"/>
      <c r="AD29" s="18"/>
      <c r="AE29" s="310"/>
      <c r="AF29" s="307" t="s">
        <v>4583</v>
      </c>
      <c r="AG29" s="304" t="s">
        <v>8757</v>
      </c>
      <c r="AH29" s="304" t="str">
        <f>IFERROR(IF(AG29&lt;&gt;"",": "&amp;VLOOKUP(AG29,mon!$A$1:$C$36132,2,0),""),"")</f>
        <v>: Giáo dục quốc phòngan ninh</v>
      </c>
    </row>
    <row r="30" spans="1:34" x14ac:dyDescent="0.3">
      <c r="A30" s="107"/>
      <c r="B30" s="52"/>
      <c r="C30" s="1043"/>
      <c r="D30" s="20" t="s">
        <v>7244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 t="s">
        <v>6541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5473</v>
      </c>
      <c r="AG30" s="305" t="s">
        <v>8758</v>
      </c>
      <c r="AH30" s="305" t="str">
        <f>IFERROR(IF(AG30&lt;&gt;"",": "&amp;VLOOKUP(AG30,mon!$A$1:$C$36132,2,0),""),"")</f>
        <v>: Tin học</v>
      </c>
    </row>
    <row r="31" spans="1:34" x14ac:dyDescent="0.3">
      <c r="A31" s="107"/>
      <c r="B31" s="52"/>
      <c r="C31" s="104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 t="s">
        <v>4580</v>
      </c>
      <c r="AG31" s="305" t="s">
        <v>8759</v>
      </c>
      <c r="AH31" s="305" t="str">
        <f>IFERROR(IF(AG31&lt;&gt;"",": "&amp;VLOOKUP(AG31,mon!$A$1:$C$36132,2,0),""),"")</f>
        <v>: Tiếng Anh</v>
      </c>
    </row>
    <row r="32" spans="1:34" ht="14.25" customHeight="1" x14ac:dyDescent="0.3">
      <c r="A32" s="107"/>
      <c r="B32" s="52"/>
      <c r="C32" s="104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 t="s">
        <v>6531</v>
      </c>
      <c r="AG32" s="306" t="s">
        <v>8764</v>
      </c>
      <c r="AH32" s="306" t="str">
        <f>IFERROR(IF(AG32&lt;&gt;"",": "&amp;VLOOKUP(AG32,mon!$A$1:$C$36132,2,0),""),"")</f>
        <v>: Kỹ thuật an toàn lao động</v>
      </c>
    </row>
    <row r="33" spans="1:31" x14ac:dyDescent="0.3">
      <c r="A33" s="542"/>
      <c r="B33" s="542"/>
      <c r="C33" s="542"/>
      <c r="D33" s="542" t="s">
        <v>186</v>
      </c>
      <c r="E33" s="542" t="s">
        <v>5589</v>
      </c>
      <c r="F33" s="542"/>
      <c r="G33" s="542"/>
      <c r="H33" s="542" t="s">
        <v>173</v>
      </c>
      <c r="I33" s="542" t="s">
        <v>5560</v>
      </c>
      <c r="J33" s="542"/>
      <c r="K33" s="542"/>
      <c r="L33" s="542" t="s">
        <v>181</v>
      </c>
      <c r="M33" s="542" t="s">
        <v>5587</v>
      </c>
      <c r="N33" s="542"/>
      <c r="O33" s="542"/>
      <c r="P33" s="542" t="s">
        <v>152</v>
      </c>
      <c r="Q33" s="542" t="s">
        <v>5566</v>
      </c>
      <c r="R33" s="542"/>
      <c r="S33" s="542"/>
      <c r="T33" s="542" t="s">
        <v>170</v>
      </c>
      <c r="U33" s="542" t="s">
        <v>5584</v>
      </c>
      <c r="V33" s="542"/>
      <c r="W33" s="542"/>
      <c r="X33" s="542" t="s">
        <v>198</v>
      </c>
      <c r="Y33" s="542" t="s">
        <v>197</v>
      </c>
      <c r="Z33" s="542"/>
      <c r="AA33" s="542"/>
      <c r="AB33" s="542"/>
      <c r="AC33" s="542"/>
      <c r="AD33" s="542"/>
      <c r="AE33" s="542"/>
    </row>
    <row r="34" spans="1:31" x14ac:dyDescent="0.3">
      <c r="A34" s="542"/>
      <c r="B34" s="542"/>
      <c r="C34" s="542"/>
      <c r="D34" s="542" t="s">
        <v>213</v>
      </c>
      <c r="E34" s="542" t="s">
        <v>131</v>
      </c>
      <c r="F34" s="542"/>
      <c r="G34" s="542"/>
      <c r="H34" s="542" t="s">
        <v>604</v>
      </c>
      <c r="I34" s="542" t="s">
        <v>208</v>
      </c>
      <c r="J34" s="542"/>
      <c r="K34" s="542"/>
      <c r="L34" s="542" t="s">
        <v>332</v>
      </c>
      <c r="M34" s="542" t="s">
        <v>395</v>
      </c>
      <c r="N34" s="542"/>
      <c r="O34" s="542"/>
      <c r="P34" s="542" t="s">
        <v>332</v>
      </c>
      <c r="Q34" s="542" t="s">
        <v>395</v>
      </c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</row>
    <row r="35" spans="1:31" x14ac:dyDescent="0.3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</row>
    <row r="36" spans="1:31" x14ac:dyDescent="0.3">
      <c r="A36" s="542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</row>
    <row r="37" spans="1:31" x14ac:dyDescent="0.3">
      <c r="A37" s="542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</row>
    <row r="592" spans="3:28" x14ac:dyDescent="0.3">
      <c r="C592" s="1" t="s">
        <v>155</v>
      </c>
      <c r="D592" s="1" t="s">
        <v>154</v>
      </c>
      <c r="G592" s="1" t="s">
        <v>186</v>
      </c>
      <c r="H592" s="1" t="s">
        <v>185</v>
      </c>
      <c r="K592" s="1" t="s">
        <v>157</v>
      </c>
      <c r="L592" s="1" t="s">
        <v>156</v>
      </c>
      <c r="O592" s="1" t="s">
        <v>161</v>
      </c>
      <c r="P592" s="1" t="s">
        <v>160</v>
      </c>
      <c r="S592" s="1" t="s">
        <v>181</v>
      </c>
      <c r="T592" s="1" t="s">
        <v>180</v>
      </c>
      <c r="W592" s="1" t="s">
        <v>152</v>
      </c>
      <c r="X592" s="1" t="s">
        <v>97</v>
      </c>
      <c r="AA592" s="1" t="s">
        <v>170</v>
      </c>
      <c r="AB592" s="1" t="s">
        <v>169</v>
      </c>
    </row>
    <row r="593" spans="3:16" x14ac:dyDescent="0.3">
      <c r="C593" s="1" t="s">
        <v>195</v>
      </c>
      <c r="D593" s="1" t="s">
        <v>194</v>
      </c>
      <c r="G593" s="1" t="s">
        <v>685</v>
      </c>
      <c r="H593" s="1" t="s">
        <v>687</v>
      </c>
      <c r="K593" s="1" t="s">
        <v>335</v>
      </c>
      <c r="L593" s="1" t="s">
        <v>233</v>
      </c>
      <c r="O593" s="1" t="s">
        <v>252</v>
      </c>
      <c r="P593" s="1" t="s">
        <v>251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conditionalFormatting sqref="K29:K30">
    <cfRule type="duplicateValues" dxfId="223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2024-03-07T02:21:26Z</cp:lastPrinted>
  <dcterms:created xsi:type="dcterms:W3CDTF">2014-05-21T02:32:51Z</dcterms:created>
  <dcterms:modified xsi:type="dcterms:W3CDTF">2024-03-16T08:43:25Z</dcterms:modified>
</cp:coreProperties>
</file>